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orp.justice.govt.nz\groups\Wellington Justice Centre\JUSTCF-VOL1\Data\dbdata\Sector Group\0.5 EVIDENCE\05 NZCVS\05 Data Analysis\nzcvs_datasets_2020\Kim\"/>
    </mc:Choice>
  </mc:AlternateContent>
  <xr:revisionPtr revIDLastSave="0" documentId="13_ncr:1_{50EAE159-339D-4C32-BA9F-DB547BBCF7D5}" xr6:coauthVersionLast="46" xr6:coauthVersionMax="46" xr10:uidLastSave="{00000000-0000-0000-0000-000000000000}"/>
  <bookViews>
    <workbookView xWindow="28680" yWindow="-120" windowWidth="24240" windowHeight="13140" xr2:uid="{E51DE8FD-049A-46CD-8AC3-CB16190E6325}"/>
  </bookViews>
  <sheets>
    <sheet name="Contents" sheetId="68" r:id="rId1"/>
    <sheet name="About" sheetId="69" r:id="rId2"/>
    <sheet name="Terms" sheetId="70" r:id="rId3"/>
    <sheet name="Report" sheetId="72" r:id="rId4"/>
    <sheet name="1.1" sheetId="90" r:id="rId5"/>
    <sheet name="2.1" sheetId="74" r:id="rId6"/>
    <sheet name="2.2" sheetId="75" r:id="rId7"/>
    <sheet name="2.3" sheetId="76" r:id="rId8"/>
    <sheet name="2.3a" sheetId="87" r:id="rId9"/>
    <sheet name="2.4" sheetId="77" r:id="rId10"/>
    <sheet name="3.1" sheetId="7" r:id="rId11"/>
    <sheet name="3.1a" sheetId="82" r:id="rId12"/>
    <sheet name="3.2" sheetId="78" r:id="rId13"/>
    <sheet name="3.2a" sheetId="83" r:id="rId14"/>
    <sheet name="3.3" sheetId="79" r:id="rId15"/>
    <sheet name="3.3a" sheetId="84" r:id="rId16"/>
    <sheet name="3.4" sheetId="80" r:id="rId17"/>
    <sheet name="3.5" sheetId="81" r:id="rId18"/>
    <sheet name="3.6" sheetId="91" r:id="rId19"/>
    <sheet name="3.7" sheetId="92" r:id="rId20"/>
    <sheet name="3.8" sheetId="93"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Hlk34306682" localSheetId="2">Terms!#REF!</definedName>
    <definedName name="_Ref71118906" localSheetId="3">Report!$E$40</definedName>
    <definedName name="_Ref71121587" localSheetId="3">Report!#REF!</definedName>
    <definedName name="_Ref71121604" localSheetId="3">Report!#REF!</definedName>
    <definedName name="_Ref71121678" localSheetId="3">Report!#REF!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93" l="1"/>
  <c r="D19" i="93"/>
  <c r="C19" i="93"/>
  <c r="E18" i="93"/>
  <c r="D18" i="93"/>
  <c r="C18" i="93"/>
  <c r="E17" i="93"/>
  <c r="D17" i="93"/>
  <c r="C17" i="93"/>
  <c r="E16" i="93"/>
  <c r="D16" i="93"/>
  <c r="C16" i="93"/>
  <c r="E15" i="93"/>
  <c r="D15" i="93"/>
  <c r="C15" i="93"/>
  <c r="E14" i="93"/>
  <c r="D14" i="93"/>
  <c r="C14" i="93"/>
  <c r="E13" i="93"/>
  <c r="D13" i="93"/>
  <c r="C13" i="93"/>
  <c r="E12" i="93"/>
  <c r="D12" i="93"/>
  <c r="C12" i="93"/>
  <c r="J19" i="93"/>
  <c r="I19" i="93"/>
  <c r="H19" i="93"/>
  <c r="G19" i="93"/>
  <c r="J18" i="93"/>
  <c r="I18" i="93"/>
  <c r="H18" i="93"/>
  <c r="G18" i="93"/>
  <c r="J17" i="93"/>
  <c r="I17" i="93"/>
  <c r="H17" i="93"/>
  <c r="G17" i="93"/>
  <c r="J16" i="93"/>
  <c r="I16" i="93"/>
  <c r="H16" i="93"/>
  <c r="G16" i="93"/>
  <c r="J15" i="93"/>
  <c r="I15" i="93"/>
  <c r="H15" i="93"/>
  <c r="G15" i="93"/>
  <c r="J14" i="93"/>
  <c r="I14" i="93"/>
  <c r="H14" i="93"/>
  <c r="G14" i="93"/>
  <c r="J13" i="93"/>
  <c r="I13" i="93"/>
  <c r="H13" i="93"/>
  <c r="G13" i="93"/>
  <c r="J12" i="93"/>
  <c r="I12" i="93"/>
  <c r="H12" i="93"/>
  <c r="G12" i="93"/>
  <c r="J16" i="7"/>
  <c r="I16" i="7"/>
  <c r="H16" i="7"/>
  <c r="G16" i="7"/>
  <c r="J15" i="7"/>
  <c r="I15" i="7"/>
  <c r="H15" i="7"/>
  <c r="G15" i="7"/>
  <c r="E16" i="7"/>
  <c r="D16" i="7"/>
  <c r="E15" i="7"/>
  <c r="D15" i="7"/>
  <c r="C16" i="7"/>
  <c r="C15" i="7"/>
  <c r="E17" i="92"/>
  <c r="D17" i="92"/>
  <c r="C17" i="92"/>
  <c r="E16" i="92"/>
  <c r="D16" i="92"/>
  <c r="C16" i="92"/>
  <c r="E15" i="92"/>
  <c r="D15" i="92"/>
  <c r="C15" i="92"/>
  <c r="E14" i="92"/>
  <c r="D14" i="92"/>
  <c r="C14" i="92"/>
  <c r="E13" i="92"/>
  <c r="D13" i="92"/>
  <c r="C13" i="92"/>
  <c r="E12" i="92"/>
  <c r="D12" i="92"/>
  <c r="C12" i="92"/>
  <c r="J17" i="92"/>
  <c r="I17" i="92"/>
  <c r="H17" i="92"/>
  <c r="G17" i="92"/>
  <c r="J16" i="92"/>
  <c r="I16" i="92"/>
  <c r="H16" i="92"/>
  <c r="G16" i="92"/>
  <c r="J15" i="92"/>
  <c r="I15" i="92"/>
  <c r="H15" i="92"/>
  <c r="G15" i="92"/>
  <c r="J14" i="92"/>
  <c r="I14" i="92"/>
  <c r="H14" i="92"/>
  <c r="G14" i="92"/>
  <c r="J13" i="92"/>
  <c r="I13" i="92"/>
  <c r="H13" i="92"/>
  <c r="G13" i="92"/>
  <c r="J12" i="92"/>
  <c r="I12" i="92"/>
  <c r="H12" i="92"/>
  <c r="G12" i="92"/>
  <c r="F17" i="92"/>
  <c r="F16" i="92"/>
  <c r="F15" i="92"/>
  <c r="E17" i="91"/>
  <c r="D17" i="91"/>
  <c r="C17" i="91"/>
  <c r="E16" i="91"/>
  <c r="D16" i="91"/>
  <c r="C16" i="91"/>
  <c r="E15" i="91"/>
  <c r="D15" i="91"/>
  <c r="C15" i="91"/>
  <c r="E14" i="91"/>
  <c r="D14" i="91"/>
  <c r="C14" i="91"/>
  <c r="E13" i="91"/>
  <c r="D13" i="91"/>
  <c r="C13" i="91"/>
  <c r="E12" i="91"/>
  <c r="D12" i="91"/>
  <c r="C12" i="91"/>
  <c r="J17" i="91"/>
  <c r="I17" i="91"/>
  <c r="H17" i="91"/>
  <c r="G17" i="91"/>
  <c r="J16" i="91"/>
  <c r="I16" i="91"/>
  <c r="H16" i="91"/>
  <c r="G16" i="91"/>
  <c r="J15" i="91"/>
  <c r="I15" i="91"/>
  <c r="H15" i="91"/>
  <c r="G15" i="91"/>
  <c r="J14" i="91"/>
  <c r="I14" i="91"/>
  <c r="H14" i="91"/>
  <c r="G14" i="91"/>
  <c r="J13" i="91"/>
  <c r="I13" i="91"/>
  <c r="H13" i="91"/>
  <c r="G13" i="91"/>
  <c r="J12" i="91"/>
  <c r="I12" i="91"/>
  <c r="H12" i="91"/>
  <c r="G12" i="91"/>
  <c r="F17" i="91"/>
  <c r="F16" i="91"/>
  <c r="F15" i="91"/>
  <c r="U12" i="90"/>
  <c r="P12" i="90"/>
  <c r="AB21" i="90"/>
  <c r="AA21" i="90"/>
  <c r="Z21" i="90"/>
  <c r="Y21" i="90"/>
  <c r="W21" i="90"/>
  <c r="V21" i="90"/>
  <c r="U21" i="90"/>
  <c r="AB20" i="90"/>
  <c r="AA20" i="90"/>
  <c r="Z20" i="90"/>
  <c r="Y20" i="90"/>
  <c r="W20" i="90"/>
  <c r="V20" i="90"/>
  <c r="U20" i="90"/>
  <c r="AB19" i="90"/>
  <c r="AA19" i="90"/>
  <c r="Z19" i="90"/>
  <c r="Y19" i="90"/>
  <c r="W19" i="90"/>
  <c r="V19" i="90"/>
  <c r="U19" i="90"/>
  <c r="AB18" i="90"/>
  <c r="AA18" i="90"/>
  <c r="Z18" i="90"/>
  <c r="Y18" i="90"/>
  <c r="W18" i="90"/>
  <c r="V18" i="90"/>
  <c r="U18" i="90"/>
  <c r="AB17" i="90"/>
  <c r="AA17" i="90"/>
  <c r="Z17" i="90"/>
  <c r="Y17" i="90"/>
  <c r="W17" i="90"/>
  <c r="V17" i="90"/>
  <c r="U17" i="90"/>
  <c r="AB16" i="90"/>
  <c r="AA16" i="90"/>
  <c r="Z16" i="90"/>
  <c r="Y16" i="90"/>
  <c r="W16" i="90"/>
  <c r="V16" i="90"/>
  <c r="U16" i="90"/>
  <c r="AB15" i="90"/>
  <c r="AA15" i="90"/>
  <c r="Z15" i="90"/>
  <c r="Y15" i="90"/>
  <c r="W15" i="90"/>
  <c r="V15" i="90"/>
  <c r="U15" i="90"/>
  <c r="AB13" i="90"/>
  <c r="AA13" i="90"/>
  <c r="Z13" i="90"/>
  <c r="Y13" i="90"/>
  <c r="W13" i="90"/>
  <c r="V13" i="90"/>
  <c r="U13" i="90"/>
  <c r="AB12" i="90"/>
  <c r="AA12" i="90"/>
  <c r="Z12" i="90"/>
  <c r="Y12" i="90"/>
  <c r="W12" i="90"/>
  <c r="V12" i="90"/>
  <c r="S21" i="90"/>
  <c r="R21" i="90"/>
  <c r="Q21" i="90"/>
  <c r="P21" i="90"/>
  <c r="N21" i="90"/>
  <c r="M21" i="90"/>
  <c r="L21" i="90"/>
  <c r="S20" i="90"/>
  <c r="R20" i="90"/>
  <c r="Q20" i="90"/>
  <c r="P20" i="90"/>
  <c r="N20" i="90"/>
  <c r="M20" i="90"/>
  <c r="L20" i="90"/>
  <c r="S19" i="90"/>
  <c r="R19" i="90"/>
  <c r="Q19" i="90"/>
  <c r="P19" i="90"/>
  <c r="N19" i="90"/>
  <c r="M19" i="90"/>
  <c r="L19" i="90"/>
  <c r="S18" i="90"/>
  <c r="R18" i="90"/>
  <c r="Q18" i="90"/>
  <c r="P18" i="90"/>
  <c r="N18" i="90"/>
  <c r="M18" i="90"/>
  <c r="L18" i="90"/>
  <c r="S17" i="90"/>
  <c r="R17" i="90"/>
  <c r="Q17" i="90"/>
  <c r="P17" i="90"/>
  <c r="N17" i="90"/>
  <c r="M17" i="90"/>
  <c r="L17" i="90"/>
  <c r="S16" i="90"/>
  <c r="R16" i="90"/>
  <c r="Q16" i="90"/>
  <c r="P16" i="90"/>
  <c r="N16" i="90"/>
  <c r="M16" i="90"/>
  <c r="L16" i="90"/>
  <c r="S15" i="90"/>
  <c r="R15" i="90"/>
  <c r="Q15" i="90"/>
  <c r="P15" i="90"/>
  <c r="N15" i="90"/>
  <c r="M15" i="90"/>
  <c r="L15" i="90"/>
  <c r="S13" i="90"/>
  <c r="R13" i="90"/>
  <c r="Q13" i="90"/>
  <c r="P13" i="90"/>
  <c r="N13" i="90"/>
  <c r="M13" i="90"/>
  <c r="L13" i="90"/>
  <c r="S12" i="90"/>
  <c r="R12" i="90"/>
  <c r="Q12" i="90"/>
  <c r="N12" i="90"/>
  <c r="M12" i="90"/>
  <c r="L12" i="90"/>
  <c r="E21" i="90"/>
  <c r="D21" i="90"/>
  <c r="C21" i="90"/>
  <c r="J21" i="90"/>
  <c r="I21" i="90"/>
  <c r="H21" i="90"/>
  <c r="G21" i="90"/>
  <c r="E20" i="90"/>
  <c r="D20" i="90"/>
  <c r="C20" i="90"/>
  <c r="J20" i="90"/>
  <c r="I20" i="90"/>
  <c r="H20" i="90"/>
  <c r="G20" i="90"/>
  <c r="E19" i="90"/>
  <c r="D19" i="90"/>
  <c r="C19" i="90"/>
  <c r="J19" i="90"/>
  <c r="I19" i="90"/>
  <c r="H19" i="90"/>
  <c r="G19" i="90"/>
  <c r="E18" i="90"/>
  <c r="D18" i="90"/>
  <c r="C18" i="90"/>
  <c r="J18" i="90"/>
  <c r="I18" i="90"/>
  <c r="H18" i="90"/>
  <c r="G18" i="90"/>
  <c r="E17" i="90"/>
  <c r="D17" i="90"/>
  <c r="C17" i="90"/>
  <c r="J17" i="90"/>
  <c r="I17" i="90"/>
  <c r="H17" i="90"/>
  <c r="G17" i="90"/>
  <c r="J16" i="90"/>
  <c r="I16" i="90"/>
  <c r="H16" i="90"/>
  <c r="G16" i="90"/>
  <c r="E16" i="90"/>
  <c r="C16" i="90"/>
  <c r="D16" i="90"/>
  <c r="E13" i="90"/>
  <c r="D13" i="90"/>
  <c r="C13" i="90"/>
  <c r="J13" i="90"/>
  <c r="I13" i="90"/>
  <c r="H13" i="90"/>
  <c r="H12" i="90"/>
  <c r="G13" i="90"/>
  <c r="G12" i="90"/>
  <c r="E12" i="90"/>
  <c r="D12" i="90"/>
  <c r="C12" i="90"/>
  <c r="J12" i="90"/>
  <c r="I12" i="90"/>
  <c r="J15" i="90"/>
  <c r="I15" i="90"/>
  <c r="H15" i="90"/>
  <c r="G15" i="90"/>
  <c r="E15" i="90"/>
  <c r="D15" i="90"/>
  <c r="C15" i="90"/>
  <c r="D12" i="7"/>
  <c r="C12" i="87"/>
  <c r="E14" i="87"/>
  <c r="D14" i="87"/>
  <c r="C14" i="87"/>
  <c r="E13" i="87"/>
  <c r="D13" i="87"/>
  <c r="C13" i="87"/>
  <c r="E12" i="87"/>
  <c r="D12" i="87"/>
  <c r="J14" i="87"/>
  <c r="I14" i="87"/>
  <c r="H14" i="87"/>
  <c r="G14" i="87"/>
  <c r="J13" i="87"/>
  <c r="I13" i="87"/>
  <c r="H13" i="87"/>
  <c r="G13" i="87"/>
  <c r="G12" i="87"/>
  <c r="J12" i="87"/>
  <c r="I12" i="87"/>
  <c r="H12" i="87"/>
  <c r="B13" i="76"/>
  <c r="F41" i="77"/>
  <c r="G41" i="77"/>
  <c r="H41" i="77"/>
  <c r="I41" i="77"/>
  <c r="F42" i="77"/>
  <c r="G42" i="77"/>
  <c r="H42" i="77"/>
  <c r="I42" i="77"/>
  <c r="F43" i="77"/>
  <c r="G43" i="77"/>
  <c r="H43" i="77"/>
  <c r="I43" i="77"/>
  <c r="B41" i="77"/>
  <c r="C41" i="77"/>
  <c r="D41" i="77"/>
  <c r="B42" i="77"/>
  <c r="C42" i="77"/>
  <c r="D42" i="77"/>
  <c r="B43" i="77"/>
  <c r="C43" i="77"/>
  <c r="D43" i="77"/>
  <c r="F41" i="75"/>
  <c r="G41" i="75"/>
  <c r="H41" i="75"/>
  <c r="I41" i="75"/>
  <c r="F42" i="75"/>
  <c r="G42" i="75"/>
  <c r="H42" i="75"/>
  <c r="I42" i="75"/>
  <c r="F43" i="75"/>
  <c r="G43" i="75"/>
  <c r="H43" i="75"/>
  <c r="I43" i="75"/>
  <c r="B41" i="75"/>
  <c r="C41" i="75"/>
  <c r="D41" i="75"/>
  <c r="B42" i="75"/>
  <c r="C42" i="75"/>
  <c r="D42" i="75"/>
  <c r="B43" i="75"/>
  <c r="C43" i="75"/>
  <c r="D43" i="75"/>
  <c r="F41" i="76"/>
  <c r="G41" i="76"/>
  <c r="H41" i="76"/>
  <c r="I41" i="76"/>
  <c r="F42" i="76"/>
  <c r="G42" i="76"/>
  <c r="H42" i="76"/>
  <c r="I42" i="76"/>
  <c r="F43" i="76"/>
  <c r="G43" i="76"/>
  <c r="H43" i="76"/>
  <c r="I43" i="76"/>
  <c r="B41" i="76"/>
  <c r="C41" i="76"/>
  <c r="D41" i="76"/>
  <c r="B42" i="76"/>
  <c r="C42" i="76"/>
  <c r="D42" i="76"/>
  <c r="B43" i="76"/>
  <c r="C43" i="76"/>
  <c r="D43" i="76"/>
  <c r="F41" i="74"/>
  <c r="G41" i="74"/>
  <c r="H41" i="74"/>
  <c r="I41" i="74"/>
  <c r="F42" i="74"/>
  <c r="G42" i="74"/>
  <c r="H42" i="74"/>
  <c r="I42" i="74"/>
  <c r="F43" i="74"/>
  <c r="G43" i="74"/>
  <c r="H43" i="74"/>
  <c r="I43" i="74"/>
  <c r="D41" i="74"/>
  <c r="D42" i="74"/>
  <c r="D43" i="74"/>
  <c r="C41" i="74"/>
  <c r="C42" i="74"/>
  <c r="C43" i="74"/>
  <c r="B41" i="74"/>
  <c r="B42" i="74"/>
  <c r="B43" i="74"/>
  <c r="G31" i="84"/>
  <c r="F31" i="84"/>
  <c r="E31" i="84"/>
  <c r="D31" i="84"/>
  <c r="G30" i="84"/>
  <c r="F30" i="84"/>
  <c r="E30" i="84"/>
  <c r="D30" i="84"/>
  <c r="G29" i="84"/>
  <c r="F29" i="84"/>
  <c r="E29" i="84"/>
  <c r="D29" i="84"/>
  <c r="G28" i="84"/>
  <c r="F28" i="84"/>
  <c r="E28" i="84"/>
  <c r="D28" i="84"/>
  <c r="G27" i="84"/>
  <c r="F27" i="84"/>
  <c r="E27" i="84"/>
  <c r="D27" i="84"/>
  <c r="G26" i="84"/>
  <c r="F26" i="84"/>
  <c r="E26" i="84"/>
  <c r="D26" i="84"/>
  <c r="G24" i="84"/>
  <c r="F24" i="84"/>
  <c r="E24" i="84"/>
  <c r="D24" i="84"/>
  <c r="G23" i="84"/>
  <c r="F23" i="84"/>
  <c r="E23" i="84"/>
  <c r="D23" i="84"/>
  <c r="C21" i="84"/>
  <c r="G20" i="84"/>
  <c r="F20" i="84"/>
  <c r="E20" i="84"/>
  <c r="D20" i="84"/>
  <c r="G19" i="84"/>
  <c r="F19" i="84"/>
  <c r="E19" i="84"/>
  <c r="D19" i="84"/>
  <c r="G18" i="84"/>
  <c r="F18" i="84"/>
  <c r="E18" i="84"/>
  <c r="D18" i="84"/>
  <c r="G16" i="84"/>
  <c r="F16" i="84"/>
  <c r="E16" i="84"/>
  <c r="D16" i="84"/>
  <c r="G15" i="84"/>
  <c r="F15" i="84"/>
  <c r="E15" i="84"/>
  <c r="D15" i="84"/>
  <c r="G14" i="84"/>
  <c r="F14" i="84"/>
  <c r="E14" i="84"/>
  <c r="D14" i="84"/>
  <c r="G20" i="83"/>
  <c r="F20" i="83"/>
  <c r="E20" i="83"/>
  <c r="D20" i="83"/>
  <c r="G19" i="83"/>
  <c r="F19" i="83"/>
  <c r="E19" i="83"/>
  <c r="D19" i="83"/>
  <c r="G16" i="83"/>
  <c r="F16" i="83"/>
  <c r="E16" i="83"/>
  <c r="D16" i="83"/>
  <c r="G15" i="83"/>
  <c r="F15" i="83"/>
  <c r="E15" i="83"/>
  <c r="D15" i="83"/>
  <c r="G14" i="83"/>
  <c r="F14" i="83"/>
  <c r="E14" i="83"/>
  <c r="D14" i="83"/>
  <c r="G25" i="82"/>
  <c r="F25" i="82"/>
  <c r="E25" i="82"/>
  <c r="D25" i="82"/>
  <c r="G23" i="82"/>
  <c r="F23" i="82"/>
  <c r="E23" i="82"/>
  <c r="D23" i="82"/>
  <c r="G22" i="82"/>
  <c r="F22" i="82"/>
  <c r="E22" i="82"/>
  <c r="D22" i="82"/>
  <c r="G20" i="82"/>
  <c r="F20" i="82"/>
  <c r="E20" i="82"/>
  <c r="D20" i="82"/>
  <c r="G19" i="82"/>
  <c r="F19" i="82"/>
  <c r="E19" i="82"/>
  <c r="D19" i="82"/>
  <c r="G18" i="82"/>
  <c r="F18" i="82"/>
  <c r="E18" i="82"/>
  <c r="D18" i="82"/>
  <c r="G17" i="82"/>
  <c r="F17" i="82"/>
  <c r="E17" i="82"/>
  <c r="D17" i="82"/>
  <c r="G15" i="82"/>
  <c r="F15" i="82"/>
  <c r="E15" i="82"/>
  <c r="D15" i="82"/>
  <c r="G14" i="82"/>
  <c r="F14" i="82"/>
  <c r="E14" i="82"/>
  <c r="D14" i="82"/>
  <c r="E17" i="81"/>
  <c r="C17" i="81"/>
  <c r="E16" i="81"/>
  <c r="D16" i="81"/>
  <c r="D17" i="81"/>
  <c r="C16" i="81"/>
  <c r="E15" i="81"/>
  <c r="D15" i="81"/>
  <c r="C15" i="81"/>
  <c r="E14" i="81"/>
  <c r="D14" i="81"/>
  <c r="C14" i="81"/>
  <c r="E13" i="81"/>
  <c r="D13" i="81"/>
  <c r="C13" i="81"/>
  <c r="J13" i="81"/>
  <c r="I13" i="81"/>
  <c r="H13" i="81"/>
  <c r="G13" i="81"/>
  <c r="E12" i="81"/>
  <c r="D12" i="81"/>
  <c r="C12" i="81"/>
  <c r="J17" i="81"/>
  <c r="I17" i="81"/>
  <c r="H17" i="81"/>
  <c r="G17" i="81"/>
  <c r="J16" i="81"/>
  <c r="I16" i="81"/>
  <c r="H16" i="81"/>
  <c r="G16" i="81"/>
  <c r="J15" i="81"/>
  <c r="I15" i="81"/>
  <c r="H15" i="81"/>
  <c r="G15" i="81"/>
  <c r="J14" i="81"/>
  <c r="I14" i="81"/>
  <c r="H14" i="81"/>
  <c r="G14" i="81"/>
  <c r="J12" i="81"/>
  <c r="I12" i="81"/>
  <c r="H12" i="81"/>
  <c r="G12" i="81"/>
  <c r="F17" i="81"/>
  <c r="F16" i="81"/>
  <c r="F15" i="81"/>
  <c r="E17" i="80"/>
  <c r="D17" i="80"/>
  <c r="C17" i="80"/>
  <c r="E16" i="80"/>
  <c r="D16" i="80"/>
  <c r="C16" i="80"/>
  <c r="E15" i="80"/>
  <c r="D15" i="80"/>
  <c r="C15" i="80"/>
  <c r="E14" i="80"/>
  <c r="D14" i="80"/>
  <c r="C14" i="80"/>
  <c r="E13" i="80"/>
  <c r="D13" i="80"/>
  <c r="C13" i="80"/>
  <c r="E12" i="80"/>
  <c r="D12" i="80"/>
  <c r="C12" i="80"/>
  <c r="J17" i="80"/>
  <c r="I17" i="80"/>
  <c r="H17" i="80"/>
  <c r="G17" i="80"/>
  <c r="J16" i="80"/>
  <c r="I16" i="80"/>
  <c r="H16" i="80"/>
  <c r="G16" i="80"/>
  <c r="J15" i="80"/>
  <c r="I15" i="80"/>
  <c r="H15" i="80"/>
  <c r="G15" i="80"/>
  <c r="J14" i="80"/>
  <c r="I14" i="80"/>
  <c r="H14" i="80"/>
  <c r="G14" i="80"/>
  <c r="J13" i="80"/>
  <c r="I13" i="80"/>
  <c r="H13" i="80"/>
  <c r="G13" i="80"/>
  <c r="G12" i="80"/>
  <c r="J12" i="80"/>
  <c r="I12" i="80"/>
  <c r="H12" i="80"/>
  <c r="F17" i="80"/>
  <c r="F16" i="80"/>
  <c r="F15" i="80"/>
  <c r="E17" i="79"/>
  <c r="D17" i="79"/>
  <c r="C17" i="79"/>
  <c r="D16" i="79"/>
  <c r="C16" i="79"/>
  <c r="E15" i="79"/>
  <c r="E16" i="79"/>
  <c r="D15" i="79"/>
  <c r="C15" i="79"/>
  <c r="E14" i="79"/>
  <c r="D14" i="79"/>
  <c r="C14" i="79"/>
  <c r="F17" i="79"/>
  <c r="F16" i="79"/>
  <c r="F15" i="79"/>
  <c r="E13" i="79"/>
  <c r="D13" i="79"/>
  <c r="C13" i="79"/>
  <c r="C12" i="79"/>
  <c r="E12" i="79"/>
  <c r="D12" i="79"/>
  <c r="J17" i="79"/>
  <c r="I17" i="79"/>
  <c r="H17" i="79"/>
  <c r="G17" i="79"/>
  <c r="J16" i="79"/>
  <c r="I16" i="79"/>
  <c r="H16" i="79"/>
  <c r="G16" i="79"/>
  <c r="J15" i="79"/>
  <c r="I15" i="79"/>
  <c r="H15" i="79"/>
  <c r="G15" i="79"/>
  <c r="J14" i="79"/>
  <c r="I14" i="79"/>
  <c r="H14" i="79"/>
  <c r="J13" i="79"/>
  <c r="I13" i="79"/>
  <c r="H13" i="79"/>
  <c r="G13" i="79"/>
  <c r="G14" i="79"/>
  <c r="I12" i="79"/>
  <c r="H12" i="79"/>
  <c r="G12" i="79"/>
  <c r="J12" i="79"/>
  <c r="E17" i="78"/>
  <c r="D17" i="78"/>
  <c r="C17" i="78"/>
  <c r="E16" i="78"/>
  <c r="D16" i="78"/>
  <c r="C16" i="78"/>
  <c r="E14" i="78"/>
  <c r="D14" i="78"/>
  <c r="C14" i="78"/>
  <c r="E15" i="78"/>
  <c r="D15" i="78"/>
  <c r="C15" i="78"/>
  <c r="E13" i="78"/>
  <c r="D13" i="78"/>
  <c r="C13" i="78"/>
  <c r="C12" i="78"/>
  <c r="E12" i="78"/>
  <c r="D12" i="78"/>
  <c r="J17" i="78"/>
  <c r="I17" i="78"/>
  <c r="H17" i="78"/>
  <c r="G17" i="78"/>
  <c r="G16" i="78"/>
  <c r="J16" i="78"/>
  <c r="I16" i="78"/>
  <c r="H16" i="78"/>
  <c r="J15" i="78"/>
  <c r="I15" i="78"/>
  <c r="H15" i="78"/>
  <c r="G15" i="78"/>
  <c r="H14" i="78"/>
  <c r="J14" i="78"/>
  <c r="I14" i="78"/>
  <c r="G14" i="78"/>
  <c r="J13" i="78"/>
  <c r="I13" i="78"/>
  <c r="H13" i="78"/>
  <c r="G13" i="78"/>
  <c r="J12" i="78"/>
  <c r="I12" i="78"/>
  <c r="H12" i="78"/>
  <c r="G12" i="78"/>
  <c r="F11" i="75"/>
  <c r="D77" i="77"/>
  <c r="C77" i="77"/>
  <c r="B77" i="77"/>
  <c r="D76" i="77"/>
  <c r="C76" i="77"/>
  <c r="B76" i="77"/>
  <c r="D75" i="77"/>
  <c r="C75" i="77"/>
  <c r="B75" i="77"/>
  <c r="D74" i="77"/>
  <c r="C74" i="77"/>
  <c r="B74" i="77"/>
  <c r="D71" i="77"/>
  <c r="C71" i="77"/>
  <c r="B71" i="77"/>
  <c r="D70" i="77"/>
  <c r="C70" i="77"/>
  <c r="B70" i="77"/>
  <c r="D69" i="77"/>
  <c r="C69" i="77"/>
  <c r="B69" i="77"/>
  <c r="D68" i="77"/>
  <c r="C68" i="77"/>
  <c r="B68" i="77"/>
  <c r="D67" i="77"/>
  <c r="C67" i="77"/>
  <c r="B67" i="77"/>
  <c r="D66" i="77"/>
  <c r="C66" i="77"/>
  <c r="B66" i="77"/>
  <c r="D65" i="77"/>
  <c r="C65" i="77"/>
  <c r="B65" i="77"/>
  <c r="D62" i="77"/>
  <c r="C62" i="77"/>
  <c r="B62" i="77"/>
  <c r="D61" i="77"/>
  <c r="C61" i="77"/>
  <c r="B61" i="77"/>
  <c r="D58" i="77"/>
  <c r="C58" i="77"/>
  <c r="B58" i="77"/>
  <c r="D57" i="77"/>
  <c r="C57" i="77"/>
  <c r="B57" i="77"/>
  <c r="D56" i="77"/>
  <c r="C56" i="77"/>
  <c r="B56" i="77"/>
  <c r="D55" i="77"/>
  <c r="C55" i="77"/>
  <c r="B55" i="77"/>
  <c r="D54" i="77"/>
  <c r="C54" i="77"/>
  <c r="B54" i="77"/>
  <c r="D53" i="77"/>
  <c r="C53" i="77"/>
  <c r="B53" i="77"/>
  <c r="D50" i="77"/>
  <c r="C50" i="77"/>
  <c r="B50" i="77"/>
  <c r="D49" i="77"/>
  <c r="C49" i="77"/>
  <c r="B49" i="77"/>
  <c r="D48" i="77"/>
  <c r="C48" i="77"/>
  <c r="B48" i="77"/>
  <c r="D47" i="77"/>
  <c r="C47" i="77"/>
  <c r="B47" i="77"/>
  <c r="D46" i="77"/>
  <c r="C46" i="77"/>
  <c r="B46" i="77"/>
  <c r="D40" i="77"/>
  <c r="C40" i="77"/>
  <c r="B40" i="77"/>
  <c r="D37" i="77"/>
  <c r="C37" i="77"/>
  <c r="B37" i="77"/>
  <c r="D36" i="77"/>
  <c r="C36" i="77"/>
  <c r="B36" i="77"/>
  <c r="D33" i="77"/>
  <c r="C33" i="77"/>
  <c r="B33" i="77"/>
  <c r="D32" i="77"/>
  <c r="C32" i="77"/>
  <c r="B32" i="77"/>
  <c r="D31" i="77"/>
  <c r="C31" i="77"/>
  <c r="B31" i="77"/>
  <c r="D30" i="77"/>
  <c r="C30" i="77"/>
  <c r="B30" i="77"/>
  <c r="D29" i="77"/>
  <c r="C29" i="77"/>
  <c r="B29" i="77"/>
  <c r="D26" i="77"/>
  <c r="C26" i="77"/>
  <c r="B26" i="77"/>
  <c r="D25" i="77"/>
  <c r="C25" i="77"/>
  <c r="B25" i="77"/>
  <c r="D24" i="77"/>
  <c r="C24" i="77"/>
  <c r="B24" i="77"/>
  <c r="D21" i="77"/>
  <c r="C21" i="77"/>
  <c r="B21" i="77"/>
  <c r="D20" i="77"/>
  <c r="C20" i="77"/>
  <c r="B20" i="77"/>
  <c r="D19" i="77"/>
  <c r="C19" i="77"/>
  <c r="B19" i="77"/>
  <c r="D18" i="77"/>
  <c r="C18" i="77"/>
  <c r="B18" i="77"/>
  <c r="D15" i="77"/>
  <c r="C15" i="77"/>
  <c r="B15" i="77"/>
  <c r="D14" i="77"/>
  <c r="C14" i="77"/>
  <c r="B14" i="77"/>
  <c r="D13" i="77"/>
  <c r="C13" i="77"/>
  <c r="B13" i="77"/>
  <c r="D11" i="77"/>
  <c r="C11" i="77"/>
  <c r="B11" i="77"/>
  <c r="F14" i="77"/>
  <c r="G14" i="77"/>
  <c r="H14" i="77"/>
  <c r="I14" i="77"/>
  <c r="F15" i="77"/>
  <c r="G15" i="77"/>
  <c r="H15" i="77"/>
  <c r="I15" i="77"/>
  <c r="F18" i="77"/>
  <c r="G18" i="77"/>
  <c r="H18" i="77"/>
  <c r="I18" i="77"/>
  <c r="F19" i="77"/>
  <c r="G19" i="77"/>
  <c r="H19" i="77"/>
  <c r="I19" i="77"/>
  <c r="F20" i="77"/>
  <c r="G20" i="77"/>
  <c r="H20" i="77"/>
  <c r="I20" i="77"/>
  <c r="F21" i="77"/>
  <c r="G21" i="77"/>
  <c r="H21" i="77"/>
  <c r="I21" i="77"/>
  <c r="F24" i="77"/>
  <c r="G24" i="77"/>
  <c r="H24" i="77"/>
  <c r="I24" i="77"/>
  <c r="F25" i="77"/>
  <c r="G25" i="77"/>
  <c r="H25" i="77"/>
  <c r="I25" i="77"/>
  <c r="F26" i="77"/>
  <c r="G26" i="77"/>
  <c r="H26" i="77"/>
  <c r="I26" i="77"/>
  <c r="F29" i="77"/>
  <c r="G29" i="77"/>
  <c r="H29" i="77"/>
  <c r="I29" i="77"/>
  <c r="F30" i="77"/>
  <c r="G30" i="77"/>
  <c r="H30" i="77"/>
  <c r="I30" i="77"/>
  <c r="F31" i="77"/>
  <c r="G31" i="77"/>
  <c r="H31" i="77"/>
  <c r="I31" i="77"/>
  <c r="F32" i="77"/>
  <c r="G32" i="77"/>
  <c r="H32" i="77"/>
  <c r="I32" i="77"/>
  <c r="F33" i="77"/>
  <c r="G33" i="77"/>
  <c r="H33" i="77"/>
  <c r="I33" i="77"/>
  <c r="F36" i="77"/>
  <c r="G36" i="77"/>
  <c r="H36" i="77"/>
  <c r="I36" i="77"/>
  <c r="F37" i="77"/>
  <c r="G37" i="77"/>
  <c r="H37" i="77"/>
  <c r="I37" i="77"/>
  <c r="F40" i="77"/>
  <c r="G40" i="77"/>
  <c r="H40" i="77"/>
  <c r="I40" i="77"/>
  <c r="F46" i="77"/>
  <c r="G46" i="77"/>
  <c r="H46" i="77"/>
  <c r="I46" i="77"/>
  <c r="F47" i="77"/>
  <c r="G47" i="77"/>
  <c r="H47" i="77"/>
  <c r="I47" i="77"/>
  <c r="F48" i="77"/>
  <c r="G48" i="77"/>
  <c r="H48" i="77"/>
  <c r="I48" i="77"/>
  <c r="F49" i="77"/>
  <c r="G49" i="77"/>
  <c r="H49" i="77"/>
  <c r="I49" i="77"/>
  <c r="F50" i="77"/>
  <c r="G50" i="77"/>
  <c r="H50" i="77"/>
  <c r="I50" i="77"/>
  <c r="F53" i="77"/>
  <c r="G53" i="77"/>
  <c r="H53" i="77"/>
  <c r="I53" i="77"/>
  <c r="F54" i="77"/>
  <c r="G54" i="77"/>
  <c r="H54" i="77"/>
  <c r="I54" i="77"/>
  <c r="F55" i="77"/>
  <c r="G55" i="77"/>
  <c r="H55" i="77"/>
  <c r="I55" i="77"/>
  <c r="F56" i="77"/>
  <c r="G56" i="77"/>
  <c r="H56" i="77"/>
  <c r="I56" i="77"/>
  <c r="F57" i="77"/>
  <c r="G57" i="77"/>
  <c r="H57" i="77"/>
  <c r="I57" i="77"/>
  <c r="F58" i="77"/>
  <c r="G58" i="77"/>
  <c r="H58" i="77"/>
  <c r="I58" i="77"/>
  <c r="F61" i="77"/>
  <c r="G61" i="77"/>
  <c r="H61" i="77"/>
  <c r="I61" i="77"/>
  <c r="F62" i="77"/>
  <c r="G62" i="77"/>
  <c r="H62" i="77"/>
  <c r="I62" i="77"/>
  <c r="F65" i="77"/>
  <c r="G65" i="77"/>
  <c r="H65" i="77"/>
  <c r="I65" i="77"/>
  <c r="F66" i="77"/>
  <c r="G66" i="77"/>
  <c r="H66" i="77"/>
  <c r="I66" i="77"/>
  <c r="F67" i="77"/>
  <c r="G67" i="77"/>
  <c r="H67" i="77"/>
  <c r="I67" i="77"/>
  <c r="F68" i="77"/>
  <c r="G68" i="77"/>
  <c r="H68" i="77"/>
  <c r="I68" i="77"/>
  <c r="F69" i="77"/>
  <c r="G69" i="77"/>
  <c r="H69" i="77"/>
  <c r="I69" i="77"/>
  <c r="F70" i="77"/>
  <c r="G70" i="77"/>
  <c r="H70" i="77"/>
  <c r="I70" i="77"/>
  <c r="F71" i="77"/>
  <c r="G71" i="77"/>
  <c r="H71" i="77"/>
  <c r="I71" i="77"/>
  <c r="F74" i="77"/>
  <c r="G74" i="77"/>
  <c r="H74" i="77"/>
  <c r="I74" i="77"/>
  <c r="F75" i="77"/>
  <c r="G75" i="77"/>
  <c r="H75" i="77"/>
  <c r="I75" i="77"/>
  <c r="F76" i="77"/>
  <c r="G76" i="77"/>
  <c r="H76" i="77"/>
  <c r="I76" i="77"/>
  <c r="F77" i="77"/>
  <c r="G77" i="77"/>
  <c r="H77" i="77"/>
  <c r="I77" i="77"/>
  <c r="I13" i="77"/>
  <c r="H13" i="77"/>
  <c r="G13" i="77"/>
  <c r="F13" i="77"/>
  <c r="H11" i="77"/>
  <c r="G11" i="77"/>
  <c r="F11" i="77"/>
  <c r="I11" i="77"/>
  <c r="B14" i="76"/>
  <c r="C14" i="76"/>
  <c r="D14" i="76"/>
  <c r="B15" i="76"/>
  <c r="C15" i="76"/>
  <c r="D15" i="76"/>
  <c r="B18" i="76"/>
  <c r="C18" i="76"/>
  <c r="D18" i="76"/>
  <c r="B19" i="76"/>
  <c r="C19" i="76"/>
  <c r="D19" i="76"/>
  <c r="B20" i="76"/>
  <c r="C20" i="76"/>
  <c r="D20" i="76"/>
  <c r="B21" i="76"/>
  <c r="C21" i="76"/>
  <c r="D21" i="76"/>
  <c r="B24" i="76"/>
  <c r="C24" i="76"/>
  <c r="D24" i="76"/>
  <c r="B25" i="76"/>
  <c r="C25" i="76"/>
  <c r="D25" i="76"/>
  <c r="B26" i="76"/>
  <c r="C26" i="76"/>
  <c r="D26" i="76"/>
  <c r="B29" i="76"/>
  <c r="C29" i="76"/>
  <c r="D29" i="76"/>
  <c r="B30" i="76"/>
  <c r="C30" i="76"/>
  <c r="D30" i="76"/>
  <c r="B31" i="76"/>
  <c r="C31" i="76"/>
  <c r="D31" i="76"/>
  <c r="B32" i="76"/>
  <c r="C32" i="76"/>
  <c r="D32" i="76"/>
  <c r="B33" i="76"/>
  <c r="C33" i="76"/>
  <c r="D33" i="76"/>
  <c r="B36" i="76"/>
  <c r="C36" i="76"/>
  <c r="D36" i="76"/>
  <c r="B37" i="76"/>
  <c r="C37" i="76"/>
  <c r="D37" i="76"/>
  <c r="B40" i="76"/>
  <c r="C40" i="76"/>
  <c r="D40" i="76"/>
  <c r="B46" i="76"/>
  <c r="C46" i="76"/>
  <c r="D46" i="76"/>
  <c r="B47" i="76"/>
  <c r="C47" i="76"/>
  <c r="D47" i="76"/>
  <c r="B48" i="76"/>
  <c r="C48" i="76"/>
  <c r="D48" i="76"/>
  <c r="B49" i="76"/>
  <c r="C49" i="76"/>
  <c r="D49" i="76"/>
  <c r="B50" i="76"/>
  <c r="C50" i="76"/>
  <c r="D50" i="76"/>
  <c r="B53" i="76"/>
  <c r="C53" i="76"/>
  <c r="D53" i="76"/>
  <c r="B54" i="76"/>
  <c r="C54" i="76"/>
  <c r="D54" i="76"/>
  <c r="B55" i="76"/>
  <c r="C55" i="76"/>
  <c r="D55" i="76"/>
  <c r="B56" i="76"/>
  <c r="C56" i="76"/>
  <c r="D56" i="76"/>
  <c r="B57" i="76"/>
  <c r="C57" i="76"/>
  <c r="D57" i="76"/>
  <c r="B58" i="76"/>
  <c r="C58" i="76"/>
  <c r="D58" i="76"/>
  <c r="B61" i="76"/>
  <c r="C61" i="76"/>
  <c r="D61" i="76"/>
  <c r="B62" i="76"/>
  <c r="C62" i="76"/>
  <c r="D62" i="76"/>
  <c r="B65" i="76"/>
  <c r="C65" i="76"/>
  <c r="D65" i="76"/>
  <c r="B66" i="76"/>
  <c r="C66" i="76"/>
  <c r="D66" i="76"/>
  <c r="B67" i="76"/>
  <c r="C67" i="76"/>
  <c r="D67" i="76"/>
  <c r="B68" i="76"/>
  <c r="C68" i="76"/>
  <c r="D68" i="76"/>
  <c r="B69" i="76"/>
  <c r="C69" i="76"/>
  <c r="D69" i="76"/>
  <c r="B70" i="76"/>
  <c r="C70" i="76"/>
  <c r="D70" i="76"/>
  <c r="B71" i="76"/>
  <c r="C71" i="76"/>
  <c r="D71" i="76"/>
  <c r="B74" i="76"/>
  <c r="C74" i="76"/>
  <c r="D74" i="76"/>
  <c r="B75" i="76"/>
  <c r="C75" i="76"/>
  <c r="D75" i="76"/>
  <c r="B76" i="76"/>
  <c r="C76" i="76"/>
  <c r="D76" i="76"/>
  <c r="B77" i="76"/>
  <c r="C77" i="76"/>
  <c r="D77" i="76"/>
  <c r="D13" i="76"/>
  <c r="C13" i="76"/>
  <c r="D11" i="76"/>
  <c r="C11" i="76"/>
  <c r="B11" i="76"/>
  <c r="F11" i="76"/>
  <c r="F14" i="76"/>
  <c r="G14" i="76"/>
  <c r="H14" i="76"/>
  <c r="I14" i="76"/>
  <c r="F15" i="76"/>
  <c r="G15" i="76"/>
  <c r="H15" i="76"/>
  <c r="I15" i="76"/>
  <c r="F18" i="76"/>
  <c r="G18" i="76"/>
  <c r="H18" i="76"/>
  <c r="I18" i="76"/>
  <c r="F19" i="76"/>
  <c r="G19" i="76"/>
  <c r="H19" i="76"/>
  <c r="I19" i="76"/>
  <c r="F20" i="76"/>
  <c r="G20" i="76"/>
  <c r="H20" i="76"/>
  <c r="I20" i="76"/>
  <c r="F21" i="76"/>
  <c r="G21" i="76"/>
  <c r="H21" i="76"/>
  <c r="I21" i="76"/>
  <c r="F24" i="76"/>
  <c r="G24" i="76"/>
  <c r="H24" i="76"/>
  <c r="I24" i="76"/>
  <c r="F25" i="76"/>
  <c r="G25" i="76"/>
  <c r="H25" i="76"/>
  <c r="I25" i="76"/>
  <c r="F26" i="76"/>
  <c r="G26" i="76"/>
  <c r="H26" i="76"/>
  <c r="I26" i="76"/>
  <c r="F29" i="76"/>
  <c r="G29" i="76"/>
  <c r="H29" i="76"/>
  <c r="I29" i="76"/>
  <c r="F30" i="76"/>
  <c r="G30" i="76"/>
  <c r="H30" i="76"/>
  <c r="I30" i="76"/>
  <c r="F31" i="76"/>
  <c r="G31" i="76"/>
  <c r="H31" i="76"/>
  <c r="I31" i="76"/>
  <c r="F32" i="76"/>
  <c r="G32" i="76"/>
  <c r="H32" i="76"/>
  <c r="I32" i="76"/>
  <c r="F33" i="76"/>
  <c r="G33" i="76"/>
  <c r="H33" i="76"/>
  <c r="I33" i="76"/>
  <c r="F36" i="76"/>
  <c r="G36" i="76"/>
  <c r="H36" i="76"/>
  <c r="I36" i="76"/>
  <c r="F37" i="76"/>
  <c r="G37" i="76"/>
  <c r="H37" i="76"/>
  <c r="I37" i="76"/>
  <c r="F40" i="76"/>
  <c r="G40" i="76"/>
  <c r="H40" i="76"/>
  <c r="I40" i="76"/>
  <c r="F46" i="76"/>
  <c r="G46" i="76"/>
  <c r="H46" i="76"/>
  <c r="I46" i="76"/>
  <c r="F47" i="76"/>
  <c r="G47" i="76"/>
  <c r="H47" i="76"/>
  <c r="I47" i="76"/>
  <c r="F48" i="76"/>
  <c r="G48" i="76"/>
  <c r="H48" i="76"/>
  <c r="I48" i="76"/>
  <c r="F49" i="76"/>
  <c r="G49" i="76"/>
  <c r="H49" i="76"/>
  <c r="I49" i="76"/>
  <c r="F50" i="76"/>
  <c r="G50" i="76"/>
  <c r="H50" i="76"/>
  <c r="I50" i="76"/>
  <c r="F53" i="76"/>
  <c r="G53" i="76"/>
  <c r="H53" i="76"/>
  <c r="I53" i="76"/>
  <c r="F54" i="76"/>
  <c r="G54" i="76"/>
  <c r="H54" i="76"/>
  <c r="I54" i="76"/>
  <c r="F55" i="76"/>
  <c r="G55" i="76"/>
  <c r="H55" i="76"/>
  <c r="I55" i="76"/>
  <c r="F56" i="76"/>
  <c r="G56" i="76"/>
  <c r="H56" i="76"/>
  <c r="I56" i="76"/>
  <c r="F57" i="76"/>
  <c r="G57" i="76"/>
  <c r="H57" i="76"/>
  <c r="I57" i="76"/>
  <c r="F58" i="76"/>
  <c r="G58" i="76"/>
  <c r="H58" i="76"/>
  <c r="I58" i="76"/>
  <c r="F61" i="76"/>
  <c r="G61" i="76"/>
  <c r="H61" i="76"/>
  <c r="I61" i="76"/>
  <c r="F62" i="76"/>
  <c r="G62" i="76"/>
  <c r="H62" i="76"/>
  <c r="I62" i="76"/>
  <c r="F65" i="76"/>
  <c r="G65" i="76"/>
  <c r="H65" i="76"/>
  <c r="I65" i="76"/>
  <c r="F66" i="76"/>
  <c r="G66" i="76"/>
  <c r="H66" i="76"/>
  <c r="I66" i="76"/>
  <c r="F67" i="76"/>
  <c r="G67" i="76"/>
  <c r="H67" i="76"/>
  <c r="I67" i="76"/>
  <c r="F68" i="76"/>
  <c r="G68" i="76"/>
  <c r="H68" i="76"/>
  <c r="I68" i="76"/>
  <c r="F69" i="76"/>
  <c r="G69" i="76"/>
  <c r="H69" i="76"/>
  <c r="I69" i="76"/>
  <c r="F70" i="76"/>
  <c r="G70" i="76"/>
  <c r="H70" i="76"/>
  <c r="I70" i="76"/>
  <c r="F71" i="76"/>
  <c r="G71" i="76"/>
  <c r="H71" i="76"/>
  <c r="I71" i="76"/>
  <c r="F74" i="76"/>
  <c r="G74" i="76"/>
  <c r="H74" i="76"/>
  <c r="I74" i="76"/>
  <c r="F75" i="76"/>
  <c r="G75" i="76"/>
  <c r="H75" i="76"/>
  <c r="I75" i="76"/>
  <c r="F76" i="76"/>
  <c r="G76" i="76"/>
  <c r="H76" i="76"/>
  <c r="I76" i="76"/>
  <c r="F77" i="76"/>
  <c r="G77" i="76"/>
  <c r="H77" i="76"/>
  <c r="I77" i="76"/>
  <c r="I13" i="76"/>
  <c r="H13" i="76"/>
  <c r="G13" i="76"/>
  <c r="F13" i="76"/>
  <c r="I11" i="76"/>
  <c r="H11" i="76"/>
  <c r="G11" i="76"/>
  <c r="B14" i="75"/>
  <c r="C14" i="75"/>
  <c r="D14" i="75"/>
  <c r="B15" i="75"/>
  <c r="C15" i="75"/>
  <c r="D15" i="75"/>
  <c r="B18" i="75"/>
  <c r="C18" i="75"/>
  <c r="D18" i="75"/>
  <c r="B19" i="75"/>
  <c r="C19" i="75"/>
  <c r="D19" i="75"/>
  <c r="B20" i="75"/>
  <c r="C20" i="75"/>
  <c r="D20" i="75"/>
  <c r="B21" i="75"/>
  <c r="C21" i="75"/>
  <c r="D21" i="75"/>
  <c r="B24" i="75"/>
  <c r="C24" i="75"/>
  <c r="D24" i="75"/>
  <c r="B25" i="75"/>
  <c r="C25" i="75"/>
  <c r="D25" i="75"/>
  <c r="B26" i="75"/>
  <c r="C26" i="75"/>
  <c r="D26" i="75"/>
  <c r="B29" i="75"/>
  <c r="C29" i="75"/>
  <c r="D29" i="75"/>
  <c r="B30" i="75"/>
  <c r="C30" i="75"/>
  <c r="D30" i="75"/>
  <c r="B31" i="75"/>
  <c r="C31" i="75"/>
  <c r="D31" i="75"/>
  <c r="B32" i="75"/>
  <c r="C32" i="75"/>
  <c r="D32" i="75"/>
  <c r="B33" i="75"/>
  <c r="C33" i="75"/>
  <c r="D33" i="75"/>
  <c r="B36" i="75"/>
  <c r="C36" i="75"/>
  <c r="D36" i="75"/>
  <c r="B37" i="75"/>
  <c r="C37" i="75"/>
  <c r="D37" i="75"/>
  <c r="B40" i="75"/>
  <c r="C40" i="75"/>
  <c r="D40" i="75"/>
  <c r="B46" i="75"/>
  <c r="C46" i="75"/>
  <c r="D46" i="75"/>
  <c r="B47" i="75"/>
  <c r="C47" i="75"/>
  <c r="D47" i="75"/>
  <c r="B48" i="75"/>
  <c r="C48" i="75"/>
  <c r="D48" i="75"/>
  <c r="B49" i="75"/>
  <c r="C49" i="75"/>
  <c r="D49" i="75"/>
  <c r="B50" i="75"/>
  <c r="C50" i="75"/>
  <c r="D50" i="75"/>
  <c r="B53" i="75"/>
  <c r="C53" i="75"/>
  <c r="D53" i="75"/>
  <c r="B54" i="75"/>
  <c r="C54" i="75"/>
  <c r="D54" i="75"/>
  <c r="B55" i="75"/>
  <c r="C55" i="75"/>
  <c r="D55" i="75"/>
  <c r="B56" i="75"/>
  <c r="C56" i="75"/>
  <c r="D56" i="75"/>
  <c r="B57" i="75"/>
  <c r="C57" i="75"/>
  <c r="D57" i="75"/>
  <c r="B58" i="75"/>
  <c r="C58" i="75"/>
  <c r="D58" i="75"/>
  <c r="B61" i="75"/>
  <c r="C61" i="75"/>
  <c r="D61" i="75"/>
  <c r="B62" i="75"/>
  <c r="C62" i="75"/>
  <c r="D62" i="75"/>
  <c r="B65" i="75"/>
  <c r="C65" i="75"/>
  <c r="D65" i="75"/>
  <c r="B66" i="75"/>
  <c r="C66" i="75"/>
  <c r="D66" i="75"/>
  <c r="B67" i="75"/>
  <c r="C67" i="75"/>
  <c r="D67" i="75"/>
  <c r="B68" i="75"/>
  <c r="C68" i="75"/>
  <c r="D68" i="75"/>
  <c r="B69" i="75"/>
  <c r="C69" i="75"/>
  <c r="D69" i="75"/>
  <c r="B70" i="75"/>
  <c r="C70" i="75"/>
  <c r="D70" i="75"/>
  <c r="B71" i="75"/>
  <c r="C71" i="75"/>
  <c r="D71" i="75"/>
  <c r="B74" i="75"/>
  <c r="C74" i="75"/>
  <c r="D74" i="75"/>
  <c r="B75" i="75"/>
  <c r="C75" i="75"/>
  <c r="D75" i="75"/>
  <c r="B76" i="75"/>
  <c r="C76" i="75"/>
  <c r="D76" i="75"/>
  <c r="B77" i="75"/>
  <c r="C77" i="75"/>
  <c r="D77" i="75"/>
  <c r="D13" i="75"/>
  <c r="D11" i="75"/>
  <c r="C13" i="75"/>
  <c r="C11" i="75"/>
  <c r="B13" i="75"/>
  <c r="B11" i="75"/>
  <c r="H14" i="75"/>
  <c r="I14" i="75"/>
  <c r="H15" i="75"/>
  <c r="I15" i="75"/>
  <c r="H18" i="75"/>
  <c r="I18" i="75"/>
  <c r="H19" i="75"/>
  <c r="I19" i="75"/>
  <c r="H20" i="75"/>
  <c r="I20" i="75"/>
  <c r="H21" i="75"/>
  <c r="I21" i="75"/>
  <c r="H24" i="75"/>
  <c r="I24" i="75"/>
  <c r="H25" i="75"/>
  <c r="I25" i="75"/>
  <c r="H26" i="75"/>
  <c r="I26" i="75"/>
  <c r="H29" i="75"/>
  <c r="I29" i="75"/>
  <c r="H30" i="75"/>
  <c r="I30" i="75"/>
  <c r="H31" i="75"/>
  <c r="I31" i="75"/>
  <c r="H32" i="75"/>
  <c r="I32" i="75"/>
  <c r="H33" i="75"/>
  <c r="I33" i="75"/>
  <c r="H36" i="75"/>
  <c r="I36" i="75"/>
  <c r="H37" i="75"/>
  <c r="I37" i="75"/>
  <c r="H40" i="75"/>
  <c r="I40" i="75"/>
  <c r="H46" i="75"/>
  <c r="I46" i="75"/>
  <c r="H47" i="75"/>
  <c r="I47" i="75"/>
  <c r="H48" i="75"/>
  <c r="I48" i="75"/>
  <c r="H49" i="75"/>
  <c r="I49" i="75"/>
  <c r="H50" i="75"/>
  <c r="I50" i="75"/>
  <c r="H53" i="75"/>
  <c r="I53" i="75"/>
  <c r="H54" i="75"/>
  <c r="I54" i="75"/>
  <c r="H55" i="75"/>
  <c r="I55" i="75"/>
  <c r="H56" i="75"/>
  <c r="I56" i="75"/>
  <c r="H57" i="75"/>
  <c r="I57" i="75"/>
  <c r="H58" i="75"/>
  <c r="I58" i="75"/>
  <c r="H61" i="75"/>
  <c r="I61" i="75"/>
  <c r="H62" i="75"/>
  <c r="I62" i="75"/>
  <c r="H65" i="75"/>
  <c r="I65" i="75"/>
  <c r="H66" i="75"/>
  <c r="I66" i="75"/>
  <c r="H67" i="75"/>
  <c r="I67" i="75"/>
  <c r="H68" i="75"/>
  <c r="I68" i="75"/>
  <c r="H69" i="75"/>
  <c r="I69" i="75"/>
  <c r="H70" i="75"/>
  <c r="I70" i="75"/>
  <c r="H71" i="75"/>
  <c r="I71" i="75"/>
  <c r="H74" i="75"/>
  <c r="I74" i="75"/>
  <c r="H75" i="75"/>
  <c r="I75" i="75"/>
  <c r="H76" i="75"/>
  <c r="I76" i="75"/>
  <c r="H77" i="75"/>
  <c r="I77" i="75"/>
  <c r="G14" i="75"/>
  <c r="G15" i="75"/>
  <c r="G18" i="75"/>
  <c r="G19" i="75"/>
  <c r="G20" i="75"/>
  <c r="G21" i="75"/>
  <c r="G24" i="75"/>
  <c r="G25" i="75"/>
  <c r="G26" i="75"/>
  <c r="G29" i="75"/>
  <c r="G30" i="75"/>
  <c r="G31" i="75"/>
  <c r="G32" i="75"/>
  <c r="G33" i="75"/>
  <c r="G36" i="75"/>
  <c r="G37" i="75"/>
  <c r="G40" i="75"/>
  <c r="G46" i="75"/>
  <c r="G47" i="75"/>
  <c r="G48" i="75"/>
  <c r="G49" i="75"/>
  <c r="G50" i="75"/>
  <c r="G53" i="75"/>
  <c r="G54" i="75"/>
  <c r="G55" i="75"/>
  <c r="G56" i="75"/>
  <c r="G57" i="75"/>
  <c r="G58" i="75"/>
  <c r="G61" i="75"/>
  <c r="G62" i="75"/>
  <c r="G65" i="75"/>
  <c r="G66" i="75"/>
  <c r="G67" i="75"/>
  <c r="G68" i="75"/>
  <c r="G69" i="75"/>
  <c r="G70" i="75"/>
  <c r="G71" i="75"/>
  <c r="G74" i="75"/>
  <c r="G75" i="75"/>
  <c r="G76" i="75"/>
  <c r="G77" i="75"/>
  <c r="I13" i="75"/>
  <c r="H13" i="75"/>
  <c r="G13" i="75"/>
  <c r="F13" i="75"/>
  <c r="F40" i="75"/>
  <c r="F46" i="75"/>
  <c r="F47" i="75"/>
  <c r="F48" i="75"/>
  <c r="F49" i="75"/>
  <c r="F50" i="75"/>
  <c r="F53" i="75"/>
  <c r="F54" i="75"/>
  <c r="F55" i="75"/>
  <c r="F56" i="75"/>
  <c r="F57" i="75"/>
  <c r="F58" i="75"/>
  <c r="F61" i="75"/>
  <c r="F62" i="75"/>
  <c r="F65" i="75"/>
  <c r="F66" i="75"/>
  <c r="F67" i="75"/>
  <c r="F68" i="75"/>
  <c r="F69" i="75"/>
  <c r="F70" i="75"/>
  <c r="F71" i="75"/>
  <c r="F74" i="75"/>
  <c r="F75" i="75"/>
  <c r="F76" i="75"/>
  <c r="F77" i="75"/>
  <c r="F14" i="75"/>
  <c r="F15" i="75"/>
  <c r="F18" i="75"/>
  <c r="F19" i="75"/>
  <c r="F20" i="75"/>
  <c r="F21" i="75"/>
  <c r="F24" i="75"/>
  <c r="F25" i="75"/>
  <c r="F26" i="75"/>
  <c r="F29" i="75"/>
  <c r="F30" i="75"/>
  <c r="F31" i="75"/>
  <c r="F32" i="75"/>
  <c r="F33" i="75"/>
  <c r="F36" i="75"/>
  <c r="F37" i="75"/>
  <c r="I11" i="75"/>
  <c r="H11" i="75"/>
  <c r="G11" i="75"/>
  <c r="E18" i="7"/>
  <c r="D18" i="7"/>
  <c r="C18" i="7"/>
  <c r="E17" i="7"/>
  <c r="D17" i="7"/>
  <c r="C17" i="7"/>
  <c r="E14" i="7"/>
  <c r="D14" i="7"/>
  <c r="C14" i="7"/>
  <c r="E13" i="7"/>
  <c r="D13" i="7"/>
  <c r="C13" i="7"/>
  <c r="C12" i="7"/>
  <c r="E12" i="7"/>
  <c r="J14" i="7"/>
  <c r="I14" i="7"/>
  <c r="H14" i="7"/>
  <c r="J18" i="7"/>
  <c r="I18" i="7"/>
  <c r="H18" i="7"/>
  <c r="H17" i="7"/>
  <c r="J17" i="7"/>
  <c r="I17" i="7"/>
  <c r="J13" i="7"/>
  <c r="I13" i="7"/>
  <c r="H13" i="7"/>
  <c r="I12" i="7"/>
  <c r="H12" i="7"/>
  <c r="J12" i="7"/>
  <c r="G18" i="7"/>
  <c r="G17" i="7"/>
  <c r="G14" i="7"/>
  <c r="G13" i="7"/>
  <c r="G12" i="7"/>
  <c r="F11" i="74"/>
  <c r="F36" i="74"/>
  <c r="F37" i="74"/>
  <c r="B14" i="74"/>
  <c r="C14" i="74"/>
  <c r="D14" i="74"/>
  <c r="B15" i="74"/>
  <c r="C15" i="74"/>
  <c r="D15" i="74"/>
  <c r="B18" i="74"/>
  <c r="C18" i="74"/>
  <c r="D18" i="74"/>
  <c r="B19" i="74"/>
  <c r="C19" i="74"/>
  <c r="D19" i="74"/>
  <c r="B20" i="74"/>
  <c r="C20" i="74"/>
  <c r="D20" i="74"/>
  <c r="B21" i="74"/>
  <c r="C21" i="74"/>
  <c r="D21" i="74"/>
  <c r="B24" i="74"/>
  <c r="C24" i="74"/>
  <c r="D24" i="74"/>
  <c r="B25" i="74"/>
  <c r="C25" i="74"/>
  <c r="D25" i="74"/>
  <c r="B26" i="74"/>
  <c r="C26" i="74"/>
  <c r="D26" i="74"/>
  <c r="B29" i="74"/>
  <c r="C29" i="74"/>
  <c r="D29" i="74"/>
  <c r="B30" i="74"/>
  <c r="C30" i="74"/>
  <c r="D30" i="74"/>
  <c r="B31" i="74"/>
  <c r="C31" i="74"/>
  <c r="D31" i="74"/>
  <c r="B32" i="74"/>
  <c r="C32" i="74"/>
  <c r="D32" i="74"/>
  <c r="B33" i="74"/>
  <c r="C33" i="74"/>
  <c r="D33" i="74"/>
  <c r="B36" i="74"/>
  <c r="C36" i="74"/>
  <c r="D36" i="74"/>
  <c r="B37" i="74"/>
  <c r="C37" i="74"/>
  <c r="D37" i="74"/>
  <c r="B40" i="74"/>
  <c r="C40" i="74"/>
  <c r="D40" i="74"/>
  <c r="B46" i="74"/>
  <c r="C46" i="74"/>
  <c r="D46" i="74"/>
  <c r="B47" i="74"/>
  <c r="C47" i="74"/>
  <c r="D47" i="74"/>
  <c r="B48" i="74"/>
  <c r="C48" i="74"/>
  <c r="D48" i="74"/>
  <c r="B49" i="74"/>
  <c r="C49" i="74"/>
  <c r="D49" i="74"/>
  <c r="B50" i="74"/>
  <c r="C50" i="74"/>
  <c r="D50" i="74"/>
  <c r="B53" i="74"/>
  <c r="C53" i="74"/>
  <c r="D53" i="74"/>
  <c r="B54" i="74"/>
  <c r="C54" i="74"/>
  <c r="D54" i="74"/>
  <c r="B55" i="74"/>
  <c r="C55" i="74"/>
  <c r="D55" i="74"/>
  <c r="B56" i="74"/>
  <c r="C56" i="74"/>
  <c r="D56" i="74"/>
  <c r="B57" i="74"/>
  <c r="C57" i="74"/>
  <c r="D57" i="74"/>
  <c r="B58" i="74"/>
  <c r="C58" i="74"/>
  <c r="D58" i="74"/>
  <c r="B61" i="74"/>
  <c r="C61" i="74"/>
  <c r="D61" i="74"/>
  <c r="B62" i="74"/>
  <c r="C62" i="74"/>
  <c r="D62" i="74"/>
  <c r="B65" i="74"/>
  <c r="C65" i="74"/>
  <c r="D65" i="74"/>
  <c r="B66" i="74"/>
  <c r="C66" i="74"/>
  <c r="D66" i="74"/>
  <c r="B67" i="74"/>
  <c r="C67" i="74"/>
  <c r="D67" i="74"/>
  <c r="B68" i="74"/>
  <c r="C68" i="74"/>
  <c r="D68" i="74"/>
  <c r="B69" i="74"/>
  <c r="C69" i="74"/>
  <c r="D69" i="74"/>
  <c r="B70" i="74"/>
  <c r="C70" i="74"/>
  <c r="D70" i="74"/>
  <c r="B71" i="74"/>
  <c r="C71" i="74"/>
  <c r="D71" i="74"/>
  <c r="B74" i="74"/>
  <c r="C74" i="74"/>
  <c r="D74" i="74"/>
  <c r="B75" i="74"/>
  <c r="C75" i="74"/>
  <c r="D75" i="74"/>
  <c r="B76" i="74"/>
  <c r="C76" i="74"/>
  <c r="D76" i="74"/>
  <c r="B77" i="74"/>
  <c r="C77" i="74"/>
  <c r="D77" i="74"/>
  <c r="D13" i="74"/>
  <c r="C13" i="74"/>
  <c r="B13" i="74"/>
  <c r="D11" i="74"/>
  <c r="C11" i="74"/>
  <c r="B11" i="74"/>
  <c r="F14" i="74"/>
  <c r="G14" i="74"/>
  <c r="H14" i="74"/>
  <c r="I14" i="74"/>
  <c r="F15" i="74"/>
  <c r="G15" i="74"/>
  <c r="H15" i="74"/>
  <c r="I15" i="74"/>
  <c r="F18" i="74"/>
  <c r="G18" i="74"/>
  <c r="H18" i="74"/>
  <c r="I18" i="74"/>
  <c r="F19" i="74"/>
  <c r="G19" i="74"/>
  <c r="H19" i="74"/>
  <c r="I19" i="74"/>
  <c r="F20" i="74"/>
  <c r="G20" i="74"/>
  <c r="H20" i="74"/>
  <c r="I20" i="74"/>
  <c r="F21" i="74"/>
  <c r="G21" i="74"/>
  <c r="H21" i="74"/>
  <c r="I21" i="74"/>
  <c r="F24" i="74"/>
  <c r="G24" i="74"/>
  <c r="H24" i="74"/>
  <c r="I24" i="74"/>
  <c r="F25" i="74"/>
  <c r="G25" i="74"/>
  <c r="H25" i="74"/>
  <c r="I25" i="74"/>
  <c r="F26" i="74"/>
  <c r="G26" i="74"/>
  <c r="H26" i="74"/>
  <c r="I26" i="74"/>
  <c r="F29" i="74"/>
  <c r="G29" i="74"/>
  <c r="H29" i="74"/>
  <c r="I29" i="74"/>
  <c r="F30" i="74"/>
  <c r="G30" i="74"/>
  <c r="H30" i="74"/>
  <c r="I30" i="74"/>
  <c r="F31" i="74"/>
  <c r="G31" i="74"/>
  <c r="H31" i="74"/>
  <c r="I31" i="74"/>
  <c r="F32" i="74"/>
  <c r="G32" i="74"/>
  <c r="H32" i="74"/>
  <c r="I32" i="74"/>
  <c r="F33" i="74"/>
  <c r="G33" i="74"/>
  <c r="H33" i="74"/>
  <c r="I33" i="74"/>
  <c r="G36" i="74"/>
  <c r="H36" i="74"/>
  <c r="I36" i="74"/>
  <c r="G37" i="74"/>
  <c r="H37" i="74"/>
  <c r="I37" i="74"/>
  <c r="F40" i="74"/>
  <c r="G40" i="74"/>
  <c r="H40" i="74"/>
  <c r="I40" i="74"/>
  <c r="F46" i="74"/>
  <c r="G46" i="74"/>
  <c r="H46" i="74"/>
  <c r="I46" i="74"/>
  <c r="F47" i="74"/>
  <c r="G47" i="74"/>
  <c r="H47" i="74"/>
  <c r="I47" i="74"/>
  <c r="F48" i="74"/>
  <c r="G48" i="74"/>
  <c r="H48" i="74"/>
  <c r="I48" i="74"/>
  <c r="F49" i="74"/>
  <c r="G49" i="74"/>
  <c r="H49" i="74"/>
  <c r="I49" i="74"/>
  <c r="F50" i="74"/>
  <c r="G50" i="74"/>
  <c r="H50" i="74"/>
  <c r="I50" i="74"/>
  <c r="F53" i="74"/>
  <c r="G53" i="74"/>
  <c r="H53" i="74"/>
  <c r="I53" i="74"/>
  <c r="F54" i="74"/>
  <c r="G54" i="74"/>
  <c r="H54" i="74"/>
  <c r="I54" i="74"/>
  <c r="F55" i="74"/>
  <c r="G55" i="74"/>
  <c r="H55" i="74"/>
  <c r="I55" i="74"/>
  <c r="F56" i="74"/>
  <c r="G56" i="74"/>
  <c r="H56" i="74"/>
  <c r="I56" i="74"/>
  <c r="F57" i="74"/>
  <c r="G57" i="74"/>
  <c r="H57" i="74"/>
  <c r="I57" i="74"/>
  <c r="F58" i="74"/>
  <c r="G58" i="74"/>
  <c r="H58" i="74"/>
  <c r="I58" i="74"/>
  <c r="F61" i="74"/>
  <c r="G61" i="74"/>
  <c r="H61" i="74"/>
  <c r="I61" i="74"/>
  <c r="F62" i="74"/>
  <c r="G62" i="74"/>
  <c r="H62" i="74"/>
  <c r="I62" i="74"/>
  <c r="F65" i="74"/>
  <c r="G65" i="74"/>
  <c r="H65" i="74"/>
  <c r="I65" i="74"/>
  <c r="F66" i="74"/>
  <c r="G66" i="74"/>
  <c r="H66" i="74"/>
  <c r="I66" i="74"/>
  <c r="F67" i="74"/>
  <c r="G67" i="74"/>
  <c r="H67" i="74"/>
  <c r="I67" i="74"/>
  <c r="F68" i="74"/>
  <c r="G68" i="74"/>
  <c r="H68" i="74"/>
  <c r="I68" i="74"/>
  <c r="F69" i="74"/>
  <c r="G69" i="74"/>
  <c r="H69" i="74"/>
  <c r="I69" i="74"/>
  <c r="F70" i="74"/>
  <c r="G70" i="74"/>
  <c r="H70" i="74"/>
  <c r="I70" i="74"/>
  <c r="F71" i="74"/>
  <c r="G71" i="74"/>
  <c r="H71" i="74"/>
  <c r="I71" i="74"/>
  <c r="F74" i="74"/>
  <c r="G74" i="74"/>
  <c r="H74" i="74"/>
  <c r="I74" i="74"/>
  <c r="F75" i="74"/>
  <c r="G75" i="74"/>
  <c r="H75" i="74"/>
  <c r="I75" i="74"/>
  <c r="F76" i="74"/>
  <c r="G76" i="74"/>
  <c r="H76" i="74"/>
  <c r="I76" i="74"/>
  <c r="F77" i="74"/>
  <c r="G77" i="74"/>
  <c r="H77" i="74"/>
  <c r="I77" i="74"/>
  <c r="H13" i="74"/>
  <c r="I13" i="74"/>
  <c r="G13" i="74"/>
  <c r="F13" i="74"/>
  <c r="I11" i="74"/>
  <c r="H11" i="74"/>
  <c r="G11" i="74"/>
</calcChain>
</file>

<file path=xl/sharedStrings.xml><?xml version="1.0" encoding="utf-8"?>
<sst xmlns="http://schemas.openxmlformats.org/spreadsheetml/2006/main" count="854" uniqueCount="401">
  <si>
    <t xml:space="preserve"> </t>
  </si>
  <si>
    <t>Cycle 2</t>
  </si>
  <si>
    <t>Cycle 1</t>
  </si>
  <si>
    <t>Cycle 3</t>
  </si>
  <si>
    <t>%</t>
  </si>
  <si>
    <t>Return to contents</t>
  </si>
  <si>
    <t>RSE (%)</t>
  </si>
  <si>
    <r>
      <rPr>
        <b/>
        <sz val="10"/>
        <color theme="1"/>
        <rFont val="Arial"/>
        <family val="2"/>
      </rPr>
      <t>Prevalence</t>
    </r>
    <r>
      <rPr>
        <sz val="10"/>
        <color theme="1"/>
        <rFont val="Arial"/>
        <family val="2"/>
      </rPr>
      <t xml:space="preserve">
Total number of adults victimised once or more</t>
    </r>
  </si>
  <si>
    <r>
      <rPr>
        <b/>
        <sz val="10"/>
        <color theme="1"/>
        <rFont val="Arial"/>
        <family val="2"/>
      </rPr>
      <t>Prevalence rate</t>
    </r>
    <r>
      <rPr>
        <sz val="10"/>
        <color theme="1"/>
        <rFont val="Arial"/>
        <family val="2"/>
      </rPr>
      <t xml:space="preserve">
Percentage of adults who were victimised once or more</t>
    </r>
  </si>
  <si>
    <t xml:space="preserve">000s </t>
  </si>
  <si>
    <t>New Zealand average</t>
  </si>
  <si>
    <t>Male</t>
  </si>
  <si>
    <t>Female</t>
  </si>
  <si>
    <t>Gay or lesbian</t>
  </si>
  <si>
    <t>Bisexual</t>
  </si>
  <si>
    <t>Age</t>
  </si>
  <si>
    <t>65 years and over</t>
  </si>
  <si>
    <t>Ethnicity</t>
  </si>
  <si>
    <t>NZ European</t>
  </si>
  <si>
    <t>Māori</t>
  </si>
  <si>
    <t>Pacific peoples</t>
  </si>
  <si>
    <t>Marital status</t>
  </si>
  <si>
    <t>Married/civil union/de facto</t>
  </si>
  <si>
    <t>Widowed/surviving partner</t>
  </si>
  <si>
    <t>Household composition</t>
  </si>
  <si>
    <t>One parent with child(ren)</t>
  </si>
  <si>
    <t>Couple only</t>
  </si>
  <si>
    <t>Couple with child(ren)</t>
  </si>
  <si>
    <t>Other multi-person household</t>
  </si>
  <si>
    <t>Life satisfaction</t>
  </si>
  <si>
    <t>Psychological distress</t>
  </si>
  <si>
    <t>Personal income</t>
  </si>
  <si>
    <t>Employment status</t>
  </si>
  <si>
    <t>Employed</t>
  </si>
  <si>
    <t>Unemployed</t>
  </si>
  <si>
    <t>Retired</t>
  </si>
  <si>
    <t>Not employed, studying</t>
  </si>
  <si>
    <t>Asian</t>
  </si>
  <si>
    <t>Total</t>
  </si>
  <si>
    <t>Family member</t>
  </si>
  <si>
    <t>* Statistically significant difference from the total at the 95% confidence level.</t>
  </si>
  <si>
    <t>Separated</t>
  </si>
  <si>
    <t>Offences by family members</t>
  </si>
  <si>
    <t>000s</t>
  </si>
  <si>
    <t>MoE (±)</t>
  </si>
  <si>
    <t>Disability</t>
  </si>
  <si>
    <t>Had partner within last 12 months</t>
  </si>
  <si>
    <t>Partnership</t>
  </si>
  <si>
    <t>Children in household</t>
  </si>
  <si>
    <t>No children in household</t>
  </si>
  <si>
    <t>Pooled data</t>
  </si>
  <si>
    <r>
      <rPr>
        <b/>
        <sz val="10"/>
        <color theme="1"/>
        <rFont val="Arial"/>
        <family val="2"/>
      </rPr>
      <t>Prevalence</t>
    </r>
    <r>
      <rPr>
        <sz val="10"/>
        <color theme="1"/>
        <rFont val="Arial"/>
        <family val="2"/>
      </rPr>
      <t xml:space="preserve">
Number of adults who were victimised once or more</t>
    </r>
  </si>
  <si>
    <t>^</t>
  </si>
  <si>
    <t>Other household with couple and/or child</t>
  </si>
  <si>
    <t>Gender</t>
  </si>
  <si>
    <t>Gender diverse</t>
  </si>
  <si>
    <t>15–29 years</t>
  </si>
  <si>
    <t>30–64 years</t>
  </si>
  <si>
    <t>Contents</t>
  </si>
  <si>
    <t>Divorced</t>
  </si>
  <si>
    <t>Sexual identity</t>
  </si>
  <si>
    <t>Adults with disability</t>
  </si>
  <si>
    <t>Adults without disability</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</si>
  <si>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</si>
  <si>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</si>
  <si>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</si>
  <si>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</si>
  <si>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</si>
  <si>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</si>
  <si>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</si>
  <si>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</si>
  <si>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</si>
  <si>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r>
      <t>Relevant report</t>
    </r>
    <r>
      <rPr>
        <b/>
        <vertAlign val="superscript"/>
        <sz val="11"/>
        <color theme="0"/>
        <rFont val="Arial"/>
        <family val="2"/>
      </rPr>
      <t>1</t>
    </r>
    <r>
      <rPr>
        <b/>
        <sz val="11"/>
        <color theme="0"/>
        <rFont val="Arial"/>
        <family val="2"/>
      </rPr>
      <t xml:space="preserve"> section(s)</t>
    </r>
  </si>
  <si>
    <r>
      <rPr>
        <sz val="10"/>
        <rFont val="Arial"/>
        <family val="2"/>
      </rPr>
      <t xml:space="preserve">1 New Zealand Crime and Victims Survey (NZCVS) Key findings – Cycle 3 (2019/20) (available at </t>
    </r>
    <r>
      <rPr>
        <u/>
        <sz val="10"/>
        <color theme="10"/>
        <rFont val="Arial"/>
        <family val="2"/>
      </rPr>
      <t>Resources and results</t>
    </r>
    <r>
      <rPr>
        <u/>
        <sz val="10"/>
        <rFont val="Arial"/>
        <family val="2"/>
      </rPr>
      <t>)</t>
    </r>
  </si>
  <si>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</si>
  <si>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</si>
  <si>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</si>
  <si>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</si>
  <si>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</si>
  <si>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</si>
  <si>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</si>
  <si>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</si>
  <si>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</si>
  <si>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</si>
  <si>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</si>
  <si>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</si>
  <si>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</si>
  <si>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</si>
  <si>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</si>
  <si>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</si>
  <si>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</si>
  <si>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</si>
  <si>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</si>
  <si>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</si>
  <si>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</si>
  <si>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</si>
  <si>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</si>
  <si>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1 March 2018–30 September 2018</t>
  </si>
  <si>
    <t>1 March 2017–30 September 2018</t>
  </si>
  <si>
    <t>5,273 (81%)</t>
  </si>
  <si>
    <t>2,757 (80%)</t>
  </si>
  <si>
    <t>8,030 (81%)</t>
  </si>
  <si>
    <t>1 October 2018–30 September 2019</t>
  </si>
  <si>
    <t>1 October 2017–30 September 2019</t>
  </si>
  <si>
    <t>5,515 (80%)</t>
  </si>
  <si>
    <t>2,523 (79%)</t>
  </si>
  <si>
    <t>8,038 (80%)</t>
  </si>
  <si>
    <r>
      <t>30 September 2019–18 November 2020</t>
    </r>
    <r>
      <rPr>
        <vertAlign val="superscript"/>
        <sz val="10"/>
        <rFont val="Arial"/>
        <family val="2"/>
      </rPr>
      <t>a</t>
    </r>
  </si>
  <si>
    <t>30 September 2018–18 November 2020</t>
  </si>
  <si>
    <t>5,121 (80%)</t>
  </si>
  <si>
    <t>2,304 (79%)</t>
  </si>
  <si>
    <t>7,425 (80%)</t>
  </si>
  <si>
    <t>1 March 2018–18 November 2020</t>
  </si>
  <si>
    <t>1 March 2017–18 November 2020</t>
  </si>
  <si>
    <r>
      <rPr>
        <vertAlign val="superscript"/>
        <sz val="9"/>
        <rFont val="Arial"/>
        <family val="2"/>
      </rPr>
      <t>a</t>
    </r>
    <r>
      <rPr>
        <sz val="9"/>
        <rFont val="Arial"/>
        <family val="2"/>
      </rPr>
      <t xml:space="preserve"> Data collection in Cycle 3 was paused from 21 March</t>
    </r>
    <r>
      <rPr>
        <sz val="9"/>
        <rFont val="Calibri"/>
        <family val="2"/>
      </rPr>
      <t>–</t>
    </r>
    <r>
      <rPr>
        <sz val="9"/>
        <rFont val="Arial"/>
        <family val="2"/>
      </rPr>
      <t>2 July 2020 due to the COVID-19 pandemic.</t>
    </r>
  </si>
  <si>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</si>
  <si>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</si>
  <si>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</si>
  <si>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</si>
  <si>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</si>
  <si>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</si>
  <si>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</si>
  <si>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</si>
  <si>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</si>
  <si>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</si>
  <si>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</si>
  <si>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</si>
  <si>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</si>
  <si>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</si>
  <si>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</si>
  <si>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</si>
  <si>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</si>
  <si>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</si>
  <si>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</si>
  <si>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</si>
  <si>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</si>
  <si>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</si>
  <si>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</si>
  <si>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</si>
  <si>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</si>
  <si>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</si>
  <si>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t>
  </si>
  <si>
    <t>Use with caution. The numerator and/or denominator of the ratio-based estimate has a relative sampling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</si>
  <si>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</si>
  <si>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sampling error greater than or equal to 50% which is considered too unreliable for general use.</t>
  </si>
  <si>
    <t>Ŝ</t>
  </si>
  <si>
    <t>Suppressed as the numerator and/or denominator of the ratio-based estimate has a relative sampling error greater than or equal to 50%, which is considered too unreliable for general use.</t>
  </si>
  <si>
    <t>*</t>
  </si>
  <si>
    <t>Statistically significant difference from the New Zealand average, or the relevant total, at the 95% confidence level.</t>
  </si>
  <si>
    <t>Statistically significant difference over time at the 95% confidence level (from Cycle 1 to Cycle 3).</t>
  </si>
  <si>
    <t>Related products</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</si>
  <si>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3 (2019/20).</t>
    </r>
  </si>
  <si>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</si>
  <si>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</si>
  <si>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</si>
  <si>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</si>
  <si>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</si>
  <si>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</si>
  <si>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</si>
  <si>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</si>
  <si>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</si>
  <si>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</si>
  <si>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The New Zealand Index of Deprivation 2013 (NZDep2013) groups deprivation scores into deciles (or quintiles), where 1 represents the areas with the least deprived scores, and 10 (or 5) represents the areas with the most deprived scores.</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</si>
  <si>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</si>
  <si>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</si>
  <si>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</si>
  <si>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</si>
  <si>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</si>
  <si>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</si>
  <si>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The process of replacing missing data with estimated values (see NZCVS Cycle 3 methodology report for more detail).</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</si>
  <si>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</si>
  <si>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</si>
  <si>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</si>
  <si>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</si>
  <si>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</si>
  <si>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</si>
  <si>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</si>
  <si>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</si>
  <si>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</si>
  <si>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</si>
  <si>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Self-reported satisfaction with “life as a whole these days”, on a scale from 0 to 10. Zero means “not at all satisfied” and 10 means “completely satisfied”.</t>
  </si>
  <si>
    <t>Used to describe an estimate for the overall New Zealand adult population.</t>
  </si>
  <si>
    <t>Offence</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</si>
  <si>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</si>
  <si>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</si>
  <si>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</si>
  <si>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</si>
  <si>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</si>
  <si>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</si>
  <si>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</si>
  <si>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</si>
  <si>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</si>
  <si>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</si>
  <si>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</si>
  <si>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</si>
  <si>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</si>
  <si>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</si>
  <si>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</si>
  <si>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</si>
  <si>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</si>
  <si>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</si>
  <si>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</si>
  <si>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</si>
  <si>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</si>
  <si>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S Suppressed as the percentage has a margin of error greater than or equal to 20 percentage points, or the count estimate/mean has a relative sampling error greater than or equal to 50%, which is considered too unreliable for general use.</t>
  </si>
  <si>
    <t>Ŝ Suppressed as the numerator and/or denominator of the ratio estimate has a relative sampling error greater than or equal to 50%, which is considered too unreliable for general use.</t>
  </si>
  <si>
    <t>One-person household</t>
  </si>
  <si>
    <r>
      <rPr>
        <vertAlign val="superscript"/>
        <sz val="10"/>
        <color theme="1"/>
        <rFont val="Arial"/>
        <family val="2"/>
      </rPr>
      <t>1</t>
    </r>
    <r>
      <rPr>
        <sz val="10"/>
        <color theme="1"/>
        <rFont val="Arial"/>
        <family val="2"/>
      </rPr>
      <t xml:space="preserve"> Highly victimised people are those who experienced four or more incidents in the previous 12 months.</t>
    </r>
  </si>
  <si>
    <t>One-or-more-children household</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</si>
  <si>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</si>
  <si>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t>Incidence rate</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</si>
  <si>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</si>
  <si>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Where to find data tables for report tables and figures</t>
  </si>
  <si>
    <t>Report section</t>
  </si>
  <si>
    <t>Table or figure</t>
  </si>
  <si>
    <t>iii</t>
  </si>
  <si>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</si>
  <si>
    <t>Any controlling behaviour</t>
  </si>
  <si>
    <t>Other ethnicity (except European, Māori and Pacific)</t>
  </si>
  <si>
    <t>Heterosexual</t>
  </si>
  <si>
    <t>Other sexual identity</t>
  </si>
  <si>
    <t>Never married and never in a civil union</t>
  </si>
  <si>
    <t>Home or caring duties or voluntary work</t>
  </si>
  <si>
    <t>Not employed, not actively seeking work/unable to work</t>
  </si>
  <si>
    <t>Other employment status</t>
  </si>
  <si>
    <t>Personal income: $20,000 or less</t>
  </si>
  <si>
    <t>Personal income: $20,001–$40,000</t>
  </si>
  <si>
    <t>Personal income: $40,001–$60,000</t>
  </si>
  <si>
    <t>Personal income: $60,001 or more</t>
  </si>
  <si>
    <t>New Zealand Average</t>
  </si>
  <si>
    <t>Any help</t>
  </si>
  <si>
    <t>Support services help</t>
  </si>
  <si>
    <t>No help</t>
  </si>
  <si>
    <t>Support Service Awareness</t>
  </si>
  <si>
    <t>Help-seeking and awareness</t>
  </si>
  <si>
    <t>Family/Whānau/Friends/Neighbours</t>
  </si>
  <si>
    <t>Type of help received</t>
  </si>
  <si>
    <t>Reasons for not asking for help</t>
  </si>
  <si>
    <t>Information/advice</t>
  </si>
  <si>
    <t>Someone to talk to/counselling</t>
  </si>
  <si>
    <t>Practical help</t>
  </si>
  <si>
    <t>Uncertainty</t>
  </si>
  <si>
    <t>Not needed/normal behaviour/handle it themselves</t>
  </si>
  <si>
    <t>No reason/other</t>
  </si>
  <si>
    <t>Family/Whānau/Friends/Neighbours help</t>
  </si>
  <si>
    <t>Formal help</t>
  </si>
  <si>
    <t>Private</t>
  </si>
  <si>
    <t>Reported to the Police</t>
  </si>
  <si>
    <t>Self-reported to the Police</t>
  </si>
  <si>
    <t>Sought medical assistance</t>
  </si>
  <si>
    <t>Help-seeking details</t>
  </si>
  <si>
    <t xml:space="preserve">Support services </t>
  </si>
  <si>
    <t>Support services</t>
  </si>
  <si>
    <t>Prevalence of offending by family members and controlling behaviours by intimate partners, by demographics</t>
  </si>
  <si>
    <t>Controlling behaviours by intimate partners (intensity 2 or more) by demographic factors – Estimates and sampling error</t>
  </si>
  <si>
    <t xml:space="preserve">Controlling behaviours and offending by intimate partners by demographic factors – Estimates and sampling error </t>
  </si>
  <si>
    <t>Offending by family members (including intimate partners) by demographic factors – Estimates and sampling error</t>
  </si>
  <si>
    <t>Offending by intimate partners by demographic factors – Estimates and sampling error</t>
  </si>
  <si>
    <t>Help-seeking for controlling behaviours by intimate partners only – Estimates and sampling error</t>
  </si>
  <si>
    <t>Help-seeking details for controlling behaviours by intimate partners only – Estimates and sampling error</t>
  </si>
  <si>
    <t>Help-seeking for offending and controlling behaviours by intimate partners – Estimates and sampling error</t>
  </si>
  <si>
    <t>Help-seeking details for offending and controlling behaviours by intimate partners – Estimates and sampling error</t>
  </si>
  <si>
    <t>Help-seeking for all offending by family members – Estimates and sampling error</t>
  </si>
  <si>
    <t>Help-seeking detail for all offending by family members – Estimates and sampling error</t>
  </si>
  <si>
    <t>Help-seeking for offending by family members - had a partner within last 12 months – Estimates and sampling error</t>
  </si>
  <si>
    <t>Prevalence of help-seeking behaviours for offending by family members and controlling behaviours by intimate partners</t>
  </si>
  <si>
    <t xml:space="preserve">Help-seeking for offending by family members - did not have a partner within last 12 months – Estimates and sampling error </t>
  </si>
  <si>
    <t>Crown copyright © 2022</t>
  </si>
  <si>
    <r>
      <t xml:space="preserve">Ministry of Justice. 2022. </t>
    </r>
    <r>
      <rPr>
        <i/>
        <sz val="11"/>
        <color theme="1"/>
        <rFont val="Arial"/>
        <family val="2"/>
      </rPr>
      <t>New Zealand Crime and Victims Survey. Patterns of victimisation by family members and help-seeking by victims.</t>
    </r>
    <r>
      <rPr>
        <sz val="11"/>
        <color theme="1"/>
        <rFont val="Arial"/>
        <family val="2"/>
      </rPr>
      <t xml:space="preserve"> Wellington: Ministry of Justice.</t>
    </r>
  </si>
  <si>
    <t>New Zealand Crime and Victims Survey (NZCVS) topical report – Cycle 1 (2018) &amp; Cycle 3 (2019/20) pooled data</t>
  </si>
  <si>
    <t>Patterns of victimisation by family members and help-seeking by victims</t>
  </si>
  <si>
    <t>2.    Data collection was suspended during COVID-19 Alert Levels 4 and 3.</t>
  </si>
  <si>
    <r>
      <t xml:space="preserve">This document supports the </t>
    </r>
    <r>
      <rPr>
        <b/>
        <sz val="10"/>
        <rFont val="Arial"/>
        <family val="2"/>
      </rPr>
      <t>NZCVS topical report- Patterns of victimisation by family members and help-seeking by victims – Cycle 1 (2018) &amp; Cycle 3 (2019/20)</t>
    </r>
    <r>
      <rPr>
        <sz val="10"/>
        <rFont val="Arial"/>
        <family val="2"/>
      </rPr>
      <t>. Most estimates used in the report are summarised in these tables. Additional estimates may also be included in these data tables that are not referenced in the report. All estimates in these data tables are descriptive statistics. The data tables also summarise the sampling error of all estimates.</t>
    </r>
  </si>
  <si>
    <t>A dataset combining mulitple years of survey data (in this document, Cycles 1, and 3). The pooled dataset is weighted to make estimates equivalent to those from a single cycle.</t>
  </si>
  <si>
    <t>Who experiences offending by family members and controlling behaviours?</t>
  </si>
  <si>
    <t>Patterns of help-seeking behaviour</t>
  </si>
  <si>
    <t>Figure 7</t>
  </si>
  <si>
    <t>Percentage of adults who experienced controlling behaviours with an intensity of 2 or more, by gender</t>
  </si>
  <si>
    <t>Figure 8</t>
  </si>
  <si>
    <t>Figure 10</t>
  </si>
  <si>
    <t>Figure 11</t>
  </si>
  <si>
    <t>Figure 12</t>
  </si>
  <si>
    <t>Figure 13</t>
  </si>
  <si>
    <t>Figure 14</t>
  </si>
  <si>
    <t>Figure 15</t>
  </si>
  <si>
    <t>Figure 16</t>
  </si>
  <si>
    <t>Figure 17</t>
  </si>
  <si>
    <t>Figure 19</t>
  </si>
  <si>
    <t>Figure 20</t>
  </si>
  <si>
    <t>Figure 22</t>
  </si>
  <si>
    <t>Percentage of adults who experienced controlling behaviours with an intensity of 2 or more, by marital/relationship status</t>
  </si>
  <si>
    <t>Percentage of adults who experienced controlling behaviours with an intensity of 2 or more, by legal partnership status</t>
  </si>
  <si>
    <t>Percentage of adults who experienced controlling behaviours with an intensity of 2 or more, by ethnicity</t>
  </si>
  <si>
    <t>Percentage of adults who experienced controlling behaviours with an intensity of 2 or more, by age group</t>
  </si>
  <si>
    <t>Percentage of adults who experienced controlling behaviours and offending by an intimate partner, by gender</t>
  </si>
  <si>
    <t>Percentage of adults who experienced controlling behaviours and offending by an intimate partner, by ethnicity</t>
  </si>
  <si>
    <t>Percentage of adults who experienced controlling behaviours and offending by an intimate partner, by age group</t>
  </si>
  <si>
    <t>Percentage of adults who experienced offending by family members, by gender</t>
  </si>
  <si>
    <t>Percentage of adults who experienced offending by family members, by ethnicity</t>
  </si>
  <si>
    <t>Percentage of adults who experienced offending by family members, by marital/relationship status</t>
  </si>
  <si>
    <t>Percentage of adults who experienced offending by family members, by partnership status</t>
  </si>
  <si>
    <t>Percentage of adults who experienced offending by family members, by children in household status</t>
  </si>
  <si>
    <t>Percentage of adults who experienced offending by family members, by household composition</t>
  </si>
  <si>
    <t>Percentage of adults who experienced offending by intimate partners, by gender</t>
  </si>
  <si>
    <t>Figure 23</t>
  </si>
  <si>
    <t>Figure 24</t>
  </si>
  <si>
    <t>Figure 25</t>
  </si>
  <si>
    <t>Figure 26</t>
  </si>
  <si>
    <t>Figure 27</t>
  </si>
  <si>
    <t>Figure 28</t>
  </si>
  <si>
    <t>Figure 29</t>
  </si>
  <si>
    <t>Figure 30</t>
  </si>
  <si>
    <t>Percentage of adults who experience controlling behaviours by intimate partners only and their help-seeking behaviours</t>
  </si>
  <si>
    <t>Percentage of adults who experience controlling behaviours by intimate partners and offending by intimate partners and their help-seeking behaviours</t>
  </si>
  <si>
    <t>Percentage of adults who experienced offending by family members and their help-seeking behaviours, includes respondents who had a partner in the previous 12 months and respondents who have not had a partner in the previous 12 months</t>
  </si>
  <si>
    <t>Percentage of adults who experienced offending by family members and had a partner in the previous 12 months and their help-seeking behaviours</t>
  </si>
  <si>
    <t>Percentage of adults who experienced offending by family members and had no partner in the previous 12 months and their help-seeking behaviours</t>
  </si>
  <si>
    <t>Percentage of adults who experienced either offending by family members or controlling behaviours but did not seek any help, by gender</t>
  </si>
  <si>
    <t>Percentage of adults who experienced controlling behaviours only but did not seek any help, by gender</t>
  </si>
  <si>
    <t xml:space="preserve">Number (percent) of Aotearoa New Zealand adults who sought help from formal and/or informal sources. </t>
  </si>
  <si>
    <t>Partnered – legally registered</t>
  </si>
  <si>
    <t>Partnered – not legally registered</t>
  </si>
  <si>
    <t>Non-partnered</t>
  </si>
  <si>
    <t xml:space="preserve">Figure 18 </t>
  </si>
  <si>
    <t>Figure 9</t>
  </si>
  <si>
    <t xml:space="preserve">Relationship </t>
  </si>
  <si>
    <t>Partner</t>
  </si>
  <si>
    <t>Ex-partner</t>
  </si>
  <si>
    <t>Other family member</t>
  </si>
  <si>
    <t>Sub-groups</t>
  </si>
  <si>
    <t>Did not have partner in the last 12 months</t>
  </si>
  <si>
    <t>Experienced any offence by familly member</t>
  </si>
  <si>
    <t>Had partner in the last 12 months</t>
  </si>
  <si>
    <t xml:space="preserve">Experienced any offence by family member or controlling behaviour by intimate partner </t>
  </si>
  <si>
    <t>Experienced offending by family member</t>
  </si>
  <si>
    <t>Intimate partner</t>
  </si>
  <si>
    <t>Experienced offending and controlling behaviours by intimate partners</t>
  </si>
  <si>
    <t xml:space="preserve">Experienced any controlling behaviour only </t>
  </si>
  <si>
    <r>
      <rPr>
        <b/>
        <sz val="10"/>
        <color theme="1"/>
        <rFont val="Arial"/>
        <family val="2"/>
      </rPr>
      <t>Prevalence - Total</t>
    </r>
    <r>
      <rPr>
        <sz val="10"/>
        <color theme="1"/>
        <rFont val="Arial"/>
        <family val="2"/>
      </rPr>
      <t xml:space="preserve">
Total number of adults victimised once or more</t>
    </r>
  </si>
  <si>
    <r>
      <rPr>
        <b/>
        <sz val="10"/>
        <color theme="1"/>
        <rFont val="Arial"/>
        <family val="2"/>
      </rPr>
      <t>Prevalence rate - Total</t>
    </r>
    <r>
      <rPr>
        <sz val="10"/>
        <color theme="1"/>
        <rFont val="Arial"/>
        <family val="2"/>
      </rPr>
      <t xml:space="preserve">
Percentage of adults who were victimised once or more</t>
    </r>
  </si>
  <si>
    <t>Demographic group</t>
  </si>
  <si>
    <t>3.1a</t>
  </si>
  <si>
    <t>3.2a</t>
  </si>
  <si>
    <t>3.3a</t>
  </si>
  <si>
    <r>
      <t xml:space="preserve">Sheet 2.1: Controlling behaviours by intimate partners (intensity 2 or more) by demographic factors </t>
    </r>
    <r>
      <rPr>
        <b/>
        <sz val="11"/>
        <rFont val="Calibri"/>
        <family val="2"/>
      </rPr>
      <t>–</t>
    </r>
    <r>
      <rPr>
        <b/>
        <sz val="11"/>
        <rFont val="Arial"/>
        <family val="2"/>
      </rPr>
      <t xml:space="preserve"> Estimates and sampling error – (Cycle 1 and Cycle 3)</t>
    </r>
  </si>
  <si>
    <r>
      <rPr>
        <b/>
        <sz val="10"/>
        <color theme="1"/>
        <rFont val="Arial"/>
        <family val="2"/>
      </rPr>
      <t xml:space="preserve">Table 2.1: </t>
    </r>
    <r>
      <rPr>
        <sz val="10"/>
        <color theme="1"/>
        <rFont val="Arial"/>
        <family val="2"/>
      </rPr>
      <t>Controlling behaviours by intimate partners (intensity 2 or more) by demographic factors – Estimates and sampling error –Pooled data (Cycle 1 and Cycle 3)</t>
    </r>
  </si>
  <si>
    <r>
      <t xml:space="preserve">Sheet 2.2: Controlling behaviours and offending by intimate partners by demographic factors </t>
    </r>
    <r>
      <rPr>
        <b/>
        <sz val="11"/>
        <rFont val="Calibri"/>
        <family val="2"/>
      </rPr>
      <t>–</t>
    </r>
    <r>
      <rPr>
        <b/>
        <sz val="11"/>
        <rFont val="Arial"/>
        <family val="2"/>
      </rPr>
      <t xml:space="preserve"> Estimates and sampling error – (Cycle 1 and Cycle 3)</t>
    </r>
  </si>
  <si>
    <r>
      <rPr>
        <b/>
        <sz val="10"/>
        <color theme="1"/>
        <rFont val="Arial"/>
        <family val="2"/>
      </rPr>
      <t xml:space="preserve">Table 2.2: </t>
    </r>
    <r>
      <rPr>
        <sz val="10"/>
        <color theme="1"/>
        <rFont val="Arial"/>
        <family val="2"/>
      </rPr>
      <t>Controlling behaviours and offending by intimate partners by demographic factors – Estimates and sampling error –Pooled data (Cycle 1 and Cycle 3)</t>
    </r>
  </si>
  <si>
    <r>
      <t xml:space="preserve">Sheet 2.3: Offending by family members (including intimate partners) by demographic factors </t>
    </r>
    <r>
      <rPr>
        <b/>
        <sz val="11"/>
        <rFont val="Calibri"/>
        <family val="2"/>
      </rPr>
      <t>–</t>
    </r>
    <r>
      <rPr>
        <b/>
        <sz val="11"/>
        <rFont val="Arial"/>
        <family val="2"/>
      </rPr>
      <t xml:space="preserve"> Estimates and sampling error – (Cycle 1 and Cycle 3)</t>
    </r>
  </si>
  <si>
    <r>
      <rPr>
        <b/>
        <sz val="10"/>
        <color theme="1"/>
        <rFont val="Arial"/>
        <family val="2"/>
      </rPr>
      <t xml:space="preserve">Table 2.3: </t>
    </r>
    <r>
      <rPr>
        <sz val="10"/>
        <color theme="1"/>
        <rFont val="Arial"/>
        <family val="2"/>
      </rPr>
      <t>Offending by family members (including intimate partners) by demographic factors – Estimates and sampling error –Pooled data (Cycle 1 and Cycle 3)</t>
    </r>
  </si>
  <si>
    <r>
      <t xml:space="preserve">Sheet 2.4: Offending by intimate partners by demographic factors </t>
    </r>
    <r>
      <rPr>
        <b/>
        <sz val="11"/>
        <rFont val="Calibri"/>
        <family val="2"/>
      </rPr>
      <t>–</t>
    </r>
    <r>
      <rPr>
        <b/>
        <sz val="11"/>
        <rFont val="Arial"/>
        <family val="2"/>
      </rPr>
      <t xml:space="preserve"> Estimates and sampling error – (Cycle 1 and Cycle 3)</t>
    </r>
  </si>
  <si>
    <r>
      <rPr>
        <b/>
        <sz val="10"/>
        <color theme="1"/>
        <rFont val="Arial"/>
        <family val="2"/>
      </rPr>
      <t xml:space="preserve">Table 2.4: </t>
    </r>
    <r>
      <rPr>
        <sz val="10"/>
        <color theme="1"/>
        <rFont val="Arial"/>
        <family val="2"/>
      </rPr>
      <t>Offending by intimate partners by demographic factors – Estimates and sampling error –Pooled data (Cycle 1 and Cycle 3)</t>
    </r>
  </si>
  <si>
    <r>
      <t xml:space="preserve">Sheet  3.1: Help-seeking for controlling behaviours by intimate partners only </t>
    </r>
    <r>
      <rPr>
        <b/>
        <sz val="11"/>
        <rFont val="Calibri"/>
        <family val="2"/>
      </rPr>
      <t>–</t>
    </r>
    <r>
      <rPr>
        <b/>
        <sz val="11"/>
        <rFont val="Arial"/>
        <family val="2"/>
      </rPr>
      <t xml:space="preserve"> Estimates and sampling error – Pooled data (Cycle 1 and Cycle 3)</t>
    </r>
  </si>
  <si>
    <r>
      <t xml:space="preserve">Table 3.1: </t>
    </r>
    <r>
      <rPr>
        <sz val="10"/>
        <color theme="1"/>
        <rFont val="Arial"/>
        <family val="2"/>
      </rPr>
      <t>Help-seeking for controlling behaviours by intimate partners only – Estimates and sampling error – Pooled data (Cycle 1 and Cycle 3)</t>
    </r>
  </si>
  <si>
    <r>
      <t xml:space="preserve">Sheet  3.1a: Help-seeking details for controlling behaviours by intimate partners only </t>
    </r>
    <r>
      <rPr>
        <b/>
        <sz val="11"/>
        <rFont val="Calibri"/>
        <family val="2"/>
      </rPr>
      <t>–</t>
    </r>
    <r>
      <rPr>
        <b/>
        <sz val="11"/>
        <rFont val="Arial"/>
        <family val="2"/>
      </rPr>
      <t xml:space="preserve"> Estimates and sampling error – Pooled data (Cycle 1 and Cycle 3)</t>
    </r>
  </si>
  <si>
    <r>
      <t xml:space="preserve">Table 3.1a: </t>
    </r>
    <r>
      <rPr>
        <sz val="10"/>
        <color theme="1"/>
        <rFont val="Arial"/>
        <family val="2"/>
      </rPr>
      <t>Help-seeking details for controlling behaviours by intimate partners only – Estimates and sampling error – Pooled data (Cycle 1 and Cycle 3)</t>
    </r>
  </si>
  <si>
    <r>
      <t xml:space="preserve">Sheet  3.2: Help-seeking for offending and controlling behaviours by intimate partners </t>
    </r>
    <r>
      <rPr>
        <b/>
        <sz val="11"/>
        <rFont val="Calibri"/>
        <family val="2"/>
      </rPr>
      <t>–</t>
    </r>
    <r>
      <rPr>
        <b/>
        <sz val="11"/>
        <rFont val="Arial"/>
        <family val="2"/>
      </rPr>
      <t xml:space="preserve"> Estimates and sampling error – Pooled data (Cycle 1 and Cycle 3)</t>
    </r>
  </si>
  <si>
    <r>
      <t xml:space="preserve">Table 3.2: </t>
    </r>
    <r>
      <rPr>
        <sz val="10"/>
        <color theme="1"/>
        <rFont val="Arial"/>
        <family val="2"/>
      </rPr>
      <t>Help-seeking for offending and controlling behaviours by intimate partners – Estimates and sampling error – Pooled data (Cycle 1 and Cycle 3)</t>
    </r>
  </si>
  <si>
    <r>
      <t xml:space="preserve">Sheet  3.2a: Help-seeking details for offending and controlling behaviours by intimate partners </t>
    </r>
    <r>
      <rPr>
        <b/>
        <sz val="11"/>
        <rFont val="Calibri"/>
        <family val="2"/>
      </rPr>
      <t>–</t>
    </r>
    <r>
      <rPr>
        <b/>
        <sz val="11"/>
        <rFont val="Arial"/>
        <family val="2"/>
      </rPr>
      <t xml:space="preserve"> Estimates and sampling error – Pooled data (Cycle 1 and Cycle 3)</t>
    </r>
  </si>
  <si>
    <r>
      <t xml:space="preserve">Table 3.2a: </t>
    </r>
    <r>
      <rPr>
        <sz val="10"/>
        <color theme="1"/>
        <rFont val="Arial"/>
        <family val="2"/>
      </rPr>
      <t>Help-seeking details for offending and controlling behaviours by intimate partners – Estimates and sampling error – Pooled data (Cycle 1 and Cycle 3)</t>
    </r>
  </si>
  <si>
    <r>
      <t xml:space="preserve">Sheet  3.3: Help-seeking for all offending by family members </t>
    </r>
    <r>
      <rPr>
        <b/>
        <sz val="11"/>
        <rFont val="Calibri"/>
        <family val="2"/>
      </rPr>
      <t>–</t>
    </r>
    <r>
      <rPr>
        <b/>
        <sz val="11"/>
        <rFont val="Arial"/>
        <family val="2"/>
      </rPr>
      <t xml:space="preserve"> Estimates and sampling error – Pooled data (Cycle 1 and Cycle 3)</t>
    </r>
  </si>
  <si>
    <r>
      <t xml:space="preserve">Table 3.3: </t>
    </r>
    <r>
      <rPr>
        <sz val="10"/>
        <color theme="1"/>
        <rFont val="Arial"/>
        <family val="2"/>
      </rPr>
      <t>Help-seeking for all offending by family members – Estimates and sampling error – Pooled data (Cycle 1 and Cycle 3)</t>
    </r>
  </si>
  <si>
    <r>
      <t xml:space="preserve">Sheet  3.3a: Help-seeking detail for all offending by family members </t>
    </r>
    <r>
      <rPr>
        <b/>
        <sz val="11"/>
        <rFont val="Calibri"/>
        <family val="2"/>
      </rPr>
      <t>–</t>
    </r>
    <r>
      <rPr>
        <b/>
        <sz val="11"/>
        <rFont val="Arial"/>
        <family val="2"/>
      </rPr>
      <t xml:space="preserve"> Estimates and sampling error – Pooled data (Cycle 1 and Cycle 3)</t>
    </r>
  </si>
  <si>
    <r>
      <t xml:space="preserve">Table 3.3a: </t>
    </r>
    <r>
      <rPr>
        <sz val="10"/>
        <color theme="1"/>
        <rFont val="Arial"/>
        <family val="2"/>
      </rPr>
      <t>Help-seeking detail for all offending by family members – Estimates and sampling error – Pooled data (Cycle 1 and Cycle 3)</t>
    </r>
  </si>
  <si>
    <r>
      <t xml:space="preserve">Sheet  3.4: Help-seeking for offending by family members - had a partner within last 12 months </t>
    </r>
    <r>
      <rPr>
        <b/>
        <sz val="11"/>
        <rFont val="Calibri"/>
        <family val="2"/>
      </rPr>
      <t>–</t>
    </r>
    <r>
      <rPr>
        <b/>
        <sz val="11"/>
        <rFont val="Arial"/>
        <family val="2"/>
      </rPr>
      <t xml:space="preserve"> Estimates and sampling error – Pooled data (Cycle 1 and Cycle 3)</t>
    </r>
  </si>
  <si>
    <r>
      <t xml:space="preserve">Table 3.4: </t>
    </r>
    <r>
      <rPr>
        <sz val="10"/>
        <color theme="1"/>
        <rFont val="Arial"/>
        <family val="2"/>
      </rPr>
      <t>Help-seeking for offending by family members - had a partner within last 12 months – Estimates and sampling error – Pooled data (Cycle 1 and Cycle 3)</t>
    </r>
  </si>
  <si>
    <r>
      <t xml:space="preserve">Sheet  3.5: Help-seeking for offending by family members - did not have a partner within last 12 months </t>
    </r>
    <r>
      <rPr>
        <b/>
        <sz val="11"/>
        <rFont val="Calibri"/>
        <family val="2"/>
      </rPr>
      <t>–</t>
    </r>
    <r>
      <rPr>
        <b/>
        <sz val="11"/>
        <rFont val="Arial"/>
        <family val="2"/>
      </rPr>
      <t xml:space="preserve"> Estimates and sampling error – Pooled data (Cycle 1 and Cycle 3)</t>
    </r>
  </si>
  <si>
    <r>
      <t xml:space="preserve">Table 3.5: </t>
    </r>
    <r>
      <rPr>
        <sz val="10"/>
        <color theme="1"/>
        <rFont val="Arial"/>
        <family val="2"/>
      </rPr>
      <t>Help-seeking for offending by family members - did not have a partner within last 12 months – Estimates and sampling error – Pooled data (Cycle 1 and Cycle 3)</t>
    </r>
  </si>
  <si>
    <r>
      <t xml:space="preserve">Sheet  1.1: Overall - offending by family members/controlling behaviours by intimate partners </t>
    </r>
    <r>
      <rPr>
        <b/>
        <sz val="11"/>
        <rFont val="Calibri"/>
        <family val="2"/>
      </rPr>
      <t>–</t>
    </r>
    <r>
      <rPr>
        <b/>
        <sz val="11"/>
        <rFont val="Arial"/>
        <family val="2"/>
      </rPr>
      <t xml:space="preserve"> Estimates and sampling error – Pooled data (Cycle 1 and Cycle 3)</t>
    </r>
  </si>
  <si>
    <r>
      <t xml:space="preserve">Table 1.1: </t>
    </r>
    <r>
      <rPr>
        <sz val="10"/>
        <color theme="1"/>
        <rFont val="Arial"/>
        <family val="2"/>
      </rPr>
      <t>Overall - offending by family members/controlling behaviours by intimate partners – Estimates and sampling error – Pooled data (Cycle 1 and Cycle 3)</t>
    </r>
  </si>
  <si>
    <r>
      <t xml:space="preserve">Sheet  2.3a: Offending by family members, by relationship to offender </t>
    </r>
    <r>
      <rPr>
        <b/>
        <sz val="11"/>
        <rFont val="Calibri"/>
        <family val="2"/>
      </rPr>
      <t>–</t>
    </r>
    <r>
      <rPr>
        <b/>
        <sz val="11"/>
        <rFont val="Arial"/>
        <family val="2"/>
      </rPr>
      <t xml:space="preserve"> Estimates and sampling error – Pooled data (Cycle 1 and Cycle 3)</t>
    </r>
  </si>
  <si>
    <r>
      <t xml:space="preserve">Table 2.3a: </t>
    </r>
    <r>
      <rPr>
        <sz val="10"/>
        <color theme="1"/>
        <rFont val="Arial"/>
        <family val="2"/>
      </rPr>
      <t>Offending by family members, by relationship to offender – Estimates and sampling error – Pooled data (Cycle 1 and Cycle 3)</t>
    </r>
  </si>
  <si>
    <r>
      <rPr>
        <b/>
        <sz val="10"/>
        <color theme="1"/>
        <rFont val="Arial"/>
        <family val="2"/>
      </rPr>
      <t>Prevalence - Male</t>
    </r>
    <r>
      <rPr>
        <sz val="10"/>
        <color theme="1"/>
        <rFont val="Arial"/>
        <family val="2"/>
      </rPr>
      <t xml:space="preserve">
Total number of adults victimised once or more</t>
    </r>
  </si>
  <si>
    <r>
      <rPr>
        <b/>
        <sz val="10"/>
        <color theme="1"/>
        <rFont val="Arial"/>
        <family val="2"/>
      </rPr>
      <t>Prevalence rate - Male</t>
    </r>
    <r>
      <rPr>
        <sz val="10"/>
        <color theme="1"/>
        <rFont val="Arial"/>
        <family val="2"/>
      </rPr>
      <t xml:space="preserve">
Percentage of adults who were victimised once or more</t>
    </r>
  </si>
  <si>
    <r>
      <rPr>
        <b/>
        <sz val="10"/>
        <color theme="1"/>
        <rFont val="Arial"/>
        <family val="2"/>
      </rPr>
      <t>Prevalence - Female</t>
    </r>
    <r>
      <rPr>
        <sz val="10"/>
        <color theme="1"/>
        <rFont val="Arial"/>
        <family val="2"/>
      </rPr>
      <t xml:space="preserve">
Total number of adults victimised once or more</t>
    </r>
  </si>
  <si>
    <r>
      <rPr>
        <b/>
        <sz val="10"/>
        <color theme="1"/>
        <rFont val="Arial"/>
        <family val="2"/>
      </rPr>
      <t>Prevalence rate - Female</t>
    </r>
    <r>
      <rPr>
        <sz val="10"/>
        <color theme="1"/>
        <rFont val="Arial"/>
        <family val="2"/>
      </rPr>
      <t xml:space="preserve">
Percentage of adults who were victimised once or more</t>
    </r>
  </si>
  <si>
    <t>2.3a</t>
  </si>
  <si>
    <t xml:space="preserve">Offending by family members, by relationship to offender </t>
  </si>
  <si>
    <t>Figure 21</t>
  </si>
  <si>
    <t>Percentage of adults who experienced offending by family members, by relationship to offender</t>
  </si>
  <si>
    <t>Overall - offending by family members/controlling behaviours by intimate partners</t>
  </si>
  <si>
    <t>offending by family members/controlling behaviours by intimate partners - total and by gender</t>
  </si>
  <si>
    <t>How many adults experience either offences by family members or controlling behaviours by intimate partners</t>
  </si>
  <si>
    <t>Figure 3</t>
  </si>
  <si>
    <t>Figure 4</t>
  </si>
  <si>
    <t>Figure 5</t>
  </si>
  <si>
    <t>Number (percent) of Aotearoa New Zealand adults who experienced offences by family members or at least one controlling behaviour in the previous 12 months</t>
  </si>
  <si>
    <t>Number (percent) of Aotearoa New Zealand Females who experienced offences by family members or at least one controlling behaviour in the previous 12 months</t>
  </si>
  <si>
    <t>Number (percent) of Aotearoa New Zealand Males who experienced offences by family members or at least one controlling behaviour in the previous 12 months</t>
  </si>
  <si>
    <r>
      <t xml:space="preserve">Sheet  3.6: Help-seeking for offending by intimate partners - had a partner within last 12 months </t>
    </r>
    <r>
      <rPr>
        <b/>
        <sz val="11"/>
        <rFont val="Calibri"/>
        <family val="2"/>
      </rPr>
      <t>–</t>
    </r>
    <r>
      <rPr>
        <b/>
        <sz val="11"/>
        <rFont val="Arial"/>
        <family val="2"/>
      </rPr>
      <t xml:space="preserve"> Estimates and sampling error – Pooled data (Cycle 1 and Cycle 3)</t>
    </r>
  </si>
  <si>
    <r>
      <t xml:space="preserve">Sheet  3.6: Help-seeking for offending by other family members - had a partner within last 12 months </t>
    </r>
    <r>
      <rPr>
        <b/>
        <sz val="11"/>
        <rFont val="Calibri"/>
        <family val="2"/>
      </rPr>
      <t>–</t>
    </r>
    <r>
      <rPr>
        <b/>
        <sz val="11"/>
        <rFont val="Arial"/>
        <family val="2"/>
      </rPr>
      <t xml:space="preserve"> Estimates and sampling error – Pooled data (Cycle 1 and Cycle 3)</t>
    </r>
  </si>
  <si>
    <r>
      <t xml:space="preserve">Table 3.6: </t>
    </r>
    <r>
      <rPr>
        <sz val="10"/>
        <color theme="1"/>
        <rFont val="Arial"/>
        <family val="2"/>
      </rPr>
      <t>Help-seeking for offending by other family members - had a partner within last 12 month – Estimates and sampling error – Pooled data (Cycle 1 and Cycle 3)</t>
    </r>
  </si>
  <si>
    <t>3.6 and 3.7</t>
  </si>
  <si>
    <r>
      <t xml:space="preserve">Table 3.6: </t>
    </r>
    <r>
      <rPr>
        <sz val="10"/>
        <color theme="1"/>
        <rFont val="Arial"/>
        <family val="2"/>
      </rPr>
      <t>Help-seeking for offending by intimate partners - had a partner within last 12 months – Estimates and sampling error – Pooled data (Cycle 1 and Cycle 3)</t>
    </r>
  </si>
  <si>
    <t xml:space="preserve">Help-seeking for offending by intimate partners - had a partner within last 12 months </t>
  </si>
  <si>
    <t>Help-seeking for offending by other family members - had a partner within last 12 months</t>
  </si>
  <si>
    <r>
      <t xml:space="preserve">Table 3.8: </t>
    </r>
    <r>
      <rPr>
        <sz val="10"/>
        <color theme="1"/>
        <rFont val="Arial"/>
        <family val="2"/>
      </rPr>
      <t>Help-seeking for either offending by family members or controlling behaviours by intimate partners – Estimates and sampling error – Pooled data (Cycle 1 and Cycle 3)</t>
    </r>
  </si>
  <si>
    <r>
      <t xml:space="preserve">Sheet  3.8: Help-seeking for either offending by family members </t>
    </r>
    <r>
      <rPr>
        <b/>
        <u/>
        <sz val="11"/>
        <rFont val="Arial"/>
        <family val="2"/>
      </rPr>
      <t>or</t>
    </r>
    <r>
      <rPr>
        <b/>
        <sz val="11"/>
        <rFont val="Arial"/>
        <family val="2"/>
      </rPr>
      <t xml:space="preserve"> controlling behaviours by intimate partners  </t>
    </r>
    <r>
      <rPr>
        <b/>
        <sz val="11"/>
        <rFont val="Calibri"/>
        <family val="2"/>
      </rPr>
      <t>–</t>
    </r>
    <r>
      <rPr>
        <b/>
        <sz val="11"/>
        <rFont val="Arial"/>
        <family val="2"/>
      </rPr>
      <t xml:space="preserve"> Estimates and sampling error – Pooled data (Cycle 1 and Cycle 3)</t>
    </r>
  </si>
  <si>
    <t xml:space="preserve">Help-seeking for either offending by family members or controlling behaviours by intimate partners </t>
  </si>
  <si>
    <t>(000s)</t>
  </si>
  <si>
    <t>A table listing tables and figures from the report, and where to find the corresponding data tables in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</si>
</sst>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7">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sz val="10"/>
      <color theme="1"/>
      <name val="Arial"/>
      <family val="2"/>
    </font>
    <font>
      <b/>
      <sz val="11"/>
      <name val="Arial"/>
      <family val="2"/>
    </font>
    <font>
      <b/>
      <sz val="10"/>
      <color theme="1"/>
      <name val="Arial"/>
      <family val="2"/>
    </font>
    <font>
      <vertAlign val="superscript"/>
      <sz val="10"/>
      <color theme="1"/>
      <name val="Arial"/>
      <family val="2"/>
    </font>
    <font>
      <sz val="10"/>
      <name val="Arial"/>
      <family val="2"/>
    </font>
    <font>
      <b/>
      <sz val="10"/>
      <name val="Arial"/>
      <family val="2"/>
    </font>
    <font>
      <sz val="11"/>
      <color rgb="FFFF0000"/>
      <name val="Arial"/>
      <family val="2"/>
    </font>
    <font>
      <b/>
      <sz val="11"/>
      <color theme="1"/>
      <name val="Arial"/>
      <family val="2"/>
    </font>
    <font>
      <b/>
      <sz val="11"/>
      <name val="Calibri"/>
      <family val="2"/>
    </font>
    <font>
      <sz val="11"/>
      <name val="Calibri"/>
      <family val="2"/>
      <scheme val="minor"/>
    </font>
    <font>
      <b/>
      <sz val="22"/>
      <color theme="1"/>
      <name val="Arial"/>
      <family val="2"/>
    </font>
    <font>
      <b/>
      <sz val="12"/>
      <color theme="0"/>
      <name val="Arial"/>
      <family val="2"/>
    </font>
    <font>
      <b/>
      <sz val="11"/>
      <color theme="0"/>
      <name val="Arial"/>
      <family val="2"/>
    </font>
    <font>
      <u/>
      <sz val="11"/>
      <color theme="10"/>
      <name val="Arial"/>
      <family val="2"/>
    </font>
    <font>
      <sz val="11"/>
      <name val="Arial"/>
      <family val="2"/>
    </font>
    <font>
      <b/>
      <vertAlign val="superscript"/>
      <sz val="11"/>
      <color theme="0"/>
      <name val="Arial"/>
      <family val="2"/>
    </font>
    <font>
      <u/>
      <sz val="10"/>
      <color theme="10"/>
      <name val="Arial"/>
      <family val="2"/>
    </font>
    <font>
      <u/>
      <sz val="1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vertAlign val="superscript"/>
      <sz val="10"/>
      <name val="Arial"/>
      <family val="2"/>
    </font>
    <font>
      <sz val="9"/>
      <name val="Arial"/>
      <family val="2"/>
    </font>
    <font>
      <vertAlign val="superscript"/>
      <sz val="9"/>
      <name val="Arial"/>
      <family val="2"/>
    </font>
    <font>
      <sz val="9"/>
      <name val="Calibri"/>
      <family val="2"/>
    </font>
    <font>
      <sz val="10"/>
      <color rgb="FFFF0000"/>
      <name val="Arial"/>
      <family val="2"/>
    </font>
    <font>
      <b/>
      <sz val="10"/>
      <color theme="1" tint="0.34998626667073579"/>
      <name val="Arial"/>
      <family val="2"/>
    </font>
    <font>
      <u/>
      <sz val="10"/>
      <color rgb="FF0563C1"/>
      <name val="Arial"/>
      <family val="2"/>
    </font>
    <font>
      <b/>
      <sz val="11"/>
      <color rgb="FFFFFFFF"/>
      <name val="Arial"/>
      <family val="2"/>
    </font>
    <font>
      <i/>
      <sz val="10"/>
      <name val="Arial"/>
      <family val="2"/>
    </font>
    <font>
      <sz val="10"/>
      <name val="Arial'"/>
    </font>
    <font>
      <b/>
      <sz val="10"/>
      <color rgb="FF575757"/>
      <name val="Arial"/>
      <family val="2"/>
    </font>
    <font>
      <sz val="8"/>
      <name val="Calibri"/>
      <family val="2"/>
      <scheme val="minor"/>
    </font>
    <font>
      <sz val="12"/>
      <name val="Arial"/>
      <family val="2"/>
    </font>
    <font>
      <b/>
      <u/>
      <sz val="11"/>
      <name val="Arial"/>
      <family val="2"/>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1592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F15922"/>
      </left>
      <right style="thin">
        <color rgb="FFF15922"/>
      </right>
      <top style="thin">
        <color rgb="FFF15922"/>
      </top>
      <bottom style="thin">
        <color rgb="FFF15922"/>
      </bottom>
      <diagonal/>
    </border>
    <border>
      <left style="thin">
        <color rgb="FFF15922"/>
      </left>
      <right/>
      <top style="thin">
        <color rgb="FFF15922"/>
      </top>
      <bottom/>
      <diagonal/>
    </border>
    <border>
      <left style="thin">
        <color rgb="FFF15922"/>
      </left>
      <right style="thin">
        <color rgb="FFF15922"/>
      </right>
      <top style="thin">
        <color rgb="FFF15922"/>
      </top>
      <bottom/>
      <diagonal/>
    </border>
    <border>
      <left style="thin">
        <color rgb="FFF15922"/>
      </left>
      <right/>
      <top/>
      <bottom style="thin">
        <color rgb="FFF15922"/>
      </bottom>
      <diagonal/>
    </border>
    <border>
      <left style="thin">
        <color rgb="FFF15922"/>
      </left>
      <right style="thin">
        <color rgb="FFF15922"/>
      </right>
      <top/>
      <bottom style="thin">
        <color rgb="FFF15922"/>
      </bottom>
      <diagonal/>
    </border>
    <border>
      <left style="thin">
        <color rgb="FFF15922"/>
      </left>
      <right/>
      <top/>
      <bottom/>
      <diagonal/>
    </border>
    <border>
      <left style="thin">
        <color rgb="FFF15922"/>
      </left>
      <right style="thin">
        <color rgb="FFF15922"/>
      </right>
      <top/>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style="thin">
        <color rgb="FFF15922"/>
      </top>
      <bottom/>
      <diagonal/>
    </border>
    <border>
      <left/>
      <right/>
      <top/>
      <bottom style="thin">
        <color rgb="FFF15922"/>
      </bottom>
      <diagonal/>
    </border>
    <border>
      <left/>
      <right style="thin">
        <color rgb="FFF15922"/>
      </right>
      <top/>
      <bottom style="thin">
        <color rgb="FFF15922"/>
      </bottom>
      <diagonal/>
    </border>
    <border>
      <left/>
      <right style="thin">
        <color rgb="FFF15922"/>
      </right>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301">
    <xf numFmtId="0" fontId="0" fillId="0" borderId="0" xfId="0"/>
    <xf numFmtId="0" fontId="3" fillId="3" borderId="0" xfId="0" applyFont="1" applyFill="1"/>
    <xf numFmtId="0" fontId="4" fillId="3" borderId="0" xfId="0" applyFont="1" applyFill="1"/>
    <xf numFmtId="0" fontId="5" fillId="3" borderId="0" xfId="0" applyFont="1" applyFill="1" applyAlignment="1">
      <alignment horizontal="left"/>
    </xf>
    <xf numFmtId="0" fontId="4" fillId="0" borderId="0" xfId="0" applyFont="1" applyAlignment="1">
      <alignment vertical="center" wrapText="1"/>
    </xf>
    <xf numFmtId="0" fontId="5" fillId="3" borderId="0" xfId="0" applyFont="1" applyFill="1"/>
    <xf numFmtId="1" fontId="4" fillId="3" borderId="5" xfId="0" applyNumberFormat="1" applyFont="1" applyFill="1" applyBorder="1" applyAlignment="1">
      <alignment horizontal="center"/>
    </xf>
    <xf numFmtId="0" fontId="4" fillId="3" borderId="0" xfId="0" applyFont="1" applyFill="1" applyAlignment="1">
      <alignment horizontal="center"/>
    </xf>
    <xf numFmtId="2" fontId="4" fillId="3" borderId="5" xfId="0" applyNumberFormat="1" applyFont="1" applyFill="1" applyBorder="1" applyAlignment="1">
      <alignment horizontal="center"/>
    </xf>
    <xf numFmtId="1" fontId="4" fillId="3" borderId="15" xfId="0" applyNumberFormat="1" applyFont="1" applyFill="1" applyBorder="1" applyAlignment="1">
      <alignment horizontal="center"/>
    </xf>
    <xf numFmtId="2" fontId="4" fillId="3" borderId="15" xfId="0" applyNumberFormat="1" applyFont="1" applyFill="1" applyBorder="1" applyAlignment="1">
      <alignment horizontal="center"/>
    </xf>
    <xf numFmtId="0" fontId="4" fillId="3" borderId="1" xfId="0" applyFont="1" applyFill="1" applyBorder="1"/>
    <xf numFmtId="0" fontId="4" fillId="3" borderId="0" xfId="0" applyFont="1" applyFill="1" applyBorder="1"/>
    <xf numFmtId="0" fontId="4" fillId="3" borderId="0" xfId="0" applyFont="1" applyFill="1" applyBorder="1" applyAlignment="1">
      <alignment horizontal="center"/>
    </xf>
    <xf numFmtId="0" fontId="4" fillId="3" borderId="15" xfId="0" applyFont="1" applyFill="1" applyBorder="1"/>
    <xf numFmtId="0" fontId="4" fillId="3" borderId="10" xfId="0" applyFont="1" applyFill="1" applyBorder="1" applyAlignment="1">
      <alignment horizontal="center"/>
    </xf>
    <xf numFmtId="0" fontId="6" fillId="3" borderId="0" xfId="0" applyFont="1" applyFill="1"/>
    <xf numFmtId="0" fontId="4" fillId="0" borderId="14" xfId="0" applyFont="1" applyBorder="1"/>
    <xf numFmtId="2" fontId="4" fillId="3" borderId="15"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wrapText="1"/>
    </xf>
    <xf numFmtId="0" fontId="4" fillId="4" borderId="1" xfId="0" applyFont="1" applyFill="1" applyBorder="1" applyAlignment="1">
      <alignment horizontal="center"/>
    </xf>
    <xf numFmtId="0" fontId="4" fillId="0" borderId="14" xfId="0" applyFont="1" applyFill="1" applyBorder="1" applyAlignment="1">
      <alignment horizontal="center"/>
    </xf>
    <xf numFmtId="0" fontId="4" fillId="3" borderId="0" xfId="0" applyFont="1" applyFill="1" applyBorder="1" applyAlignment="1">
      <alignment vertical="center" wrapText="1"/>
    </xf>
    <xf numFmtId="1" fontId="4" fillId="3" borderId="9" xfId="0" applyNumberFormat="1" applyFont="1" applyFill="1" applyBorder="1" applyAlignment="1">
      <alignment horizontal="center"/>
    </xf>
    <xf numFmtId="2" fontId="4" fillId="3" borderId="14" xfId="0" applyNumberFormat="1" applyFont="1" applyFill="1" applyBorder="1" applyAlignment="1">
      <alignment horizontal="center"/>
    </xf>
    <xf numFmtId="0" fontId="4" fillId="0" borderId="0" xfId="0" applyFont="1"/>
    <xf numFmtId="0" fontId="11" fillId="0" borderId="0" xfId="0" applyFont="1"/>
    <xf numFmtId="0" fontId="4" fillId="0" borderId="0" xfId="0" applyFont="1" applyAlignment="1">
      <alignment horizontal="center"/>
    </xf>
    <xf numFmtId="0" fontId="8" fillId="0" borderId="14" xfId="1" applyFont="1" applyFill="1" applyBorder="1"/>
    <xf numFmtId="0" fontId="4" fillId="0" borderId="0" xfId="0" applyFont="1" applyBorder="1"/>
    <xf numFmtId="0" fontId="6" fillId="0" borderId="0" xfId="0" applyFont="1" applyFill="1" applyBorder="1"/>
    <xf numFmtId="0" fontId="4" fillId="0" borderId="0" xfId="0" applyFont="1" applyFill="1"/>
    <xf numFmtId="0" fontId="6" fillId="3" borderId="9" xfId="0" applyFont="1" applyFill="1" applyBorder="1"/>
    <xf numFmtId="0" fontId="4" fillId="3" borderId="14" xfId="0" applyFont="1" applyFill="1" applyBorder="1" applyAlignment="1">
      <alignment horizontal="center"/>
    </xf>
    <xf numFmtId="0" fontId="6" fillId="3" borderId="9" xfId="0" applyFont="1" applyFill="1" applyBorder="1" applyAlignment="1">
      <alignment horizontal="left" vertical="center"/>
    </xf>
    <xf numFmtId="0" fontId="3" fillId="3" borderId="0" xfId="0" applyFont="1" applyFill="1" applyAlignment="1">
      <alignment horizontal="center"/>
    </xf>
    <xf numFmtId="0" fontId="4" fillId="4" borderId="9"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xf numFmtId="0" fontId="6" fillId="4" borderId="1" xfId="0" applyFont="1" applyFill="1" applyBorder="1"/>
    <xf numFmtId="0" fontId="6" fillId="0" borderId="14" xfId="0" applyFont="1" applyBorder="1"/>
    <xf numFmtId="0" fontId="8" fillId="0" borderId="0" xfId="1" applyFont="1" applyFill="1" applyBorder="1"/>
    <xf numFmtId="0" fontId="9" fillId="0" borderId="0" xfId="1" applyFont="1" applyFill="1" applyBorder="1"/>
    <xf numFmtId="0" fontId="6" fillId="0" borderId="0" xfId="0" applyFont="1" applyBorder="1"/>
    <xf numFmtId="0" fontId="4" fillId="0" borderId="8" xfId="0" applyFont="1" applyBorder="1"/>
    <xf numFmtId="0" fontId="4" fillId="3" borderId="15" xfId="0" applyFont="1" applyFill="1" applyBorder="1" applyAlignment="1">
      <alignment horizontal="center"/>
    </xf>
    <xf numFmtId="0" fontId="3" fillId="0" borderId="0" xfId="0" applyFont="1"/>
    <xf numFmtId="0" fontId="4" fillId="5" borderId="15" xfId="0" applyFont="1" applyFill="1" applyBorder="1" applyAlignment="1">
      <alignment horizontal="left" vertical="center" indent="1"/>
    </xf>
    <xf numFmtId="0" fontId="4" fillId="5" borderId="15" xfId="0" applyFont="1" applyFill="1" applyBorder="1" applyAlignment="1">
      <alignment horizontal="left" vertical="center" indent="2"/>
    </xf>
    <xf numFmtId="0" fontId="4" fillId="5" borderId="15" xfId="0" applyFont="1" applyFill="1" applyBorder="1" applyAlignment="1">
      <alignment horizontal="left" vertical="center"/>
    </xf>
    <xf numFmtId="0" fontId="4" fillId="3" borderId="1" xfId="0" applyFont="1" applyFill="1" applyBorder="1" applyAlignment="1">
      <alignment horizontal="center"/>
    </xf>
    <xf numFmtId="0" fontId="4" fillId="3" borderId="9" xfId="0" applyFont="1" applyFill="1" applyBorder="1" applyAlignment="1">
      <alignment horizontal="center"/>
    </xf>
    <xf numFmtId="0" fontId="4" fillId="3" borderId="5" xfId="0" applyFont="1" applyFill="1" applyBorder="1" applyAlignment="1">
      <alignment horizontal="center"/>
    </xf>
    <xf numFmtId="0" fontId="4" fillId="4" borderId="3"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left" vertical="center"/>
    </xf>
    <xf numFmtId="0" fontId="6" fillId="4" borderId="9" xfId="0" applyFont="1" applyFill="1" applyBorder="1" applyAlignment="1">
      <alignment horizontal="left" vertical="center"/>
    </xf>
    <xf numFmtId="2" fontId="4" fillId="0" borderId="15" xfId="0" applyNumberFormat="1" applyFont="1" applyFill="1" applyBorder="1" applyAlignment="1">
      <alignment horizontal="center"/>
    </xf>
    <xf numFmtId="0" fontId="6" fillId="3" borderId="15" xfId="0" applyFont="1" applyFill="1" applyBorder="1"/>
    <xf numFmtId="0" fontId="2" fillId="0" borderId="0" xfId="2" applyFill="1"/>
    <xf numFmtId="0" fontId="3" fillId="0" borderId="0" xfId="0" applyFont="1" applyFill="1"/>
    <xf numFmtId="0" fontId="3" fillId="0" borderId="0" xfId="0" applyFont="1"/>
    <xf numFmtId="1" fontId="3" fillId="0" borderId="0" xfId="0" applyNumberFormat="1" applyFont="1"/>
    <xf numFmtId="1" fontId="4" fillId="4" borderId="9" xfId="0" applyNumberFormat="1" applyFont="1" applyFill="1" applyBorder="1" applyAlignment="1">
      <alignment horizontal="center"/>
    </xf>
    <xf numFmtId="1" fontId="4" fillId="4" borderId="3" xfId="0" applyNumberFormat="1" applyFont="1" applyFill="1" applyBorder="1" applyAlignment="1">
      <alignment horizontal="center"/>
    </xf>
    <xf numFmtId="2" fontId="4" fillId="4" borderId="9" xfId="0" applyNumberFormat="1" applyFont="1" applyFill="1" applyBorder="1" applyAlignment="1">
      <alignment horizontal="center"/>
    </xf>
    <xf numFmtId="0" fontId="0" fillId="0" borderId="0" xfId="0"/>
    <xf numFmtId="0" fontId="3" fillId="0" borderId="0" xfId="0" applyFont="1"/>
    <xf numFmtId="0" fontId="3" fillId="0" borderId="0" xfId="0" applyFont="1"/>
    <xf numFmtId="0" fontId="14" fillId="3" borderId="0" xfId="0" applyFont="1" applyFill="1" applyAlignment="1">
      <alignment vertical="center" wrapText="1"/>
    </xf>
    <xf numFmtId="0" fontId="11" fillId="3" borderId="0" xfId="0" applyFont="1" applyFill="1" applyAlignment="1">
      <alignment vertical="center"/>
    </xf>
    <xf numFmtId="0" fontId="15" fillId="6" borderId="16" xfId="0" applyFont="1" applyFill="1" applyBorder="1" applyAlignment="1">
      <alignment horizontal="left"/>
    </xf>
    <xf numFmtId="0" fontId="16" fillId="6" borderId="16" xfId="0" applyFont="1" applyFill="1" applyBorder="1" applyAlignment="1">
      <alignment horizontal="left"/>
    </xf>
    <xf numFmtId="0" fontId="17" fillId="6" borderId="16" xfId="2" applyFont="1" applyFill="1" applyBorder="1"/>
    <xf numFmtId="0" fontId="16" fillId="6" borderId="16" xfId="0" applyFont="1" applyFill="1" applyBorder="1" applyAlignment="1">
      <alignment vertical="center" wrapText="1"/>
    </xf>
    <xf numFmtId="0" fontId="3" fillId="0" borderId="16" xfId="0" applyFont="1" applyBorder="1" applyAlignment="1">
      <alignment horizontal="center" vertical="center"/>
    </xf>
    <xf numFmtId="0" fontId="17" fillId="0" borderId="16" xfId="2" applyFont="1" applyBorder="1" applyAlignment="1">
      <alignment horizontal="left" vertical="center"/>
    </xf>
    <xf numFmtId="0" fontId="16" fillId="6" borderId="16" xfId="0" applyFont="1" applyFill="1" applyBorder="1" applyAlignment="1">
      <alignment horizontal="center"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5" fillId="0" borderId="0" xfId="0" applyFont="1"/>
    <xf numFmtId="0" fontId="17" fillId="0" borderId="0" xfId="2" applyFont="1"/>
    <xf numFmtId="0" fontId="10" fillId="0" borderId="0" xfId="0" applyFont="1"/>
    <xf numFmtId="0" fontId="11" fillId="0" borderId="0" xfId="0" applyFont="1" applyAlignment="1">
      <alignment vertical="center"/>
    </xf>
    <xf numFmtId="0" fontId="5" fillId="0" borderId="0" xfId="0" applyFont="1" applyAlignment="1">
      <alignment vertical="center"/>
    </xf>
    <xf numFmtId="0" fontId="18" fillId="0" borderId="0" xfId="0" applyFont="1"/>
    <xf numFmtId="0" fontId="23" fillId="0" borderId="0" xfId="0" applyFont="1" applyAlignment="1">
      <alignment vertical="center" wrapText="1"/>
    </xf>
    <xf numFmtId="0" fontId="10" fillId="0" borderId="0" xfId="0" applyFont="1" applyAlignment="1">
      <alignment vertical="center" wrapText="1"/>
    </xf>
    <xf numFmtId="0" fontId="16" fillId="6" borderId="23" xfId="0" applyFont="1" applyFill="1" applyBorder="1" applyAlignment="1">
      <alignment vertical="center"/>
    </xf>
    <xf numFmtId="0" fontId="26" fillId="6" borderId="24" xfId="0" applyFont="1" applyFill="1" applyBorder="1"/>
    <xf numFmtId="0" fontId="26" fillId="6" borderId="25" xfId="0" applyFont="1" applyFill="1" applyBorder="1"/>
    <xf numFmtId="0" fontId="28" fillId="0" borderId="0" xfId="0" applyFont="1" applyAlignment="1">
      <alignment horizontal="left" vertical="center" wrapText="1" indent="2"/>
    </xf>
    <xf numFmtId="0" fontId="29" fillId="6" borderId="24" xfId="0" applyFont="1" applyFill="1" applyBorder="1"/>
    <xf numFmtId="0" fontId="29" fillId="6" borderId="25" xfId="0" applyFont="1" applyFill="1" applyBorder="1"/>
    <xf numFmtId="0" fontId="29" fillId="0" borderId="0" xfId="0" applyFont="1"/>
    <xf numFmtId="0" fontId="16" fillId="6" borderId="23" xfId="0" applyFont="1" applyFill="1" applyBorder="1"/>
    <xf numFmtId="0" fontId="9" fillId="0" borderId="23" xfId="0" applyFont="1" applyBorder="1"/>
    <xf numFmtId="0" fontId="9" fillId="0" borderId="23" xfId="0" applyFont="1" applyBorder="1" applyAlignment="1">
      <alignment vertical="center"/>
    </xf>
    <xf numFmtId="0" fontId="30" fillId="0" borderId="0" xfId="2" applyFont="1" applyAlignment="1">
      <alignment horizontal="left"/>
    </xf>
    <xf numFmtId="0" fontId="3" fillId="0" borderId="23" xfId="0" applyFont="1" applyBorder="1"/>
    <xf numFmtId="0" fontId="6" fillId="0" borderId="24" xfId="0" applyFont="1" applyBorder="1" applyAlignment="1">
      <alignment horizontal="center" wrapText="1"/>
    </xf>
    <xf numFmtId="3" fontId="8" fillId="0" borderId="24" xfId="0" applyNumberFormat="1" applyFont="1" applyBorder="1" applyAlignment="1">
      <alignment horizontal="center" wrapText="1"/>
    </xf>
    <xf numFmtId="0" fontId="34" fillId="0" borderId="19" xfId="2" applyFont="1" applyBorder="1" applyAlignment="1">
      <alignment horizontal="left"/>
    </xf>
    <xf numFmtId="0" fontId="30" fillId="0" borderId="28" xfId="2" applyFont="1" applyBorder="1" applyAlignment="1">
      <alignment horizontal="left"/>
    </xf>
    <xf numFmtId="0" fontId="30" fillId="0" borderId="29" xfId="2" applyFont="1" applyBorder="1" applyAlignment="1">
      <alignment horizontal="left"/>
    </xf>
    <xf numFmtId="0" fontId="9" fillId="0" borderId="23" xfId="0" applyFont="1" applyBorder="1" applyAlignment="1">
      <alignment vertical="center" wrapText="1"/>
    </xf>
    <xf numFmtId="0" fontId="9" fillId="0" borderId="23" xfId="0" applyFont="1" applyBorder="1" applyAlignment="1">
      <alignment horizontal="center" vertical="center"/>
    </xf>
    <xf numFmtId="0" fontId="38" fillId="0" borderId="0" xfId="0" applyFont="1" applyAlignment="1">
      <alignment vertical="center"/>
    </xf>
    <xf numFmtId="0" fontId="28" fillId="0" borderId="0" xfId="0" applyFont="1" applyAlignment="1">
      <alignment horizontal="left" wrapText="1"/>
    </xf>
    <xf numFmtId="0" fontId="20" fillId="0" borderId="24" xfId="2" applyFont="1" applyBorder="1" applyAlignment="1">
      <alignment horizontal="left" vertical="center"/>
    </xf>
    <xf numFmtId="0" fontId="20" fillId="0" borderId="25" xfId="2" applyFont="1" applyBorder="1" applyAlignment="1">
      <alignment horizontal="left" vertical="center" wrapText="1"/>
    </xf>
    <xf numFmtId="0" fontId="13" fillId="0" borderId="0" xfId="0" applyFont="1"/>
    <xf numFmtId="0" fontId="24" fillId="0" borderId="0" xfId="0" applyFont="1"/>
    <xf numFmtId="0" fontId="40" fillId="6" borderId="17" xfId="0" applyFont="1" applyFill="1" applyBorder="1" applyAlignment="1">
      <alignment vertical="center"/>
    </xf>
    <xf numFmtId="0" fontId="40" fillId="6" borderId="27" xfId="0" applyFont="1" applyFill="1" applyBorder="1" applyAlignment="1">
      <alignment vertical="center"/>
    </xf>
    <xf numFmtId="0" fontId="8" fillId="0" borderId="25" xfId="0" applyFont="1" applyBorder="1" applyAlignment="1">
      <alignment vertical="center" wrapText="1"/>
    </xf>
    <xf numFmtId="0" fontId="0" fillId="0" borderId="21" xfId="0" applyBorder="1"/>
    <xf numFmtId="0" fontId="8" fillId="0" borderId="29" xfId="0" applyFont="1" applyBorder="1" applyAlignment="1">
      <alignment vertical="center" wrapText="1"/>
    </xf>
    <xf numFmtId="0" fontId="20" fillId="0" borderId="25" xfId="2" applyFont="1" applyBorder="1" applyAlignment="1">
      <alignment vertical="center" wrapText="1"/>
    </xf>
    <xf numFmtId="0" fontId="9" fillId="0" borderId="19" xfId="0" applyFont="1" applyBorder="1" applyAlignment="1">
      <alignment vertical="center" wrapText="1"/>
    </xf>
    <xf numFmtId="0" fontId="8" fillId="0" borderId="27" xfId="0" applyFont="1" applyBorder="1" applyAlignment="1">
      <alignment vertical="center" wrapText="1"/>
    </xf>
    <xf numFmtId="0" fontId="9" fillId="0" borderId="29" xfId="0" applyFont="1" applyBorder="1" applyAlignment="1">
      <alignment vertical="center" wrapText="1"/>
    </xf>
    <xf numFmtId="0" fontId="4" fillId="0" borderId="21" xfId="0" applyFont="1" applyBorder="1"/>
    <xf numFmtId="0" fontId="9" fillId="0" borderId="19" xfId="0" applyFont="1" applyBorder="1" applyAlignment="1">
      <alignment vertical="center"/>
    </xf>
    <xf numFmtId="0" fontId="42" fillId="0" borderId="25" xfId="0" applyFont="1" applyBorder="1"/>
    <xf numFmtId="0" fontId="9" fillId="0" borderId="17" xfId="0" applyFont="1" applyBorder="1" applyAlignment="1">
      <alignment vertical="center" wrapText="1"/>
    </xf>
    <xf numFmtId="0" fontId="9" fillId="0" borderId="21" xfId="0" applyFont="1" applyBorder="1" applyAlignment="1">
      <alignment vertical="center" wrapText="1"/>
    </xf>
    <xf numFmtId="0" fontId="8" fillId="0" borderId="30" xfId="0" applyFont="1" applyBorder="1" applyAlignment="1">
      <alignment vertical="center" wrapText="1"/>
    </xf>
    <xf numFmtId="0" fontId="9" fillId="0" borderId="21" xfId="0" applyFont="1" applyBorder="1" applyAlignment="1">
      <alignment vertical="center"/>
    </xf>
    <xf numFmtId="0" fontId="8" fillId="0" borderId="24" xfId="0" applyFont="1" applyBorder="1" applyAlignment="1">
      <alignment vertical="center" wrapText="1"/>
    </xf>
    <xf numFmtId="0" fontId="0" fillId="0" borderId="30" xfId="0" applyBorder="1"/>
    <xf numFmtId="0" fontId="9" fillId="0" borderId="26" xfId="0" applyFont="1" applyBorder="1" applyAlignment="1">
      <alignment vertical="center" wrapText="1"/>
    </xf>
    <xf numFmtId="0" fontId="43" fillId="0" borderId="0" xfId="0" applyFont="1" applyAlignment="1">
      <alignment vertical="center" wrapText="1"/>
    </xf>
    <xf numFmtId="0" fontId="6" fillId="3" borderId="4" xfId="0" applyFont="1" applyFill="1" applyBorder="1" applyAlignment="1">
      <alignment horizontal="left" vertical="center"/>
    </xf>
    <xf numFmtId="0" fontId="18" fillId="0" borderId="0" xfId="0" applyFont="1" applyFill="1"/>
    <xf numFmtId="0" fontId="18" fillId="0" borderId="18" xfId="0" applyFont="1" applyBorder="1" applyAlignment="1">
      <alignment horizontal="left" vertical="center" wrapText="1"/>
    </xf>
    <xf numFmtId="2" fontId="4" fillId="4" borderId="1" xfId="0" applyNumberFormat="1" applyFont="1" applyFill="1" applyBorder="1" applyAlignment="1">
      <alignment horizontal="center"/>
    </xf>
    <xf numFmtId="0" fontId="3" fillId="0" borderId="16" xfId="0" applyFont="1" applyBorder="1" applyAlignment="1">
      <alignment horizontal="center" vertical="center"/>
    </xf>
    <xf numFmtId="0" fontId="0" fillId="0" borderId="0" xfId="0"/>
    <xf numFmtId="0" fontId="3" fillId="0" borderId="0" xfId="0" applyFont="1"/>
    <xf numFmtId="0" fontId="3" fillId="0" borderId="0" xfId="0" applyFont="1" applyAlignment="1">
      <alignment vertical="center"/>
    </xf>
    <xf numFmtId="0" fontId="15" fillId="6" borderId="16" xfId="0" applyFont="1" applyFill="1" applyBorder="1" applyAlignment="1">
      <alignment horizontal="center" vertical="center"/>
    </xf>
    <xf numFmtId="0" fontId="0" fillId="0" borderId="0" xfId="0" applyAlignment="1">
      <alignment vertical="center"/>
    </xf>
    <xf numFmtId="0" fontId="3" fillId="0" borderId="18" xfId="0" applyFont="1" applyBorder="1" applyAlignment="1">
      <alignment vertical="center"/>
    </xf>
    <xf numFmtId="0" fontId="3" fillId="0" borderId="22"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0" fillId="0" borderId="0" xfId="0" applyAlignment="1">
      <alignment vertical="center" wrapText="1"/>
    </xf>
    <xf numFmtId="0" fontId="3" fillId="0" borderId="20" xfId="0" applyFont="1" applyBorder="1" applyAlignment="1">
      <alignment horizontal="left" vertical="center"/>
    </xf>
    <xf numFmtId="0" fontId="3" fillId="0" borderId="0" xfId="0" applyFont="1" applyAlignment="1">
      <alignment horizontal="center" vertical="top"/>
    </xf>
    <xf numFmtId="0" fontId="3"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3" fillId="0" borderId="0" xfId="0" applyFont="1" applyBorder="1" applyAlignment="1">
      <alignment vertical="center" wrapText="1"/>
    </xf>
    <xf numFmtId="0" fontId="3" fillId="0" borderId="20" xfId="0" applyFont="1" applyBorder="1" applyAlignment="1">
      <alignment horizontal="left" vertical="center" wrapText="1"/>
    </xf>
    <xf numFmtId="0" fontId="4" fillId="0" borderId="0" xfId="0" applyFont="1"/>
    <xf numFmtId="0" fontId="0" fillId="0" borderId="0" xfId="0"/>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3" xfId="0" applyFont="1" applyFill="1" applyBorder="1" applyAlignment="1">
      <alignment horizontal="center"/>
    </xf>
    <xf numFmtId="0" fontId="4" fillId="0" borderId="0" xfId="0" applyFont="1"/>
    <xf numFmtId="0" fontId="0" fillId="0" borderId="0" xfId="0"/>
    <xf numFmtId="0" fontId="4" fillId="3" borderId="4" xfId="0" applyFont="1" applyFill="1" applyBorder="1" applyAlignment="1">
      <alignment horizontal="center"/>
    </xf>
    <xf numFmtId="0" fontId="4" fillId="3" borderId="12" xfId="0" applyFont="1" applyFill="1" applyBorder="1" applyAlignment="1">
      <alignment horizontal="center"/>
    </xf>
    <xf numFmtId="0" fontId="3" fillId="0" borderId="0" xfId="0" applyFont="1"/>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12" xfId="0" applyFont="1" applyFill="1" applyBorder="1" applyAlignment="1">
      <alignment horizontal="center"/>
    </xf>
    <xf numFmtId="0" fontId="4" fillId="3" borderId="12" xfId="0" applyFont="1" applyFill="1" applyBorder="1"/>
    <xf numFmtId="0" fontId="4" fillId="5" borderId="15" xfId="0" applyFont="1" applyFill="1" applyBorder="1" applyAlignment="1">
      <alignment horizontal="left" vertical="center" indent="3"/>
    </xf>
    <xf numFmtId="0" fontId="3" fillId="0" borderId="0" xfId="0" applyFont="1" applyAlignment="1">
      <alignment horizontal="left" indent="1"/>
    </xf>
    <xf numFmtId="0" fontId="6" fillId="5" borderId="15" xfId="0" applyFont="1" applyFill="1" applyBorder="1" applyAlignment="1">
      <alignment horizontal="left" vertical="center"/>
    </xf>
    <xf numFmtId="2" fontId="4" fillId="3" borderId="4" xfId="0" applyNumberFormat="1" applyFont="1" applyFill="1" applyBorder="1" applyAlignment="1">
      <alignment horizontal="center"/>
    </xf>
    <xf numFmtId="0" fontId="4" fillId="3" borderId="10" xfId="0" applyFont="1" applyFill="1" applyBorder="1"/>
    <xf numFmtId="0" fontId="3" fillId="0" borderId="16" xfId="0" applyFont="1" applyBorder="1" applyAlignment="1">
      <alignment horizontal="center" vertical="center" wrapText="1"/>
    </xf>
    <xf numFmtId="0" fontId="4" fillId="3" borderId="1" xfId="0" applyFont="1" applyFill="1" applyBorder="1" applyAlignment="1">
      <alignment horizontal="center"/>
    </xf>
    <xf numFmtId="0" fontId="4" fillId="3" borderId="12" xfId="0" applyFont="1" applyFill="1" applyBorder="1" applyAlignment="1">
      <alignment horizontal="center"/>
    </xf>
    <xf numFmtId="0" fontId="4" fillId="3" borderId="4" xfId="0" applyFont="1" applyFill="1" applyBorder="1" applyAlignment="1">
      <alignment horizontal="center"/>
    </xf>
    <xf numFmtId="0" fontId="2" fillId="0" borderId="18" xfId="2" applyFill="1" applyBorder="1" applyAlignment="1">
      <alignment horizontal="center" vertical="center"/>
    </xf>
    <xf numFmtId="0" fontId="2" fillId="0" borderId="22" xfId="2" applyFill="1" applyBorder="1" applyAlignment="1">
      <alignment horizontal="center" vertical="center"/>
    </xf>
    <xf numFmtId="0" fontId="2" fillId="0" borderId="22" xfId="2" applyBorder="1" applyAlignment="1">
      <alignment horizontal="center" vertical="center"/>
    </xf>
    <xf numFmtId="0" fontId="2" fillId="0" borderId="20" xfId="2" applyFill="1" applyBorder="1" applyAlignment="1">
      <alignment horizontal="center" vertical="center"/>
    </xf>
    <xf numFmtId="0" fontId="2" fillId="0" borderId="18" xfId="2" applyBorder="1" applyAlignment="1">
      <alignment horizontal="center"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4" fillId="3" borderId="15" xfId="0" applyFont="1" applyFill="1" applyBorder="1" applyAlignment="1">
      <alignment horizontal="left" indent="1"/>
    </xf>
    <xf numFmtId="0" fontId="4" fillId="3" borderId="15" xfId="0" applyFont="1" applyFill="1" applyBorder="1" applyAlignment="1">
      <alignment horizontal="left" wrapText="1" indent="1"/>
    </xf>
    <xf numFmtId="0" fontId="4" fillId="3" borderId="15" xfId="0" applyFont="1" applyFill="1" applyBorder="1" applyAlignment="1">
      <alignment horizontal="left" indent="2"/>
    </xf>
    <xf numFmtId="0" fontId="4" fillId="5" borderId="15" xfId="0" applyFont="1" applyFill="1" applyBorder="1" applyAlignment="1">
      <alignment horizontal="left" vertical="center" wrapText="1" indent="2"/>
    </xf>
    <xf numFmtId="0" fontId="6" fillId="3" borderId="12" xfId="0" applyFont="1" applyFill="1" applyBorder="1"/>
    <xf numFmtId="2" fontId="4" fillId="3" borderId="0" xfId="0" applyNumberFormat="1" applyFont="1" applyFill="1" applyBorder="1" applyAlignment="1">
      <alignment horizontal="center"/>
    </xf>
    <xf numFmtId="0" fontId="18" fillId="0" borderId="18" xfId="0" applyFont="1" applyFill="1" applyBorder="1" applyAlignment="1">
      <alignment horizontal="center" vertical="center" wrapText="1"/>
    </xf>
    <xf numFmtId="0" fontId="2" fillId="0" borderId="16" xfId="2" applyBorder="1" applyAlignment="1">
      <alignment horizontal="center" vertical="center"/>
    </xf>
    <xf numFmtId="0" fontId="2" fillId="0" borderId="25" xfId="2" applyBorder="1" applyAlignment="1">
      <alignment horizontal="center" vertical="center"/>
    </xf>
    <xf numFmtId="0" fontId="4" fillId="3" borderId="11" xfId="0" applyFont="1" applyFill="1" applyBorder="1" applyAlignment="1">
      <alignment horizontal="center"/>
    </xf>
    <xf numFmtId="0" fontId="2" fillId="0" borderId="25" xfId="2" applyFill="1" applyBorder="1" applyAlignment="1">
      <alignment horizontal="center" vertical="center"/>
    </xf>
    <xf numFmtId="0" fontId="2" fillId="0" borderId="16" xfId="2" applyFill="1" applyBorder="1" applyAlignment="1">
      <alignment horizontal="center" vertical="center"/>
    </xf>
    <xf numFmtId="0" fontId="2" fillId="0" borderId="20" xfId="2" applyBorder="1" applyAlignment="1">
      <alignment horizontal="center" vertical="center"/>
    </xf>
    <xf numFmtId="0" fontId="20" fillId="0" borderId="0" xfId="2" applyFont="1" applyFill="1"/>
    <xf numFmtId="0" fontId="21" fillId="0" borderId="23" xfId="2" applyFont="1" applyFill="1" applyBorder="1" applyAlignment="1">
      <alignment horizontal="left" vertical="center"/>
    </xf>
    <xf numFmtId="0" fontId="18" fillId="0" borderId="0" xfId="0" applyFont="1" applyAlignment="1">
      <alignment horizontal="left" vertical="top" wrapText="1"/>
    </xf>
    <xf numFmtId="0" fontId="3" fillId="0" borderId="16" xfId="0" applyFont="1" applyBorder="1" applyAlignment="1">
      <alignment horizontal="center" vertical="center" wrapText="1"/>
    </xf>
    <xf numFmtId="0" fontId="2" fillId="0" borderId="22" xfId="2" applyBorder="1" applyAlignment="1">
      <alignment horizontal="center" vertical="center" wrapText="1"/>
    </xf>
    <xf numFmtId="0" fontId="2" fillId="0" borderId="21" xfId="2" applyBorder="1" applyAlignment="1">
      <alignment horizontal="center" vertical="center" wrapText="1"/>
    </xf>
    <xf numFmtId="0" fontId="2" fillId="0" borderId="19" xfId="2" applyBorder="1" applyAlignment="1">
      <alignment horizontal="center" vertical="center" wrapText="1"/>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9" xfId="0" applyFont="1" applyBorder="1" applyAlignment="1">
      <alignment horizontal="center" vertical="center" wrapText="1"/>
    </xf>
    <xf numFmtId="0" fontId="14" fillId="3" borderId="0" xfId="0" applyFont="1" applyFill="1" applyAlignment="1">
      <alignment horizontal="center" vertical="center" wrapText="1"/>
    </xf>
    <xf numFmtId="0" fontId="18" fillId="0" borderId="16" xfId="0" applyFont="1" applyBorder="1" applyAlignment="1">
      <alignment horizontal="left" vertical="center"/>
    </xf>
    <xf numFmtId="0" fontId="16" fillId="6" borderId="16" xfId="0" applyFont="1" applyFill="1" applyBorder="1" applyAlignment="1">
      <alignment horizontal="left" vertical="center" wrapText="1"/>
    </xf>
    <xf numFmtId="0" fontId="2" fillId="0" borderId="18" xfId="2" applyBorder="1" applyAlignment="1">
      <alignment horizontal="center" vertical="center" wrapText="1"/>
    </xf>
    <xf numFmtId="0" fontId="2" fillId="0" borderId="20" xfId="2" applyBorder="1" applyAlignment="1">
      <alignment horizontal="center" vertical="center" wrapText="1"/>
    </xf>
    <xf numFmtId="0" fontId="18" fillId="0" borderId="20" xfId="0" applyFont="1" applyBorder="1" applyAlignment="1">
      <alignment horizontal="center" vertical="center" wrapText="1"/>
    </xf>
    <xf numFmtId="0" fontId="30" fillId="0" borderId="23" xfId="2" applyFont="1" applyBorder="1" applyAlignment="1">
      <alignment horizontal="left"/>
    </xf>
    <xf numFmtId="0" fontId="30" fillId="0" borderId="24" xfId="2" applyFont="1" applyBorder="1" applyAlignment="1">
      <alignment horizontal="left"/>
    </xf>
    <xf numFmtId="0" fontId="30" fillId="0" borderId="25" xfId="2" applyFont="1" applyBorder="1" applyAlignment="1">
      <alignment horizontal="left"/>
    </xf>
    <xf numFmtId="0" fontId="24" fillId="0" borderId="0" xfId="0" applyFont="1" applyAlignment="1">
      <alignment horizontal="left" wrapText="1"/>
    </xf>
    <xf numFmtId="0" fontId="25" fillId="0" borderId="0" xfId="0" applyFont="1" applyAlignment="1">
      <alignment horizontal="left" wrapText="1"/>
    </xf>
    <xf numFmtId="0" fontId="8" fillId="0" borderId="17" xfId="0" applyFont="1" applyBorder="1" applyAlignment="1">
      <alignment horizontal="left" vertical="center" wrapText="1" indent="2"/>
    </xf>
    <xf numFmtId="0" fontId="8" fillId="0" borderId="26" xfId="0" applyFont="1" applyBorder="1" applyAlignment="1">
      <alignment horizontal="left" vertical="center" wrapText="1" indent="2"/>
    </xf>
    <xf numFmtId="0" fontId="8" fillId="0" borderId="27" xfId="0" applyFont="1" applyBorder="1" applyAlignment="1">
      <alignment horizontal="left" vertical="center" wrapText="1" indent="2"/>
    </xf>
    <xf numFmtId="0" fontId="8" fillId="0" borderId="23" xfId="0" applyFont="1" applyBorder="1" applyAlignment="1">
      <alignment horizontal="left" vertical="center" wrapText="1" indent="2"/>
    </xf>
    <xf numFmtId="0" fontId="8" fillId="0" borderId="24" xfId="0" applyFont="1" applyBorder="1" applyAlignment="1">
      <alignment horizontal="left" vertical="center" wrapText="1" indent="2"/>
    </xf>
    <xf numFmtId="0" fontId="8" fillId="0" borderId="25" xfId="0" applyFont="1" applyBorder="1" applyAlignment="1">
      <alignment horizontal="left" vertical="center" wrapText="1" indent="2"/>
    </xf>
    <xf numFmtId="0" fontId="8" fillId="0" borderId="19" xfId="0" applyFont="1" applyBorder="1" applyAlignment="1">
      <alignment horizontal="left" vertical="center" wrapText="1" indent="2"/>
    </xf>
    <xf numFmtId="0" fontId="8" fillId="0" borderId="28" xfId="0" applyFont="1" applyBorder="1" applyAlignment="1">
      <alignment horizontal="left" vertical="center" wrapText="1" indent="2"/>
    </xf>
    <xf numFmtId="0" fontId="8" fillId="0" borderId="29" xfId="0" applyFont="1" applyBorder="1" applyAlignment="1">
      <alignment horizontal="left" vertical="center" wrapText="1" indent="2"/>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10"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8" fillId="0" borderId="24" xfId="0" applyFont="1" applyBorder="1" applyAlignment="1">
      <alignment horizontal="left" vertical="center" wrapText="1"/>
    </xf>
    <xf numFmtId="0" fontId="8" fillId="0" borderId="24" xfId="0" applyFont="1" applyBorder="1" applyAlignment="1">
      <alignment wrapText="1"/>
    </xf>
    <xf numFmtId="3" fontId="8" fillId="0" borderId="24" xfId="0" applyNumberFormat="1" applyFont="1" applyBorder="1" applyAlignment="1">
      <alignment horizontal="center" wrapText="1"/>
    </xf>
    <xf numFmtId="3" fontId="9" fillId="0" borderId="24" xfId="0" applyNumberFormat="1" applyFont="1" applyBorder="1" applyAlignment="1">
      <alignment horizontal="center" wrapText="1"/>
    </xf>
    <xf numFmtId="3" fontId="9" fillId="0" borderId="25" xfId="0" applyNumberFormat="1" applyFont="1" applyBorder="1" applyAlignment="1">
      <alignment horizontal="center"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4" xfId="0" applyFont="1" applyBorder="1" applyAlignment="1">
      <alignment horizontal="center" wrapText="1"/>
    </xf>
    <xf numFmtId="0" fontId="9" fillId="0" borderId="25" xfId="0" applyFont="1" applyBorder="1" applyAlignment="1">
      <alignment horizontal="center" wrapText="1"/>
    </xf>
    <xf numFmtId="0" fontId="3" fillId="0" borderId="28" xfId="0" applyFont="1" applyBorder="1"/>
    <xf numFmtId="0" fontId="29" fillId="6" borderId="24" xfId="0" applyFont="1" applyFill="1" applyBorder="1" applyAlignment="1">
      <alignment horizontal="left" wrapText="1"/>
    </xf>
    <xf numFmtId="0" fontId="29" fillId="6" borderId="25" xfId="0" applyFont="1" applyFill="1" applyBorder="1" applyAlignment="1">
      <alignment horizontal="left" wrapText="1"/>
    </xf>
    <xf numFmtId="0" fontId="29" fillId="0" borderId="0" xfId="0" applyFont="1" applyAlignment="1">
      <alignment horizontal="left" wrapText="1"/>
    </xf>
    <xf numFmtId="0" fontId="20" fillId="0" borderId="24" xfId="2" applyFont="1" applyBorder="1" applyAlignment="1">
      <alignment horizontal="left" wrapText="1"/>
    </xf>
    <xf numFmtId="0" fontId="20" fillId="0" borderId="25" xfId="2" applyFont="1" applyBorder="1" applyAlignment="1">
      <alignment horizontal="left" wrapText="1"/>
    </xf>
    <xf numFmtId="0" fontId="8" fillId="0" borderId="25" xfId="0" applyFont="1" applyBorder="1" applyAlignment="1">
      <alignment horizontal="left" vertical="center" wrapText="1"/>
    </xf>
    <xf numFmtId="0" fontId="37" fillId="0" borderId="0" xfId="0" applyFont="1" applyAlignment="1">
      <alignment horizontal="left"/>
    </xf>
    <xf numFmtId="0" fontId="8"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17" xfId="0" applyFont="1" applyBorder="1" applyAlignment="1">
      <alignment vertical="center" wrapText="1"/>
    </xf>
    <xf numFmtId="0" fontId="9" fillId="0" borderId="19" xfId="0" applyFont="1" applyBorder="1" applyAlignment="1">
      <alignment vertical="center" wrapText="1"/>
    </xf>
    <xf numFmtId="0" fontId="3" fillId="0" borderId="18" xfId="0" applyFont="1" applyBorder="1" applyAlignment="1">
      <alignment horizontal="center" vertical="top"/>
    </xf>
    <xf numFmtId="0" fontId="3" fillId="0" borderId="22" xfId="0" applyFont="1" applyBorder="1" applyAlignment="1">
      <alignment horizontal="center" vertical="top"/>
    </xf>
    <xf numFmtId="0" fontId="3" fillId="0" borderId="20" xfId="0" applyFont="1" applyBorder="1" applyAlignment="1">
      <alignment horizontal="center" vertical="top"/>
    </xf>
    <xf numFmtId="0" fontId="3" fillId="0" borderId="18"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3" fillId="0" borderId="21" xfId="0" applyFont="1" applyBorder="1" applyAlignment="1">
      <alignment horizontal="left" vertical="top" wrapText="1"/>
    </xf>
    <xf numFmtId="0" fontId="15" fillId="6" borderId="23" xfId="0" applyFont="1" applyFill="1" applyBorder="1" applyAlignment="1">
      <alignment horizontal="left" vertical="top"/>
    </xf>
    <xf numFmtId="0" fontId="15" fillId="6" borderId="25" xfId="0" applyFont="1" applyFill="1" applyBorder="1" applyAlignment="1">
      <alignment horizontal="left" vertical="top"/>
    </xf>
    <xf numFmtId="0" fontId="15" fillId="6" borderId="23" xfId="0" applyFont="1" applyFill="1" applyBorder="1" applyAlignment="1">
      <alignment horizontal="left"/>
    </xf>
    <xf numFmtId="0" fontId="15" fillId="6" borderId="25" xfId="0" applyFont="1" applyFill="1" applyBorder="1" applyAlignment="1">
      <alignment horizontal="left"/>
    </xf>
    <xf numFmtId="0" fontId="45" fillId="0" borderId="18" xfId="0" applyFont="1" applyFill="1" applyBorder="1" applyAlignment="1">
      <alignment horizontal="center" vertical="top"/>
    </xf>
    <xf numFmtId="0" fontId="45" fillId="0" borderId="22" xfId="0" applyFont="1" applyFill="1" applyBorder="1" applyAlignment="1">
      <alignment horizontal="center" vertical="top"/>
    </xf>
    <xf numFmtId="0" fontId="45" fillId="0" borderId="20" xfId="0" applyFont="1" applyFill="1" applyBorder="1" applyAlignment="1">
      <alignment horizontal="center" vertical="top"/>
    </xf>
    <xf numFmtId="0" fontId="18" fillId="0" borderId="18"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20"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13" xfId="0" applyFont="1" applyFill="1" applyBorder="1" applyAlignment="1">
      <alignment horizontal="center"/>
    </xf>
    <xf numFmtId="0" fontId="4" fillId="3" borderId="12" xfId="0" applyFont="1" applyFill="1" applyBorder="1" applyAlignment="1">
      <alignment horizontal="center"/>
    </xf>
    <xf numFmtId="0" fontId="8" fillId="0" borderId="0" xfId="0" applyFont="1" applyFill="1" applyAlignment="1">
      <alignment horizontal="left" vertical="top" wrapText="1"/>
    </xf>
    <xf numFmtId="0" fontId="8" fillId="0" borderId="0" xfId="0" applyFont="1" applyFill="1" applyAlignment="1">
      <alignment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8" fillId="0" borderId="0" xfId="0" applyFont="1" applyFill="1" applyAlignment="1">
      <alignment horizontal="left" wrapText="1"/>
    </xf>
    <xf numFmtId="0" fontId="4" fillId="3" borderId="4" xfId="0" applyFont="1" applyFill="1" applyBorder="1" applyAlignment="1">
      <alignment horizontal="center"/>
    </xf>
    <xf numFmtId="0" fontId="4" fillId="3" borderId="2" xfId="0" applyFont="1" applyFill="1" applyBorder="1" applyAlignment="1">
      <alignment horizontal="center"/>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15922"/>
      <color rgb="FF004288"/>
      <color rgb="FFC2FFFF"/>
      <color rgb="FF0093D0"/>
      <color rgb="FF878786"/>
      <color rgb="FFFFB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9525</xdr:rowOff>
    </xdr:to>
    <xdr:pic>
      <xdr:nvPicPr>
        <xdr:cNvPr id="2" name="Picture 1" descr="C:\Users\Neil Tee\AppData\Local\Microsoft\Windows\INetCache\Content.Word\NZCVS logo.png">
          <a:extLst>
            <a:ext uri="{FF2B5EF4-FFF2-40B4-BE49-F238E27FC236}">
              <a16:creationId xmlns:a16="http://schemas.microsoft.com/office/drawing/2014/main" id="{63466338-CA95-413D-AFF6-A6C3CC4E94C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EE7A1E24-113C-4882-822F-7C75739CF271}"/>
            </a:ext>
          </a:extLst>
        </xdr:cNvPr>
        <xdr:cNvSpPr txBox="1"/>
      </xdr:nvSpPr>
      <xdr:spPr>
        <a:xfrm>
          <a:off x="2566034" y="251459"/>
          <a:ext cx="13160799" cy="859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topical report – Cycle 1 (2018) &amp; Cycle 3 (2019/20)</a:t>
          </a:r>
          <a:r>
            <a:rPr lang="en-NZ" sz="2400" b="1" i="0" u="none" strike="noStrike" baseline="0">
              <a:solidFill>
                <a:schemeClr val="dk1"/>
              </a:solidFill>
              <a:effectLst/>
              <a:latin typeface="Arial" panose="020B0604020202020204" pitchFamily="34" charset="0"/>
              <a:ea typeface="+mn-ea"/>
              <a:cs typeface="Arial" panose="020B0604020202020204" pitchFamily="34" charset="0"/>
            </a:rPr>
            <a:t> pooled data</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Patterns</a:t>
          </a:r>
          <a:r>
            <a:rPr lang="en-NZ" sz="1800" b="1" i="0" u="none" strike="noStrike" baseline="0">
              <a:solidFill>
                <a:srgbClr val="F15922"/>
              </a:solidFill>
              <a:effectLst/>
              <a:latin typeface="Arial" panose="020B0604020202020204" pitchFamily="34" charset="0"/>
              <a:ea typeface="+mn-ea"/>
              <a:cs typeface="Arial" panose="020B0604020202020204" pitchFamily="34" charset="0"/>
            </a:rPr>
            <a:t> of victimisation by family members and help-seeking by victims</a:t>
          </a:r>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9000066</xdr:colOff>
      <xdr:row>38</xdr:row>
      <xdr:rowOff>135466</xdr:rowOff>
    </xdr:from>
    <xdr:to>
      <xdr:col>5</xdr:col>
      <xdr:colOff>764892</xdr:colOff>
      <xdr:row>41</xdr:row>
      <xdr:rowOff>21167</xdr:rowOff>
    </xdr:to>
    <xdr:pic>
      <xdr:nvPicPr>
        <xdr:cNvPr id="4" name="Picture 3">
          <a:extLst>
            <a:ext uri="{FF2B5EF4-FFF2-40B4-BE49-F238E27FC236}">
              <a16:creationId xmlns:a16="http://schemas.microsoft.com/office/drawing/2014/main" id="{ED657702-0463-427B-93BF-08096239CD8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1626" y="5926666"/>
          <a:ext cx="1038366" cy="41148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25399</xdr:colOff>
      <xdr:row>0</xdr:row>
      <xdr:rowOff>8466</xdr:rowOff>
    </xdr:from>
    <xdr:to>
      <xdr:col>0</xdr:col>
      <xdr:colOff>2489199</xdr:colOff>
      <xdr:row>5</xdr:row>
      <xdr:rowOff>58156</xdr:rowOff>
    </xdr:to>
    <xdr:pic>
      <xdr:nvPicPr>
        <xdr:cNvPr id="2" name="Picture 1" descr="C:\Users\Neil Tee\AppData\Local\Microsoft\Windows\INetCache\Content.Word\NZCVS logo.png">
          <a:extLst>
            <a:ext uri="{FF2B5EF4-FFF2-40B4-BE49-F238E27FC236}">
              <a16:creationId xmlns:a16="http://schemas.microsoft.com/office/drawing/2014/main" id="{3FB7AFD0-EB09-4C3F-ABE5-54E929769F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5399" y="8466"/>
          <a:ext cx="2463800" cy="104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E302578B-98B3-4152-A84F-D865F77F317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2964"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42357D9B-A486-48DA-A6F7-A2212F3637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FA53314F-BDB5-4516-B0EA-9845B18B918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BE3AC508-EE29-4493-809A-96D6D72232A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2DD54F54-B7C3-4AC6-858D-1DCD2BE2C01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669D6FF3-194F-40AE-BFD2-E0C576AE05F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10F63C2C-62B5-4112-88B4-B2319EB05F7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E41E8F63-9B94-4682-A489-FF3C2AA88C5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A015A136-32C9-47A9-8AD2-FC5B5E4D7CA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22860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7E7A8F47-469A-4606-8AB3-B02FF4733C7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5B1F0422-4477-4792-BBBC-48E926FFFB0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270B3677-E0C3-4175-9C32-1984044E661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520700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95A2F425-E30B-48D9-BECA-A1718B121CD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2095500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DB7DFD1D-3984-4CDA-985E-1ADB3E9AD4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609600" y="0"/>
          <a:ext cx="2514600" cy="971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888FEA8E-40B2-415E-BE3A-ACD963D8D9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25399</xdr:colOff>
      <xdr:row>0</xdr:row>
      <xdr:rowOff>8466</xdr:rowOff>
    </xdr:from>
    <xdr:to>
      <xdr:col>0</xdr:col>
      <xdr:colOff>2489199</xdr:colOff>
      <xdr:row>5</xdr:row>
      <xdr:rowOff>58156</xdr:rowOff>
    </xdr:to>
    <xdr:pic>
      <xdr:nvPicPr>
        <xdr:cNvPr id="2" name="Picture 1" descr="C:\Users\Neil Tee\AppData\Local\Microsoft\Windows\INetCache\Content.Word\NZCVS logo.png">
          <a:extLst>
            <a:ext uri="{FF2B5EF4-FFF2-40B4-BE49-F238E27FC236}">
              <a16:creationId xmlns:a16="http://schemas.microsoft.com/office/drawing/2014/main" id="{02CD8618-47F2-4328-A0DF-DCB1BFCF039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5399" y="8466"/>
          <a:ext cx="2463800" cy="104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25399</xdr:colOff>
      <xdr:row>0</xdr:row>
      <xdr:rowOff>8466</xdr:rowOff>
    </xdr:from>
    <xdr:to>
      <xdr:col>0</xdr:col>
      <xdr:colOff>2489199</xdr:colOff>
      <xdr:row>5</xdr:row>
      <xdr:rowOff>58156</xdr:rowOff>
    </xdr:to>
    <xdr:pic>
      <xdr:nvPicPr>
        <xdr:cNvPr id="2" name="Picture 1" descr="C:\Users\Neil Tee\AppData\Local\Microsoft\Windows\INetCache\Content.Word\NZCVS logo.png">
          <a:extLst>
            <a:ext uri="{FF2B5EF4-FFF2-40B4-BE49-F238E27FC236}">
              <a16:creationId xmlns:a16="http://schemas.microsoft.com/office/drawing/2014/main" id="{B43A28D7-89F0-4F14-815A-7D8F9E8428B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5399" y="8466"/>
          <a:ext cx="2463800" cy="104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25399</xdr:colOff>
      <xdr:row>0</xdr:row>
      <xdr:rowOff>8466</xdr:rowOff>
    </xdr:from>
    <xdr:to>
      <xdr:col>0</xdr:col>
      <xdr:colOff>2489199</xdr:colOff>
      <xdr:row>5</xdr:row>
      <xdr:rowOff>58156</xdr:rowOff>
    </xdr:to>
    <xdr:pic>
      <xdr:nvPicPr>
        <xdr:cNvPr id="2" name="Picture 1" descr="C:\Users\Neil Tee\AppData\Local\Microsoft\Windows\INetCache\Content.Word\NZCVS logo.png">
          <a:extLst>
            <a:ext uri="{FF2B5EF4-FFF2-40B4-BE49-F238E27FC236}">
              <a16:creationId xmlns:a16="http://schemas.microsoft.com/office/drawing/2014/main" id="{1777543F-B253-44C4-89EC-68884301FA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5399" y="8466"/>
          <a:ext cx="2463800" cy="1040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2402639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A35D920E-7D67-4181-B000-60CA93F31E9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02639" cy="105029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extra_numbers_OVERALL_y1y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extra_numbers_help_seek_y1y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offences_partner_FVCB_y1y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extra_numbers_male_y1y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extra_numbers_female_y1y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controlling_behaviours_y1y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controlling_behaviours_and_IPV_y1y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all_FV_p1_y1y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all_FV_p2_y1y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offences_partner_FV_y1y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FV_module\FVm_no_partner_fv_OVERALL_y1y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1"/>
      <sheetName val="Extra 2"/>
      <sheetName val="Extra 3"/>
      <sheetName val="Extra 4"/>
      <sheetName val="Extra 5"/>
      <sheetName val="Extra 6"/>
      <sheetName val="Extra 7"/>
      <sheetName val="Extra 8"/>
      <sheetName val="Extra 9"/>
      <sheetName val="Extra 10"/>
      <sheetName val="Extra 11"/>
      <sheetName val="Extra 12"/>
      <sheetName val="Extra 13"/>
      <sheetName val="Extra 14"/>
      <sheetName val="Extra 15"/>
      <sheetName val="Extra 16"/>
      <sheetName val="Extra 17"/>
      <sheetName val="Extra 18"/>
      <sheetName val="Extra 19"/>
      <sheetName val="Extra 20"/>
      <sheetName val="Extra 21"/>
      <sheetName val="Extra 22"/>
      <sheetName val="Extra 23"/>
      <sheetName val="Extra 24"/>
      <sheetName val="Extra 25"/>
      <sheetName val="Extra 26"/>
    </sheetNames>
    <sheetDataSet>
      <sheetData sheetId="0"/>
      <sheetData sheetId="1"/>
      <sheetData sheetId="2"/>
      <sheetData sheetId="3"/>
      <sheetData sheetId="4">
        <row r="4">
          <cell r="B4" t="str">
            <v>New Zealand Average</v>
          </cell>
          <cell r="C4">
            <v>76.53</v>
          </cell>
          <cell r="D4">
            <v>0.86</v>
          </cell>
          <cell r="E4" t="str">
            <v>.</v>
          </cell>
          <cell r="F4" t="str">
            <v/>
          </cell>
        </row>
        <row r="5">
          <cell r="B5" t="str">
            <v>Male</v>
          </cell>
          <cell r="C5">
            <v>79.599999999999994</v>
          </cell>
          <cell r="D5">
            <v>1.18</v>
          </cell>
          <cell r="E5" t="str">
            <v>.</v>
          </cell>
          <cell r="F5" t="str">
            <v>*</v>
          </cell>
        </row>
        <row r="6">
          <cell r="B6" t="str">
            <v>Female</v>
          </cell>
          <cell r="C6">
            <v>73.709999999999994</v>
          </cell>
          <cell r="D6">
            <v>1.2</v>
          </cell>
          <cell r="E6" t="str">
            <v>.</v>
          </cell>
          <cell r="F6" t="str">
            <v>*</v>
          </cell>
        </row>
        <row r="7">
          <cell r="B7" t="str">
            <v>Gender diverse</v>
          </cell>
          <cell r="C7" t="str">
            <v>S</v>
          </cell>
          <cell r="D7">
            <v>34.71</v>
          </cell>
          <cell r="E7" t="str">
            <v/>
          </cell>
          <cell r="F7" t="str">
            <v/>
          </cell>
        </row>
        <row r="8">
          <cell r="B8" t="str">
            <v>Cis-male</v>
          </cell>
          <cell r="C8">
            <v>79.59</v>
          </cell>
          <cell r="D8">
            <v>1.17</v>
          </cell>
          <cell r="E8" t="str">
            <v>.</v>
          </cell>
          <cell r="F8" t="str">
            <v>*</v>
          </cell>
        </row>
        <row r="9">
          <cell r="B9" t="str">
            <v>Cis-female</v>
          </cell>
          <cell r="C9">
            <v>73.63</v>
          </cell>
          <cell r="D9">
            <v>1.2</v>
          </cell>
          <cell r="E9" t="str">
            <v>.</v>
          </cell>
          <cell r="F9" t="str">
            <v>*</v>
          </cell>
        </row>
        <row r="10">
          <cell r="B10" t="str">
            <v>Gender-diverse or trans-gender</v>
          </cell>
          <cell r="C10">
            <v>76.38</v>
          </cell>
          <cell r="D10">
            <v>10.42</v>
          </cell>
          <cell r="E10" t="str">
            <v>.</v>
          </cell>
          <cell r="F10" t="str">
            <v/>
          </cell>
        </row>
        <row r="11">
          <cell r="B11" t="str">
            <v>Heterosexual</v>
          </cell>
          <cell r="C11">
            <v>77.180000000000007</v>
          </cell>
          <cell r="D11">
            <v>0.84</v>
          </cell>
          <cell r="E11" t="str">
            <v>.</v>
          </cell>
          <cell r="F11" t="str">
            <v/>
          </cell>
        </row>
        <row r="12">
          <cell r="B12" t="str">
            <v>Gay or lesbian</v>
          </cell>
          <cell r="C12">
            <v>72.2</v>
          </cell>
          <cell r="D12">
            <v>9.01</v>
          </cell>
          <cell r="E12" t="str">
            <v>.‡</v>
          </cell>
          <cell r="F12" t="str">
            <v/>
          </cell>
        </row>
        <row r="13">
          <cell r="B13" t="str">
            <v>Bisexual</v>
          </cell>
          <cell r="C13">
            <v>61.15</v>
          </cell>
          <cell r="D13">
            <v>8.86</v>
          </cell>
          <cell r="E13" t="str">
            <v>.‡</v>
          </cell>
          <cell r="F13" t="str">
            <v>*</v>
          </cell>
        </row>
        <row r="14">
          <cell r="B14" t="str">
            <v>Other sexual identity</v>
          </cell>
          <cell r="C14">
            <v>59.34</v>
          </cell>
          <cell r="D14">
            <v>16.64</v>
          </cell>
          <cell r="E14" t="str">
            <v>.</v>
          </cell>
          <cell r="F14" t="str">
            <v/>
          </cell>
        </row>
        <row r="15">
          <cell r="B15" t="str">
            <v>People with diverse sexualities</v>
          </cell>
          <cell r="C15">
            <v>64.75</v>
          </cell>
          <cell r="D15">
            <v>5.77</v>
          </cell>
          <cell r="E15" t="str">
            <v>.</v>
          </cell>
          <cell r="F15" t="str">
            <v>*</v>
          </cell>
        </row>
        <row r="16">
          <cell r="B16" t="str">
            <v>Not LGBT</v>
          </cell>
          <cell r="C16">
            <v>76.849999999999994</v>
          </cell>
          <cell r="D16">
            <v>0.85</v>
          </cell>
          <cell r="E16" t="str">
            <v>.</v>
          </cell>
          <cell r="F16" t="str">
            <v/>
          </cell>
        </row>
        <row r="17">
          <cell r="B17" t="str">
            <v>LGBT</v>
          </cell>
          <cell r="C17">
            <v>67.86</v>
          </cell>
          <cell r="D17">
            <v>5.34</v>
          </cell>
          <cell r="E17" t="str">
            <v>.</v>
          </cell>
          <cell r="F17" t="str">
            <v>*</v>
          </cell>
        </row>
        <row r="18">
          <cell r="B18" t="str">
            <v>15–19 years</v>
          </cell>
          <cell r="C18">
            <v>32.57</v>
          </cell>
          <cell r="D18">
            <v>5.27</v>
          </cell>
          <cell r="E18" t="str">
            <v>.</v>
          </cell>
          <cell r="F18" t="str">
            <v>*</v>
          </cell>
        </row>
        <row r="19">
          <cell r="B19" t="str">
            <v>20–29 years</v>
          </cell>
          <cell r="C19">
            <v>70.34</v>
          </cell>
          <cell r="D19">
            <v>2.5</v>
          </cell>
          <cell r="E19" t="str">
            <v>.</v>
          </cell>
          <cell r="F19" t="str">
            <v>*</v>
          </cell>
        </row>
        <row r="20">
          <cell r="B20" t="str">
            <v>30–39 years</v>
          </cell>
          <cell r="C20">
            <v>87.98</v>
          </cell>
          <cell r="D20">
            <v>1.45</v>
          </cell>
          <cell r="E20" t="str">
            <v>.</v>
          </cell>
          <cell r="F20" t="str">
            <v>*</v>
          </cell>
        </row>
        <row r="21">
          <cell r="B21" t="str">
            <v>40–49 years</v>
          </cell>
          <cell r="C21">
            <v>86.08</v>
          </cell>
          <cell r="D21">
            <v>1.57</v>
          </cell>
          <cell r="E21" t="str">
            <v>.</v>
          </cell>
          <cell r="F21" t="str">
            <v>*</v>
          </cell>
        </row>
        <row r="22">
          <cell r="B22" t="str">
            <v>50–59 years</v>
          </cell>
          <cell r="C22">
            <v>81.510000000000005</v>
          </cell>
          <cell r="D22">
            <v>1.66</v>
          </cell>
          <cell r="E22" t="str">
            <v>.</v>
          </cell>
          <cell r="F22" t="str">
            <v>*</v>
          </cell>
        </row>
        <row r="23">
          <cell r="B23" t="str">
            <v>60–64 years</v>
          </cell>
          <cell r="C23">
            <v>76.84</v>
          </cell>
          <cell r="D23">
            <v>2.92</v>
          </cell>
          <cell r="E23" t="str">
            <v>.</v>
          </cell>
          <cell r="F23" t="str">
            <v/>
          </cell>
        </row>
        <row r="24">
          <cell r="B24" t="str">
            <v>65 years and over</v>
          </cell>
          <cell r="C24">
            <v>70.25</v>
          </cell>
          <cell r="D24">
            <v>1.71</v>
          </cell>
          <cell r="E24" t="str">
            <v>.</v>
          </cell>
          <cell r="F24" t="str">
            <v>*</v>
          </cell>
        </row>
        <row r="25">
          <cell r="B25" t="str">
            <v>15–29 years</v>
          </cell>
          <cell r="C25">
            <v>59.13</v>
          </cell>
          <cell r="D25">
            <v>2.68</v>
          </cell>
          <cell r="E25" t="str">
            <v>.</v>
          </cell>
          <cell r="F25" t="str">
            <v>*</v>
          </cell>
        </row>
        <row r="26">
          <cell r="B26" t="str">
            <v>30–64 years</v>
          </cell>
          <cell r="C26">
            <v>84.66</v>
          </cell>
          <cell r="D26">
            <v>0.84</v>
          </cell>
          <cell r="E26" t="str">
            <v>.</v>
          </cell>
          <cell r="F26" t="str">
            <v>*</v>
          </cell>
        </row>
        <row r="27">
          <cell r="B27" t="str">
            <v>65 years and over</v>
          </cell>
          <cell r="C27">
            <v>70.25</v>
          </cell>
          <cell r="D27">
            <v>1.71</v>
          </cell>
          <cell r="E27" t="str">
            <v>.</v>
          </cell>
          <cell r="F27" t="str">
            <v>*</v>
          </cell>
        </row>
        <row r="28">
          <cell r="B28" t="str">
            <v>15–19 years</v>
          </cell>
          <cell r="C28">
            <v>32.57</v>
          </cell>
          <cell r="D28">
            <v>5.27</v>
          </cell>
          <cell r="E28" t="str">
            <v>.</v>
          </cell>
          <cell r="F28" t="str">
            <v>*</v>
          </cell>
        </row>
        <row r="29">
          <cell r="B29" t="str">
            <v>20–29 years</v>
          </cell>
          <cell r="C29">
            <v>70.34</v>
          </cell>
          <cell r="D29">
            <v>2.5</v>
          </cell>
          <cell r="E29" t="str">
            <v>.</v>
          </cell>
          <cell r="F29" t="str">
            <v>*</v>
          </cell>
        </row>
        <row r="30">
          <cell r="B30" t="str">
            <v>NZ European</v>
          </cell>
          <cell r="C30">
            <v>77.36</v>
          </cell>
          <cell r="D30">
            <v>1.1200000000000001</v>
          </cell>
          <cell r="E30" t="str">
            <v>.</v>
          </cell>
          <cell r="F30" t="str">
            <v/>
          </cell>
        </row>
        <row r="31">
          <cell r="B31" t="str">
            <v>Māori</v>
          </cell>
          <cell r="C31">
            <v>72.349999999999994</v>
          </cell>
          <cell r="D31">
            <v>1.94</v>
          </cell>
          <cell r="E31" t="str">
            <v>.</v>
          </cell>
          <cell r="F31" t="str">
            <v>*</v>
          </cell>
        </row>
        <row r="32">
          <cell r="B32" t="str">
            <v>Pacific peoples</v>
          </cell>
          <cell r="C32">
            <v>71.61</v>
          </cell>
          <cell r="D32">
            <v>3.74</v>
          </cell>
          <cell r="E32" t="str">
            <v>.</v>
          </cell>
          <cell r="F32" t="str">
            <v>*</v>
          </cell>
        </row>
        <row r="33">
          <cell r="B33" t="str">
            <v>Asian</v>
          </cell>
          <cell r="C33">
            <v>78.7</v>
          </cell>
          <cell r="D33">
            <v>2.61</v>
          </cell>
          <cell r="E33" t="str">
            <v>.</v>
          </cell>
          <cell r="F33" t="str">
            <v/>
          </cell>
        </row>
        <row r="34">
          <cell r="B34" t="str">
            <v>Chinese</v>
          </cell>
          <cell r="C34">
            <v>76.17</v>
          </cell>
          <cell r="D34">
            <v>5.14</v>
          </cell>
          <cell r="E34" t="str">
            <v>.</v>
          </cell>
          <cell r="F34" t="str">
            <v/>
          </cell>
        </row>
        <row r="35">
          <cell r="B35" t="str">
            <v>Indian</v>
          </cell>
          <cell r="C35">
            <v>81.680000000000007</v>
          </cell>
          <cell r="D35">
            <v>3.07</v>
          </cell>
          <cell r="E35" t="str">
            <v>.</v>
          </cell>
          <cell r="F35" t="str">
            <v>*</v>
          </cell>
        </row>
        <row r="36">
          <cell r="B36" t="str">
            <v>Other Asian ethnicity</v>
          </cell>
          <cell r="C36">
            <v>77.56</v>
          </cell>
          <cell r="D36">
            <v>5.42</v>
          </cell>
          <cell r="E36" t="str">
            <v>.</v>
          </cell>
          <cell r="F36" t="str">
            <v/>
          </cell>
        </row>
        <row r="37">
          <cell r="B37" t="str">
            <v>Other ethnicity</v>
          </cell>
          <cell r="C37">
            <v>74.72</v>
          </cell>
          <cell r="D37">
            <v>7.55</v>
          </cell>
          <cell r="E37" t="str">
            <v>.‡</v>
          </cell>
          <cell r="F37" t="str">
            <v/>
          </cell>
        </row>
        <row r="38">
          <cell r="B38" t="str">
            <v>Other ethnicity (except European and Māori)</v>
          </cell>
          <cell r="C38">
            <v>76.55</v>
          </cell>
          <cell r="D38">
            <v>2.19</v>
          </cell>
          <cell r="E38" t="str">
            <v>.</v>
          </cell>
          <cell r="F38" t="str">
            <v/>
          </cell>
        </row>
        <row r="39">
          <cell r="B39" t="str">
            <v>Other ethnicity (except European, Māori and Asian)</v>
          </cell>
          <cell r="C39">
            <v>72.44</v>
          </cell>
          <cell r="D39">
            <v>3.54</v>
          </cell>
          <cell r="E39" t="str">
            <v>.</v>
          </cell>
          <cell r="F39" t="str">
            <v/>
          </cell>
        </row>
        <row r="40">
          <cell r="B40" t="str">
            <v>Other ethnicity (except European, Māori and Pacific)</v>
          </cell>
          <cell r="C40">
            <v>78.260000000000005</v>
          </cell>
          <cell r="D40">
            <v>2.52</v>
          </cell>
          <cell r="E40" t="str">
            <v>.</v>
          </cell>
          <cell r="F40" t="str">
            <v/>
          </cell>
        </row>
        <row r="41">
          <cell r="B41">
            <v>2018</v>
          </cell>
          <cell r="C41">
            <v>86.04</v>
          </cell>
          <cell r="D41">
            <v>5.0599999999999996</v>
          </cell>
          <cell r="E41" t="str">
            <v>.</v>
          </cell>
          <cell r="F41" t="str">
            <v>*</v>
          </cell>
        </row>
        <row r="42">
          <cell r="B42" t="str">
            <v>2019/20</v>
          </cell>
          <cell r="C42">
            <v>86.82</v>
          </cell>
          <cell r="D42">
            <v>5.24</v>
          </cell>
          <cell r="E42" t="str">
            <v>.</v>
          </cell>
          <cell r="F42" t="str">
            <v>*</v>
          </cell>
        </row>
        <row r="43">
          <cell r="B43" t="str">
            <v>Auckland</v>
          </cell>
          <cell r="C43">
            <v>76.19</v>
          </cell>
          <cell r="D43">
            <v>1.8</v>
          </cell>
          <cell r="E43" t="str">
            <v>.</v>
          </cell>
          <cell r="F43" t="str">
            <v/>
          </cell>
        </row>
        <row r="44">
          <cell r="B44" t="str">
            <v>Wellington</v>
          </cell>
          <cell r="C44">
            <v>78.599999999999994</v>
          </cell>
          <cell r="D44">
            <v>2.48</v>
          </cell>
          <cell r="E44" t="str">
            <v>.</v>
          </cell>
          <cell r="F44" t="str">
            <v/>
          </cell>
        </row>
        <row r="45">
          <cell r="B45" t="str">
            <v>Rest of North Island</v>
          </cell>
          <cell r="C45">
            <v>76.27</v>
          </cell>
          <cell r="D45">
            <v>1.45</v>
          </cell>
          <cell r="E45" t="str">
            <v>.</v>
          </cell>
          <cell r="F45" t="str">
            <v/>
          </cell>
        </row>
        <row r="46">
          <cell r="B46" t="str">
            <v>Canterbury</v>
          </cell>
          <cell r="C46">
            <v>77.819999999999993</v>
          </cell>
          <cell r="D46">
            <v>2.5</v>
          </cell>
          <cell r="E46" t="str">
            <v>.</v>
          </cell>
          <cell r="F46" t="str">
            <v/>
          </cell>
        </row>
        <row r="47">
          <cell r="B47" t="str">
            <v>Rest of South Island</v>
          </cell>
          <cell r="C47">
            <v>74.77</v>
          </cell>
          <cell r="D47">
            <v>3</v>
          </cell>
          <cell r="E47" t="str">
            <v>.</v>
          </cell>
          <cell r="F47" t="str">
            <v/>
          </cell>
        </row>
        <row r="48">
          <cell r="B48" t="str">
            <v>Major urban area</v>
          </cell>
          <cell r="C48">
            <v>75.319999999999993</v>
          </cell>
          <cell r="D48">
            <v>1.48</v>
          </cell>
          <cell r="E48" t="str">
            <v>.</v>
          </cell>
          <cell r="F48" t="str">
            <v/>
          </cell>
        </row>
        <row r="49">
          <cell r="B49" t="str">
            <v>Large urban area</v>
          </cell>
          <cell r="C49">
            <v>75.09</v>
          </cell>
          <cell r="D49">
            <v>2.2000000000000002</v>
          </cell>
          <cell r="E49" t="str">
            <v>.</v>
          </cell>
          <cell r="F49" t="str">
            <v/>
          </cell>
        </row>
        <row r="50">
          <cell r="B50" t="str">
            <v>Medium urban area</v>
          </cell>
          <cell r="C50">
            <v>75.3</v>
          </cell>
          <cell r="D50">
            <v>3.68</v>
          </cell>
          <cell r="E50" t="str">
            <v>.</v>
          </cell>
          <cell r="F50" t="str">
            <v/>
          </cell>
        </row>
        <row r="51">
          <cell r="B51" t="str">
            <v>Small urban area</v>
          </cell>
          <cell r="C51">
            <v>75.14</v>
          </cell>
          <cell r="D51">
            <v>2.61</v>
          </cell>
          <cell r="E51" t="str">
            <v>.</v>
          </cell>
          <cell r="F51" t="str">
            <v/>
          </cell>
        </row>
        <row r="52">
          <cell r="B52" t="str">
            <v>Rural settlement/rural other</v>
          </cell>
          <cell r="C52">
            <v>83.5</v>
          </cell>
          <cell r="D52">
            <v>1.8</v>
          </cell>
          <cell r="E52" t="str">
            <v>.</v>
          </cell>
          <cell r="F52" t="str">
            <v>*</v>
          </cell>
        </row>
        <row r="53">
          <cell r="B53" t="str">
            <v>Major urban area</v>
          </cell>
          <cell r="C53">
            <v>75.319999999999993</v>
          </cell>
          <cell r="D53">
            <v>1.48</v>
          </cell>
          <cell r="E53" t="str">
            <v>.</v>
          </cell>
          <cell r="F53" t="str">
            <v/>
          </cell>
        </row>
        <row r="54">
          <cell r="B54" t="str">
            <v>Medium/large urban area</v>
          </cell>
          <cell r="C54">
            <v>75.17</v>
          </cell>
          <cell r="D54">
            <v>2.0499999999999998</v>
          </cell>
          <cell r="E54" t="str">
            <v>.</v>
          </cell>
          <cell r="F54" t="str">
            <v/>
          </cell>
        </row>
        <row r="55">
          <cell r="B55" t="str">
            <v>Small urban/rural area</v>
          </cell>
          <cell r="C55">
            <v>80.36</v>
          </cell>
          <cell r="D55">
            <v>1.47</v>
          </cell>
          <cell r="E55" t="str">
            <v>.</v>
          </cell>
          <cell r="F55" t="str">
            <v>*</v>
          </cell>
        </row>
        <row r="56">
          <cell r="B56" t="str">
            <v>Quintile 1 (least deprived)</v>
          </cell>
          <cell r="C56">
            <v>84.29</v>
          </cell>
          <cell r="D56">
            <v>1.83</v>
          </cell>
          <cell r="E56" t="str">
            <v>.</v>
          </cell>
          <cell r="F56" t="str">
            <v>*</v>
          </cell>
        </row>
        <row r="57">
          <cell r="B57" t="str">
            <v>Quintile 2</v>
          </cell>
          <cell r="C57">
            <v>80.25</v>
          </cell>
          <cell r="D57">
            <v>1.93</v>
          </cell>
          <cell r="E57" t="str">
            <v>.</v>
          </cell>
          <cell r="F57" t="str">
            <v>*</v>
          </cell>
        </row>
        <row r="58">
          <cell r="B58" t="str">
            <v>Quintile 3</v>
          </cell>
          <cell r="C58">
            <v>76.84</v>
          </cell>
          <cell r="D58">
            <v>1.81</v>
          </cell>
          <cell r="E58" t="str">
            <v>.</v>
          </cell>
          <cell r="F58" t="str">
            <v/>
          </cell>
        </row>
        <row r="59">
          <cell r="B59" t="str">
            <v>Quintile 4</v>
          </cell>
          <cell r="C59">
            <v>74.34</v>
          </cell>
          <cell r="D59">
            <v>1.98</v>
          </cell>
          <cell r="E59" t="str">
            <v>.</v>
          </cell>
          <cell r="F59" t="str">
            <v/>
          </cell>
        </row>
        <row r="60">
          <cell r="B60" t="str">
            <v>Quintile 5 (most deprived)</v>
          </cell>
          <cell r="C60">
            <v>66.94</v>
          </cell>
          <cell r="D60">
            <v>2.23</v>
          </cell>
          <cell r="E60" t="str">
            <v>.</v>
          </cell>
          <cell r="F60" t="str">
            <v>*</v>
          </cell>
        </row>
        <row r="61">
          <cell r="B61" t="str">
            <v>Had partner within last 12 months</v>
          </cell>
          <cell r="C61">
            <v>100</v>
          </cell>
          <cell r="D61">
            <v>0</v>
          </cell>
          <cell r="E61" t="str">
            <v>.</v>
          </cell>
          <cell r="F61" t="str">
            <v>*</v>
          </cell>
        </row>
        <row r="62">
          <cell r="B62" t="str">
            <v>Did not have partner within last 12 months</v>
          </cell>
          <cell r="C62">
            <v>0</v>
          </cell>
          <cell r="D62">
            <v>0</v>
          </cell>
          <cell r="E62" t="str">
            <v>.</v>
          </cell>
          <cell r="F62" t="str">
            <v>*</v>
          </cell>
        </row>
        <row r="63">
          <cell r="B63" t="str">
            <v>Has ever had a partner</v>
          </cell>
          <cell r="C63">
            <v>82.22</v>
          </cell>
          <cell r="D63">
            <v>0.82</v>
          </cell>
          <cell r="E63" t="str">
            <v>.</v>
          </cell>
          <cell r="F63" t="str">
            <v>*</v>
          </cell>
        </row>
        <row r="64">
          <cell r="B64" t="str">
            <v>Has never had a partner</v>
          </cell>
          <cell r="C64">
            <v>0</v>
          </cell>
          <cell r="D64">
            <v>0</v>
          </cell>
          <cell r="E64" t="str">
            <v>.</v>
          </cell>
          <cell r="F64" t="str">
            <v>*</v>
          </cell>
        </row>
        <row r="65">
          <cell r="B65" t="str">
            <v>Partnered – legally registered</v>
          </cell>
          <cell r="C65">
            <v>100</v>
          </cell>
          <cell r="D65">
            <v>0</v>
          </cell>
          <cell r="E65" t="str">
            <v>.</v>
          </cell>
          <cell r="F65" t="str">
            <v>*</v>
          </cell>
        </row>
        <row r="66">
          <cell r="B66" t="str">
            <v>Partnered – not legally registered</v>
          </cell>
          <cell r="C66">
            <v>100</v>
          </cell>
          <cell r="D66">
            <v>0</v>
          </cell>
          <cell r="E66" t="str">
            <v>.</v>
          </cell>
          <cell r="F66" t="str">
            <v>*</v>
          </cell>
        </row>
        <row r="67">
          <cell r="B67" t="str">
            <v>Non-partnered</v>
          </cell>
          <cell r="C67">
            <v>19.11</v>
          </cell>
          <cell r="D67">
            <v>1.73</v>
          </cell>
          <cell r="E67" t="str">
            <v>.</v>
          </cell>
          <cell r="F67" t="str">
            <v>*</v>
          </cell>
        </row>
        <row r="68">
          <cell r="B68" t="str">
            <v>Never married and never in a civil union</v>
          </cell>
          <cell r="C68">
            <v>41.76</v>
          </cell>
          <cell r="D68">
            <v>2.34</v>
          </cell>
          <cell r="E68" t="str">
            <v>.</v>
          </cell>
          <cell r="F68" t="str">
            <v>*</v>
          </cell>
        </row>
        <row r="69">
          <cell r="B69" t="str">
            <v>Divorced</v>
          </cell>
          <cell r="C69">
            <v>25.23</v>
          </cell>
          <cell r="D69">
            <v>3.3</v>
          </cell>
          <cell r="E69" t="str">
            <v>.</v>
          </cell>
          <cell r="F69" t="str">
            <v>*</v>
          </cell>
        </row>
        <row r="70">
          <cell r="B70" t="str">
            <v>Widowed/surviving partner</v>
          </cell>
          <cell r="C70">
            <v>17.809999999999999</v>
          </cell>
          <cell r="D70">
            <v>2.69</v>
          </cell>
          <cell r="E70" t="str">
            <v>.</v>
          </cell>
          <cell r="F70" t="str">
            <v>*</v>
          </cell>
        </row>
        <row r="71">
          <cell r="B71" t="str">
            <v>Separated</v>
          </cell>
          <cell r="C71">
            <v>45.24</v>
          </cell>
          <cell r="D71">
            <v>4.6500000000000004</v>
          </cell>
          <cell r="E71" t="str">
            <v>.</v>
          </cell>
          <cell r="F71" t="str">
            <v>*</v>
          </cell>
        </row>
        <row r="72">
          <cell r="B72" t="str">
            <v>Married/civil union/de facto</v>
          </cell>
          <cell r="C72">
            <v>99.45</v>
          </cell>
          <cell r="D72">
            <v>0.19</v>
          </cell>
          <cell r="E72" t="str">
            <v>.</v>
          </cell>
          <cell r="F72" t="str">
            <v>*</v>
          </cell>
        </row>
        <row r="73">
          <cell r="B73" t="str">
            <v>Adults with disability</v>
          </cell>
          <cell r="C73">
            <v>64.040000000000006</v>
          </cell>
          <cell r="D73">
            <v>4.1900000000000004</v>
          </cell>
          <cell r="E73" t="str">
            <v>.</v>
          </cell>
          <cell r="F73" t="str">
            <v>*</v>
          </cell>
        </row>
        <row r="74">
          <cell r="B74" t="str">
            <v>Adults without disability</v>
          </cell>
          <cell r="C74">
            <v>77.069999999999993</v>
          </cell>
          <cell r="D74">
            <v>0.88</v>
          </cell>
          <cell r="E74" t="str">
            <v>.</v>
          </cell>
          <cell r="F74" t="str">
            <v/>
          </cell>
        </row>
        <row r="75">
          <cell r="B75" t="str">
            <v>Low level of psychological distress</v>
          </cell>
          <cell r="C75">
            <v>77.13</v>
          </cell>
          <cell r="D75">
            <v>0.89</v>
          </cell>
          <cell r="E75" t="str">
            <v>.</v>
          </cell>
          <cell r="F75" t="str">
            <v/>
          </cell>
        </row>
        <row r="76">
          <cell r="B76" t="str">
            <v>Moderate level of psychological distress</v>
          </cell>
          <cell r="C76">
            <v>68.75</v>
          </cell>
          <cell r="D76">
            <v>4.59</v>
          </cell>
          <cell r="E76" t="str">
            <v>.</v>
          </cell>
          <cell r="F76" t="str">
            <v>*</v>
          </cell>
        </row>
        <row r="77">
          <cell r="B77" t="str">
            <v>High level of psychological distress</v>
          </cell>
          <cell r="C77">
            <v>68.489999999999995</v>
          </cell>
          <cell r="D77">
            <v>8.86</v>
          </cell>
          <cell r="E77" t="str">
            <v>.‡</v>
          </cell>
          <cell r="F77" t="str">
            <v/>
          </cell>
        </row>
        <row r="78">
          <cell r="B78" t="str">
            <v>No probable serious mental illness</v>
          </cell>
          <cell r="C78">
            <v>77.13</v>
          </cell>
          <cell r="D78">
            <v>0.89</v>
          </cell>
          <cell r="E78" t="str">
            <v>.</v>
          </cell>
          <cell r="F78" t="str">
            <v/>
          </cell>
        </row>
        <row r="79">
          <cell r="B79" t="str">
            <v>Probable serious mental illness</v>
          </cell>
          <cell r="C79">
            <v>68.75</v>
          </cell>
          <cell r="D79">
            <v>4.59</v>
          </cell>
          <cell r="E79" t="str">
            <v>.</v>
          </cell>
          <cell r="F79" t="str">
            <v>*</v>
          </cell>
        </row>
        <row r="80">
          <cell r="B80" t="str">
            <v>Employed</v>
          </cell>
          <cell r="C80">
            <v>82.61</v>
          </cell>
          <cell r="D80">
            <v>1.08</v>
          </cell>
          <cell r="E80" t="str">
            <v>.</v>
          </cell>
          <cell r="F80" t="str">
            <v>*</v>
          </cell>
        </row>
        <row r="81">
          <cell r="B81" t="str">
            <v>Unemployed</v>
          </cell>
          <cell r="C81">
            <v>63.24</v>
          </cell>
          <cell r="D81">
            <v>4.3</v>
          </cell>
          <cell r="E81" t="str">
            <v>.</v>
          </cell>
          <cell r="F81" t="str">
            <v>*</v>
          </cell>
        </row>
        <row r="82">
          <cell r="B82" t="str">
            <v>Retired</v>
          </cell>
          <cell r="C82">
            <v>69.19</v>
          </cell>
          <cell r="D82">
            <v>1.88</v>
          </cell>
          <cell r="E82" t="str">
            <v>.</v>
          </cell>
          <cell r="F82" t="str">
            <v>*</v>
          </cell>
        </row>
        <row r="83">
          <cell r="B83" t="str">
            <v>Home or caring duties or voluntary work</v>
          </cell>
          <cell r="C83">
            <v>83.44</v>
          </cell>
          <cell r="D83">
            <v>2.57</v>
          </cell>
          <cell r="E83" t="str">
            <v>.</v>
          </cell>
          <cell r="F83" t="str">
            <v>*</v>
          </cell>
        </row>
        <row r="84">
          <cell r="B84" t="str">
            <v>Not employed, studying</v>
          </cell>
          <cell r="C84">
            <v>38.43</v>
          </cell>
          <cell r="D84">
            <v>5</v>
          </cell>
          <cell r="E84" t="str">
            <v>.</v>
          </cell>
          <cell r="F84" t="str">
            <v>*</v>
          </cell>
        </row>
        <row r="85">
          <cell r="B85" t="str">
            <v>Not employed, not actively seeking work/unable to work</v>
          </cell>
          <cell r="C85">
            <v>60.18</v>
          </cell>
          <cell r="D85">
            <v>6.85</v>
          </cell>
          <cell r="E85" t="str">
            <v>.‡</v>
          </cell>
          <cell r="F85" t="str">
            <v>*</v>
          </cell>
        </row>
        <row r="86">
          <cell r="B86" t="str">
            <v>Other employment status</v>
          </cell>
          <cell r="C86">
            <v>67</v>
          </cell>
          <cell r="D86">
            <v>6.47</v>
          </cell>
          <cell r="E86" t="str">
            <v>.</v>
          </cell>
          <cell r="F86" t="str">
            <v>*</v>
          </cell>
        </row>
        <row r="87">
          <cell r="B87" t="str">
            <v>Not in the labour force</v>
          </cell>
          <cell r="C87">
            <v>66.150000000000006</v>
          </cell>
          <cell r="D87">
            <v>1.76</v>
          </cell>
          <cell r="E87" t="str">
            <v>.</v>
          </cell>
          <cell r="F87" t="str">
            <v>*</v>
          </cell>
        </row>
        <row r="88">
          <cell r="B88" t="str">
            <v>Personal income: $20,000 or less</v>
          </cell>
          <cell r="C88">
            <v>64.760000000000005</v>
          </cell>
          <cell r="D88">
            <v>2.17</v>
          </cell>
          <cell r="E88" t="str">
            <v>.</v>
          </cell>
          <cell r="F88" t="str">
            <v>*</v>
          </cell>
        </row>
        <row r="89">
          <cell r="B89" t="str">
            <v>Personal income: $20,001–$40,000</v>
          </cell>
          <cell r="C89">
            <v>68.75</v>
          </cell>
          <cell r="D89">
            <v>1.85</v>
          </cell>
          <cell r="E89" t="str">
            <v>.</v>
          </cell>
          <cell r="F89" t="str">
            <v>*</v>
          </cell>
        </row>
        <row r="90">
          <cell r="B90" t="str">
            <v>Personal income: $40,001–$60,000</v>
          </cell>
          <cell r="C90">
            <v>80.52</v>
          </cell>
          <cell r="D90">
            <v>1.67</v>
          </cell>
          <cell r="E90" t="str">
            <v>.</v>
          </cell>
          <cell r="F90" t="str">
            <v>*</v>
          </cell>
        </row>
        <row r="91">
          <cell r="B91" t="str">
            <v>Personal income: $60,001 or more</v>
          </cell>
          <cell r="C91">
            <v>89.78</v>
          </cell>
          <cell r="D91">
            <v>0.96</v>
          </cell>
          <cell r="E91" t="str">
            <v>.</v>
          </cell>
          <cell r="F91" t="str">
            <v>*</v>
          </cell>
        </row>
        <row r="92">
          <cell r="B92" t="str">
            <v>Household income: $40,000 or less</v>
          </cell>
          <cell r="C92">
            <v>58.54</v>
          </cell>
          <cell r="D92">
            <v>1.85</v>
          </cell>
          <cell r="E92" t="str">
            <v>.</v>
          </cell>
          <cell r="F92" t="str">
            <v>*</v>
          </cell>
        </row>
        <row r="93">
          <cell r="B93" t="str">
            <v>Household income: $40,001–$60,000</v>
          </cell>
          <cell r="C93">
            <v>75.489999999999995</v>
          </cell>
          <cell r="D93">
            <v>2.0699999999999998</v>
          </cell>
          <cell r="E93" t="str">
            <v>.</v>
          </cell>
          <cell r="F93" t="str">
            <v/>
          </cell>
        </row>
        <row r="94">
          <cell r="B94" t="str">
            <v>Household income: $60,001–$100,000</v>
          </cell>
          <cell r="C94">
            <v>79.319999999999993</v>
          </cell>
          <cell r="D94">
            <v>1.68</v>
          </cell>
          <cell r="E94" t="str">
            <v>.</v>
          </cell>
          <cell r="F94" t="str">
            <v>*</v>
          </cell>
        </row>
        <row r="95">
          <cell r="B95" t="str">
            <v>Household income: $100,001 or more</v>
          </cell>
          <cell r="C95">
            <v>88.52</v>
          </cell>
          <cell r="D95">
            <v>1.1000000000000001</v>
          </cell>
          <cell r="E95" t="str">
            <v>.</v>
          </cell>
          <cell r="F95" t="str">
            <v>*</v>
          </cell>
        </row>
        <row r="96">
          <cell r="B96" t="str">
            <v>Not at all limited</v>
          </cell>
          <cell r="C96">
            <v>81.010000000000005</v>
          </cell>
          <cell r="D96">
            <v>1.1100000000000001</v>
          </cell>
          <cell r="E96" t="str">
            <v>.</v>
          </cell>
          <cell r="F96" t="str">
            <v>*</v>
          </cell>
        </row>
        <row r="97">
          <cell r="B97" t="str">
            <v>A little limited</v>
          </cell>
          <cell r="C97">
            <v>78.87</v>
          </cell>
          <cell r="D97">
            <v>2.4700000000000002</v>
          </cell>
          <cell r="E97" t="str">
            <v>.</v>
          </cell>
          <cell r="F97" t="str">
            <v/>
          </cell>
        </row>
        <row r="98">
          <cell r="B98" t="str">
            <v>Quite limited</v>
          </cell>
          <cell r="C98">
            <v>75.709999999999994</v>
          </cell>
          <cell r="D98">
            <v>2.92</v>
          </cell>
          <cell r="E98" t="str">
            <v>.</v>
          </cell>
          <cell r="F98" t="str">
            <v/>
          </cell>
        </row>
        <row r="99">
          <cell r="B99" t="str">
            <v>Very limited</v>
          </cell>
          <cell r="C99">
            <v>72.52</v>
          </cell>
          <cell r="D99">
            <v>2.76</v>
          </cell>
          <cell r="E99" t="str">
            <v>.</v>
          </cell>
          <cell r="F99" t="str">
            <v>*</v>
          </cell>
        </row>
        <row r="100">
          <cell r="B100" t="str">
            <v>Couldn't buy it</v>
          </cell>
          <cell r="C100">
            <v>63.17</v>
          </cell>
          <cell r="D100">
            <v>2.4</v>
          </cell>
          <cell r="E100" t="str">
            <v>.</v>
          </cell>
          <cell r="F100" t="str">
            <v>*</v>
          </cell>
        </row>
        <row r="101">
          <cell r="B101" t="str">
            <v>Not at all limited</v>
          </cell>
          <cell r="C101">
            <v>81.010000000000005</v>
          </cell>
          <cell r="D101">
            <v>1.1100000000000001</v>
          </cell>
          <cell r="E101" t="str">
            <v>.</v>
          </cell>
          <cell r="F101" t="str">
            <v>*</v>
          </cell>
        </row>
        <row r="102">
          <cell r="B102" t="str">
            <v>A little limited</v>
          </cell>
          <cell r="C102">
            <v>78.87</v>
          </cell>
          <cell r="D102">
            <v>2.4700000000000002</v>
          </cell>
          <cell r="E102" t="str">
            <v>.</v>
          </cell>
          <cell r="F102" t="str">
            <v/>
          </cell>
        </row>
        <row r="103">
          <cell r="B103" t="str">
            <v>Quite or very limited</v>
          </cell>
          <cell r="C103">
            <v>74.17</v>
          </cell>
          <cell r="D103">
            <v>2.0299999999999998</v>
          </cell>
          <cell r="E103" t="str">
            <v>.</v>
          </cell>
          <cell r="F103" t="str">
            <v/>
          </cell>
        </row>
        <row r="104">
          <cell r="B104" t="str">
            <v>Couldn't buy it</v>
          </cell>
          <cell r="C104">
            <v>63.17</v>
          </cell>
          <cell r="D104">
            <v>2.4</v>
          </cell>
          <cell r="E104" t="str">
            <v>.</v>
          </cell>
          <cell r="F104" t="str">
            <v>*</v>
          </cell>
        </row>
        <row r="105">
          <cell r="B105" t="str">
            <v>Yes, can meet unexpected expense</v>
          </cell>
          <cell r="C105">
            <v>80.42</v>
          </cell>
          <cell r="D105">
            <v>0.74</v>
          </cell>
          <cell r="E105" t="str">
            <v>.</v>
          </cell>
          <cell r="F105" t="str">
            <v>*</v>
          </cell>
        </row>
        <row r="106">
          <cell r="B106" t="str">
            <v>No, cannot meet unexpected expense</v>
          </cell>
          <cell r="C106">
            <v>60.52</v>
          </cell>
          <cell r="D106">
            <v>2.77</v>
          </cell>
          <cell r="E106" t="str">
            <v>.</v>
          </cell>
          <cell r="F106" t="str">
            <v>*</v>
          </cell>
        </row>
        <row r="107">
          <cell r="B107" t="str">
            <v>Household had no vehicle access</v>
          </cell>
          <cell r="C107">
            <v>40.85</v>
          </cell>
          <cell r="D107">
            <v>4.3099999999999996</v>
          </cell>
          <cell r="E107" t="str">
            <v>.</v>
          </cell>
          <cell r="F107" t="str">
            <v>*</v>
          </cell>
        </row>
        <row r="108">
          <cell r="B108" t="str">
            <v>Household had vehicle access</v>
          </cell>
          <cell r="C108">
            <v>78.22</v>
          </cell>
          <cell r="D108">
            <v>0.86</v>
          </cell>
          <cell r="E108" t="str">
            <v>.</v>
          </cell>
          <cell r="F108" t="str">
            <v/>
          </cell>
        </row>
        <row r="109">
          <cell r="B109" t="str">
            <v>Household had no access to device</v>
          </cell>
          <cell r="C109">
            <v>45.59</v>
          </cell>
          <cell r="D109">
            <v>5.09</v>
          </cell>
          <cell r="E109" t="str">
            <v>.</v>
          </cell>
          <cell r="F109" t="str">
            <v>*</v>
          </cell>
        </row>
        <row r="110">
          <cell r="B110" t="str">
            <v>Household had access to device</v>
          </cell>
          <cell r="C110">
            <v>77.64</v>
          </cell>
          <cell r="D110">
            <v>0.85</v>
          </cell>
          <cell r="E110" t="str">
            <v>.</v>
          </cell>
          <cell r="F110" t="str">
            <v/>
          </cell>
        </row>
        <row r="111">
          <cell r="B111" t="str">
            <v>One person household</v>
          </cell>
          <cell r="C111">
            <v>41.59</v>
          </cell>
          <cell r="D111">
            <v>2.2799999999999998</v>
          </cell>
          <cell r="E111" t="str">
            <v>.</v>
          </cell>
          <cell r="F111" t="str">
            <v>*</v>
          </cell>
        </row>
        <row r="112">
          <cell r="B112" t="str">
            <v>One parent with child(ren)</v>
          </cell>
          <cell r="C112">
            <v>46.23</v>
          </cell>
          <cell r="D112">
            <v>4.01</v>
          </cell>
          <cell r="E112" t="str">
            <v>.</v>
          </cell>
          <cell r="F112" t="str">
            <v>*</v>
          </cell>
        </row>
        <row r="113">
          <cell r="B113" t="str">
            <v>Couple only</v>
          </cell>
          <cell r="C113">
            <v>99.53</v>
          </cell>
          <cell r="D113">
            <v>0.21</v>
          </cell>
          <cell r="E113" t="str">
            <v>.</v>
          </cell>
          <cell r="F113" t="str">
            <v>*</v>
          </cell>
        </row>
        <row r="114">
          <cell r="B114" t="str">
            <v>Couple with child(ren)</v>
          </cell>
          <cell r="C114">
            <v>99.72</v>
          </cell>
          <cell r="D114">
            <v>0.3</v>
          </cell>
          <cell r="E114" t="str">
            <v>.</v>
          </cell>
          <cell r="F114" t="str">
            <v>*</v>
          </cell>
        </row>
        <row r="115">
          <cell r="B115" t="str">
            <v>Other multi-person household</v>
          </cell>
          <cell r="C115">
            <v>40.33</v>
          </cell>
          <cell r="D115">
            <v>4.78</v>
          </cell>
          <cell r="E115" t="str">
            <v>.</v>
          </cell>
          <cell r="F115" t="str">
            <v>*</v>
          </cell>
        </row>
        <row r="116">
          <cell r="B116" t="str">
            <v>Household composition unidentifiable</v>
          </cell>
          <cell r="C116" t="str">
            <v>Ŝ</v>
          </cell>
          <cell r="D116">
            <v>3.61</v>
          </cell>
          <cell r="E116" t="str">
            <v/>
          </cell>
          <cell r="F116" t="str">
            <v>*</v>
          </cell>
        </row>
        <row r="117">
          <cell r="B117" t="str">
            <v>Other household with couple and/or child</v>
          </cell>
          <cell r="C117">
            <v>61.39</v>
          </cell>
          <cell r="D117">
            <v>2.61</v>
          </cell>
          <cell r="E117" t="str">
            <v>.</v>
          </cell>
          <cell r="F117" t="str">
            <v>*</v>
          </cell>
        </row>
        <row r="118">
          <cell r="B118" t="str">
            <v>One-person household</v>
          </cell>
          <cell r="C118">
            <v>41.59</v>
          </cell>
          <cell r="D118">
            <v>2.2799999999999998</v>
          </cell>
          <cell r="E118" t="str">
            <v>.</v>
          </cell>
          <cell r="F118" t="str">
            <v>*</v>
          </cell>
        </row>
        <row r="119">
          <cell r="B119" t="str">
            <v>Two-people household</v>
          </cell>
          <cell r="C119">
            <v>88.45</v>
          </cell>
          <cell r="D119">
            <v>0.94</v>
          </cell>
          <cell r="E119" t="str">
            <v>.</v>
          </cell>
          <cell r="F119" t="str">
            <v>*</v>
          </cell>
        </row>
        <row r="120">
          <cell r="B120" t="str">
            <v>Three-people household</v>
          </cell>
          <cell r="C120">
            <v>79.510000000000005</v>
          </cell>
          <cell r="D120">
            <v>1.91</v>
          </cell>
          <cell r="E120" t="str">
            <v>.</v>
          </cell>
          <cell r="F120" t="str">
            <v>*</v>
          </cell>
        </row>
        <row r="121">
          <cell r="B121" t="str">
            <v>Four-people household</v>
          </cell>
          <cell r="C121">
            <v>81.06</v>
          </cell>
          <cell r="D121">
            <v>2.02</v>
          </cell>
          <cell r="E121" t="str">
            <v>.</v>
          </cell>
          <cell r="F121" t="str">
            <v>*</v>
          </cell>
        </row>
        <row r="122">
          <cell r="B122" t="str">
            <v>Five-or-more-people household</v>
          </cell>
          <cell r="C122">
            <v>76.849999999999994</v>
          </cell>
          <cell r="D122">
            <v>3.52</v>
          </cell>
          <cell r="E122" t="str">
            <v>.</v>
          </cell>
          <cell r="F122" t="str">
            <v/>
          </cell>
        </row>
        <row r="123">
          <cell r="B123" t="str">
            <v>No children in household</v>
          </cell>
          <cell r="C123">
            <v>72.23</v>
          </cell>
          <cell r="D123">
            <v>1.1100000000000001</v>
          </cell>
          <cell r="E123" t="str">
            <v>.</v>
          </cell>
          <cell r="F123" t="str">
            <v>*</v>
          </cell>
        </row>
        <row r="124">
          <cell r="B124" t="str">
            <v>One-child household</v>
          </cell>
          <cell r="C124">
            <v>78.260000000000005</v>
          </cell>
          <cell r="D124">
            <v>2.21</v>
          </cell>
          <cell r="E124" t="str">
            <v>.</v>
          </cell>
          <cell r="F124" t="str">
            <v/>
          </cell>
        </row>
        <row r="125">
          <cell r="B125" t="str">
            <v>Two-or-more-children household</v>
          </cell>
          <cell r="C125">
            <v>86.73</v>
          </cell>
          <cell r="D125">
            <v>1.6</v>
          </cell>
          <cell r="E125" t="str">
            <v>.</v>
          </cell>
          <cell r="F125" t="str">
            <v>*</v>
          </cell>
        </row>
        <row r="126">
          <cell r="B126" t="str">
            <v>No children in household</v>
          </cell>
          <cell r="C126">
            <v>72.23</v>
          </cell>
          <cell r="D126">
            <v>1.1100000000000001</v>
          </cell>
          <cell r="E126" t="str">
            <v>.</v>
          </cell>
          <cell r="F126" t="str">
            <v>*</v>
          </cell>
        </row>
        <row r="127">
          <cell r="B127" t="str">
            <v>One-or-more-children household</v>
          </cell>
          <cell r="C127">
            <v>83.75</v>
          </cell>
          <cell r="D127">
            <v>1.24</v>
          </cell>
          <cell r="E127" t="str">
            <v>.</v>
          </cell>
          <cell r="F127" t="str">
            <v>*</v>
          </cell>
        </row>
        <row r="128">
          <cell r="B128" t="str">
            <v>Yes, lived at current address</v>
          </cell>
          <cell r="C128">
            <v>77.17</v>
          </cell>
          <cell r="D128">
            <v>0.97</v>
          </cell>
          <cell r="E128" t="str">
            <v>.</v>
          </cell>
          <cell r="F128" t="str">
            <v/>
          </cell>
        </row>
        <row r="129">
          <cell r="B129" t="str">
            <v>No, did not live at current address</v>
          </cell>
          <cell r="C129">
            <v>73.59</v>
          </cell>
          <cell r="D129">
            <v>2.06</v>
          </cell>
          <cell r="E129" t="str">
            <v>.</v>
          </cell>
          <cell r="F129" t="str">
            <v>*</v>
          </cell>
        </row>
        <row r="130">
          <cell r="B130" t="str">
            <v>Owned</v>
          </cell>
          <cell r="C130">
            <v>80.19</v>
          </cell>
          <cell r="D130">
            <v>0.9</v>
          </cell>
          <cell r="E130" t="str">
            <v>.</v>
          </cell>
          <cell r="F130" t="str">
            <v>*</v>
          </cell>
        </row>
      </sheetData>
      <sheetData sheetId="5">
        <row r="4">
          <cell r="B4" t="str">
            <v>New Zealand Average</v>
          </cell>
          <cell r="C4">
            <v>3088</v>
          </cell>
          <cell r="D4">
            <v>1.1299999999999999</v>
          </cell>
          <cell r="E4" t="str">
            <v/>
          </cell>
        </row>
        <row r="5">
          <cell r="B5" t="str">
            <v>Male</v>
          </cell>
          <cell r="C5">
            <v>1585</v>
          </cell>
          <cell r="D5">
            <v>2.76</v>
          </cell>
          <cell r="E5" t="str">
            <v/>
          </cell>
        </row>
        <row r="6">
          <cell r="B6" t="str">
            <v>Female</v>
          </cell>
          <cell r="C6">
            <v>1497</v>
          </cell>
          <cell r="D6">
            <v>2.37</v>
          </cell>
          <cell r="E6" t="str">
            <v/>
          </cell>
        </row>
        <row r="7">
          <cell r="B7" t="str">
            <v>Gender diverse</v>
          </cell>
          <cell r="C7" t="str">
            <v>S</v>
          </cell>
          <cell r="D7">
            <v>95.72</v>
          </cell>
          <cell r="E7" t="str">
            <v/>
          </cell>
        </row>
        <row r="8">
          <cell r="B8" t="str">
            <v>Cis-male</v>
          </cell>
          <cell r="C8">
            <v>1574</v>
          </cell>
          <cell r="D8">
            <v>2.74</v>
          </cell>
          <cell r="E8" t="str">
            <v/>
          </cell>
        </row>
        <row r="9">
          <cell r="B9" t="str">
            <v>Cis-female</v>
          </cell>
          <cell r="C9">
            <v>1487</v>
          </cell>
          <cell r="D9">
            <v>2.34</v>
          </cell>
          <cell r="E9" t="str">
            <v/>
          </cell>
        </row>
        <row r="10">
          <cell r="B10" t="str">
            <v>Gender-diverse or trans-gender</v>
          </cell>
          <cell r="C10">
            <v>24</v>
          </cell>
          <cell r="D10">
            <v>30.72</v>
          </cell>
          <cell r="E10" t="str">
            <v>#</v>
          </cell>
        </row>
        <row r="11">
          <cell r="B11" t="str">
            <v>Heterosexual</v>
          </cell>
          <cell r="C11">
            <v>2967</v>
          </cell>
          <cell r="D11">
            <v>1.18</v>
          </cell>
          <cell r="E11" t="str">
            <v/>
          </cell>
        </row>
        <row r="12">
          <cell r="B12" t="str">
            <v>Gay or lesbian</v>
          </cell>
          <cell r="C12">
            <v>31</v>
          </cell>
          <cell r="D12">
            <v>25.09</v>
          </cell>
          <cell r="E12" t="str">
            <v>#</v>
          </cell>
        </row>
        <row r="13">
          <cell r="B13" t="str">
            <v>Bisexual</v>
          </cell>
          <cell r="C13">
            <v>36</v>
          </cell>
          <cell r="D13">
            <v>23.34</v>
          </cell>
          <cell r="E13" t="str">
            <v>#</v>
          </cell>
        </row>
        <row r="14">
          <cell r="B14" t="str">
            <v>Other sexual identity</v>
          </cell>
          <cell r="C14">
            <v>12</v>
          </cell>
          <cell r="D14">
            <v>45.29</v>
          </cell>
          <cell r="E14" t="str">
            <v>#</v>
          </cell>
        </row>
        <row r="15">
          <cell r="B15" t="str">
            <v>People with diverse sexualities</v>
          </cell>
          <cell r="C15">
            <v>79</v>
          </cell>
          <cell r="D15">
            <v>15.68</v>
          </cell>
          <cell r="E15" t="str">
            <v/>
          </cell>
        </row>
        <row r="16">
          <cell r="B16" t="str">
            <v>Not LGBT</v>
          </cell>
          <cell r="C16">
            <v>2989</v>
          </cell>
          <cell r="D16">
            <v>1.2</v>
          </cell>
          <cell r="E16" t="str">
            <v/>
          </cell>
        </row>
        <row r="17">
          <cell r="B17" t="str">
            <v>LGBT</v>
          </cell>
          <cell r="C17">
            <v>99</v>
          </cell>
          <cell r="D17">
            <v>14.27</v>
          </cell>
          <cell r="E17" t="str">
            <v/>
          </cell>
        </row>
        <row r="18">
          <cell r="B18" t="str">
            <v>15–19 years</v>
          </cell>
          <cell r="C18">
            <v>81</v>
          </cell>
          <cell r="D18">
            <v>17.350000000000001</v>
          </cell>
          <cell r="E18" t="str">
            <v/>
          </cell>
        </row>
        <row r="19">
          <cell r="B19" t="str">
            <v>20–29 years</v>
          </cell>
          <cell r="C19">
            <v>415</v>
          </cell>
          <cell r="D19">
            <v>6.89</v>
          </cell>
          <cell r="E19" t="str">
            <v/>
          </cell>
        </row>
        <row r="20">
          <cell r="B20" t="str">
            <v>30–39 years</v>
          </cell>
          <cell r="C20">
            <v>746</v>
          </cell>
          <cell r="D20">
            <v>5.9</v>
          </cell>
          <cell r="E20" t="str">
            <v/>
          </cell>
        </row>
        <row r="21">
          <cell r="B21" t="str">
            <v>40–49 years</v>
          </cell>
          <cell r="C21">
            <v>619</v>
          </cell>
          <cell r="D21">
            <v>5.79</v>
          </cell>
          <cell r="E21" t="str">
            <v/>
          </cell>
        </row>
        <row r="22">
          <cell r="B22" t="str">
            <v>50–59 years</v>
          </cell>
          <cell r="C22">
            <v>477</v>
          </cell>
          <cell r="D22">
            <v>6.07</v>
          </cell>
          <cell r="E22" t="str">
            <v/>
          </cell>
        </row>
        <row r="23">
          <cell r="B23" t="str">
            <v>60–64 years</v>
          </cell>
          <cell r="C23">
            <v>196</v>
          </cell>
          <cell r="D23">
            <v>8.4</v>
          </cell>
          <cell r="E23" t="str">
            <v/>
          </cell>
        </row>
        <row r="24">
          <cell r="B24" t="str">
            <v>65 years and over</v>
          </cell>
          <cell r="C24">
            <v>553</v>
          </cell>
          <cell r="D24">
            <v>5.91</v>
          </cell>
          <cell r="E24" t="str">
            <v/>
          </cell>
        </row>
        <row r="25">
          <cell r="B25" t="str">
            <v>15–29 years</v>
          </cell>
          <cell r="C25">
            <v>496</v>
          </cell>
          <cell r="D25">
            <v>6.23</v>
          </cell>
          <cell r="E25" t="str">
            <v/>
          </cell>
        </row>
        <row r="26">
          <cell r="B26" t="str">
            <v>30–64 years</v>
          </cell>
          <cell r="C26">
            <v>2038</v>
          </cell>
          <cell r="D26">
            <v>2.17</v>
          </cell>
          <cell r="E26" t="str">
            <v/>
          </cell>
        </row>
        <row r="27">
          <cell r="B27" t="str">
            <v>65 years and over</v>
          </cell>
          <cell r="C27">
            <v>553</v>
          </cell>
          <cell r="D27">
            <v>5.91</v>
          </cell>
          <cell r="E27" t="str">
            <v/>
          </cell>
        </row>
        <row r="28">
          <cell r="B28" t="str">
            <v>15–19 years</v>
          </cell>
          <cell r="C28">
            <v>81</v>
          </cell>
          <cell r="D28">
            <v>17.350000000000001</v>
          </cell>
          <cell r="E28" t="str">
            <v/>
          </cell>
        </row>
        <row r="29">
          <cell r="B29" t="str">
            <v>20–29 years</v>
          </cell>
          <cell r="C29">
            <v>415</v>
          </cell>
          <cell r="D29">
            <v>6.89</v>
          </cell>
          <cell r="E29" t="str">
            <v/>
          </cell>
        </row>
        <row r="30">
          <cell r="B30" t="str">
            <v>NZ European</v>
          </cell>
          <cell r="C30">
            <v>2137</v>
          </cell>
          <cell r="D30">
            <v>2.2400000000000002</v>
          </cell>
          <cell r="E30" t="str">
            <v/>
          </cell>
        </row>
        <row r="31">
          <cell r="B31" t="str">
            <v>Māori</v>
          </cell>
          <cell r="C31">
            <v>415</v>
          </cell>
          <cell r="D31">
            <v>2.68</v>
          </cell>
          <cell r="E31" t="str">
            <v/>
          </cell>
        </row>
        <row r="32">
          <cell r="B32" t="str">
            <v>Pacific peoples</v>
          </cell>
          <cell r="C32">
            <v>209</v>
          </cell>
          <cell r="D32">
            <v>11.81</v>
          </cell>
          <cell r="E32" t="str">
            <v/>
          </cell>
        </row>
        <row r="33">
          <cell r="B33" t="str">
            <v>Asian</v>
          </cell>
          <cell r="C33">
            <v>493</v>
          </cell>
          <cell r="D33">
            <v>7.64</v>
          </cell>
          <cell r="E33" t="str">
            <v/>
          </cell>
        </row>
        <row r="34">
          <cell r="B34" t="str">
            <v>Chinese</v>
          </cell>
          <cell r="C34">
            <v>143</v>
          </cell>
          <cell r="D34">
            <v>13.19</v>
          </cell>
          <cell r="E34" t="str">
            <v/>
          </cell>
        </row>
        <row r="35">
          <cell r="B35" t="str">
            <v>Indian</v>
          </cell>
          <cell r="C35">
            <v>196</v>
          </cell>
          <cell r="D35">
            <v>12.25</v>
          </cell>
          <cell r="E35" t="str">
            <v/>
          </cell>
        </row>
        <row r="36">
          <cell r="B36" t="str">
            <v>Other Asian ethnicity</v>
          </cell>
          <cell r="C36">
            <v>154</v>
          </cell>
          <cell r="D36">
            <v>14.4</v>
          </cell>
          <cell r="E36" t="str">
            <v/>
          </cell>
        </row>
        <row r="37">
          <cell r="B37" t="str">
            <v>Other ethnicity</v>
          </cell>
          <cell r="C37">
            <v>57</v>
          </cell>
          <cell r="D37">
            <v>20.02</v>
          </cell>
          <cell r="E37" t="str">
            <v>#</v>
          </cell>
        </row>
        <row r="38">
          <cell r="B38" t="str">
            <v>Other ethnicity (except European and Māori)</v>
          </cell>
          <cell r="C38">
            <v>752</v>
          </cell>
          <cell r="D38">
            <v>5.59</v>
          </cell>
          <cell r="E38" t="str">
            <v/>
          </cell>
        </row>
        <row r="39">
          <cell r="B39" t="str">
            <v>Other ethnicity (except European, Māori and Asian)</v>
          </cell>
          <cell r="C39">
            <v>266</v>
          </cell>
          <cell r="D39">
            <v>10.41</v>
          </cell>
          <cell r="E39" t="str">
            <v/>
          </cell>
        </row>
        <row r="40">
          <cell r="B40" t="str">
            <v>Other ethnicity (except European, Māori and Pacific)</v>
          </cell>
          <cell r="C40">
            <v>549</v>
          </cell>
          <cell r="D40">
            <v>7.18</v>
          </cell>
          <cell r="E40" t="str">
            <v/>
          </cell>
        </row>
        <row r="41">
          <cell r="B41">
            <v>2018</v>
          </cell>
          <cell r="C41">
            <v>80</v>
          </cell>
          <cell r="D41">
            <v>14.31</v>
          </cell>
          <cell r="E41" t="str">
            <v/>
          </cell>
        </row>
        <row r="42">
          <cell r="B42" t="str">
            <v>2019/20</v>
          </cell>
          <cell r="C42">
            <v>66</v>
          </cell>
          <cell r="D42">
            <v>17.309999999999999</v>
          </cell>
          <cell r="E42" t="str">
            <v/>
          </cell>
        </row>
        <row r="43">
          <cell r="B43" t="str">
            <v>Auckland</v>
          </cell>
          <cell r="C43">
            <v>1035</v>
          </cell>
          <cell r="D43">
            <v>2.36</v>
          </cell>
          <cell r="E43" t="str">
            <v/>
          </cell>
        </row>
        <row r="44">
          <cell r="B44" t="str">
            <v>Wellington</v>
          </cell>
          <cell r="C44">
            <v>344</v>
          </cell>
          <cell r="D44">
            <v>3.15</v>
          </cell>
          <cell r="E44" t="str">
            <v/>
          </cell>
        </row>
        <row r="45">
          <cell r="B45" t="str">
            <v>Rest of North Island</v>
          </cell>
          <cell r="C45">
            <v>973</v>
          </cell>
          <cell r="D45">
            <v>1.9</v>
          </cell>
          <cell r="E45" t="str">
            <v/>
          </cell>
        </row>
        <row r="46">
          <cell r="B46" t="str">
            <v>Canterbury</v>
          </cell>
          <cell r="C46">
            <v>406</v>
          </cell>
          <cell r="D46">
            <v>3.21</v>
          </cell>
          <cell r="E46" t="str">
            <v/>
          </cell>
        </row>
        <row r="47">
          <cell r="B47" t="str">
            <v>Rest of South Island</v>
          </cell>
          <cell r="C47">
            <v>330</v>
          </cell>
          <cell r="D47">
            <v>4.0199999999999996</v>
          </cell>
          <cell r="E47" t="str">
            <v/>
          </cell>
        </row>
        <row r="48">
          <cell r="B48" t="str">
            <v>Major urban area</v>
          </cell>
          <cell r="C48">
            <v>1579</v>
          </cell>
          <cell r="D48">
            <v>5.03</v>
          </cell>
          <cell r="E48" t="str">
            <v/>
          </cell>
        </row>
        <row r="49">
          <cell r="B49" t="str">
            <v>Large urban area</v>
          </cell>
          <cell r="C49">
            <v>430</v>
          </cell>
          <cell r="D49">
            <v>11.72</v>
          </cell>
          <cell r="E49" t="str">
            <v/>
          </cell>
        </row>
        <row r="50">
          <cell r="B50" t="str">
            <v>Medium urban area</v>
          </cell>
          <cell r="C50">
            <v>276</v>
          </cell>
          <cell r="D50">
            <v>18.97</v>
          </cell>
          <cell r="E50" t="str">
            <v/>
          </cell>
        </row>
        <row r="51">
          <cell r="B51" t="str">
            <v>Small urban area</v>
          </cell>
          <cell r="C51">
            <v>279</v>
          </cell>
          <cell r="D51">
            <v>15.26</v>
          </cell>
          <cell r="E51" t="str">
            <v/>
          </cell>
        </row>
        <row r="52">
          <cell r="B52" t="str">
            <v>Rural settlement/rural other</v>
          </cell>
          <cell r="C52">
            <v>516</v>
          </cell>
          <cell r="D52">
            <v>13.72</v>
          </cell>
          <cell r="E52" t="str">
            <v/>
          </cell>
        </row>
        <row r="53">
          <cell r="B53" t="str">
            <v>Major urban area</v>
          </cell>
          <cell r="C53">
            <v>1579</v>
          </cell>
          <cell r="D53">
            <v>5.03</v>
          </cell>
          <cell r="E53" t="str">
            <v/>
          </cell>
        </row>
        <row r="54">
          <cell r="B54" t="str">
            <v>Medium/large urban area</v>
          </cell>
          <cell r="C54">
            <v>706</v>
          </cell>
          <cell r="D54">
            <v>10.52</v>
          </cell>
          <cell r="E54" t="str">
            <v/>
          </cell>
        </row>
        <row r="55">
          <cell r="B55" t="str">
            <v>Small urban/rural area</v>
          </cell>
          <cell r="C55">
            <v>795</v>
          </cell>
          <cell r="D55">
            <v>9.6199999999999992</v>
          </cell>
          <cell r="E55" t="str">
            <v/>
          </cell>
        </row>
        <row r="56">
          <cell r="B56" t="str">
            <v>Quintile 1 (least deprived)</v>
          </cell>
          <cell r="C56">
            <v>635</v>
          </cell>
          <cell r="D56">
            <v>9</v>
          </cell>
          <cell r="E56" t="str">
            <v/>
          </cell>
        </row>
        <row r="57">
          <cell r="B57" t="str">
            <v>Quintile 2</v>
          </cell>
          <cell r="C57">
            <v>661</v>
          </cell>
          <cell r="D57">
            <v>8.06</v>
          </cell>
          <cell r="E57" t="str">
            <v/>
          </cell>
        </row>
        <row r="58">
          <cell r="B58" t="str">
            <v>Quintile 3</v>
          </cell>
          <cell r="C58">
            <v>653</v>
          </cell>
          <cell r="D58">
            <v>8.59</v>
          </cell>
          <cell r="E58" t="str">
            <v/>
          </cell>
        </row>
        <row r="59">
          <cell r="B59" t="str">
            <v>Quintile 4</v>
          </cell>
          <cell r="C59">
            <v>629</v>
          </cell>
          <cell r="D59">
            <v>8.11</v>
          </cell>
          <cell r="E59" t="str">
            <v/>
          </cell>
        </row>
        <row r="60">
          <cell r="B60" t="str">
            <v>Quintile 5 (most deprived)</v>
          </cell>
          <cell r="C60">
            <v>510</v>
          </cell>
          <cell r="D60">
            <v>7.5</v>
          </cell>
          <cell r="E60" t="str">
            <v/>
          </cell>
        </row>
        <row r="61">
          <cell r="B61" t="str">
            <v>Had partner within last 12 months</v>
          </cell>
          <cell r="C61">
            <v>3088</v>
          </cell>
          <cell r="D61">
            <v>1.1299999999999999</v>
          </cell>
          <cell r="E61" t="str">
            <v/>
          </cell>
        </row>
        <row r="62">
          <cell r="B62" t="str">
            <v>Did not have partner within last 12 months</v>
          </cell>
          <cell r="C62">
            <v>0</v>
          </cell>
          <cell r="D62" t="str">
            <v>.</v>
          </cell>
          <cell r="E62" t="str">
            <v/>
          </cell>
        </row>
        <row r="63">
          <cell r="B63" t="str">
            <v>Has ever had a partner</v>
          </cell>
          <cell r="C63">
            <v>3088</v>
          </cell>
          <cell r="D63">
            <v>1.1299999999999999</v>
          </cell>
          <cell r="E63" t="str">
            <v/>
          </cell>
        </row>
        <row r="64">
          <cell r="B64" t="str">
            <v>Has never had a partner</v>
          </cell>
          <cell r="C64">
            <v>0</v>
          </cell>
          <cell r="D64" t="str">
            <v>.</v>
          </cell>
          <cell r="E64" t="str">
            <v/>
          </cell>
        </row>
        <row r="65">
          <cell r="B65" t="str">
            <v>Partnered – legally registered</v>
          </cell>
          <cell r="C65">
            <v>2536</v>
          </cell>
          <cell r="D65">
            <v>1.7</v>
          </cell>
          <cell r="E65" t="str">
            <v/>
          </cell>
        </row>
        <row r="66">
          <cell r="B66" t="str">
            <v>Partnered – not legally registered</v>
          </cell>
          <cell r="C66">
            <v>321</v>
          </cell>
          <cell r="D66">
            <v>7.86</v>
          </cell>
          <cell r="E66" t="str">
            <v/>
          </cell>
        </row>
        <row r="67">
          <cell r="B67" t="str">
            <v>Non-partnered</v>
          </cell>
          <cell r="C67">
            <v>224</v>
          </cell>
          <cell r="D67">
            <v>10.34</v>
          </cell>
          <cell r="E67" t="str">
            <v/>
          </cell>
        </row>
        <row r="68">
          <cell r="B68" t="str">
            <v>Never married and never in a civil union</v>
          </cell>
          <cell r="C68">
            <v>374</v>
          </cell>
          <cell r="D68">
            <v>6.97</v>
          </cell>
          <cell r="E68" t="str">
            <v/>
          </cell>
        </row>
        <row r="69">
          <cell r="B69" t="str">
            <v>Divorced</v>
          </cell>
          <cell r="C69">
            <v>50</v>
          </cell>
          <cell r="D69">
            <v>15.35</v>
          </cell>
          <cell r="E69" t="str">
            <v/>
          </cell>
        </row>
        <row r="70">
          <cell r="B70" t="str">
            <v>Widowed/surviving partner</v>
          </cell>
          <cell r="C70">
            <v>35</v>
          </cell>
          <cell r="D70">
            <v>16.2</v>
          </cell>
          <cell r="E70" t="str">
            <v/>
          </cell>
        </row>
        <row r="71">
          <cell r="B71" t="str">
            <v>Separated</v>
          </cell>
          <cell r="C71">
            <v>80</v>
          </cell>
          <cell r="D71">
            <v>17.39</v>
          </cell>
          <cell r="E71" t="str">
            <v/>
          </cell>
        </row>
        <row r="72">
          <cell r="B72" t="str">
            <v>Married/civil union/de facto</v>
          </cell>
          <cell r="C72">
            <v>2541</v>
          </cell>
          <cell r="D72">
            <v>1.71</v>
          </cell>
          <cell r="E72" t="str">
            <v/>
          </cell>
        </row>
        <row r="73">
          <cell r="B73" t="str">
            <v>Adults with disability</v>
          </cell>
          <cell r="C73">
            <v>107</v>
          </cell>
          <cell r="D73">
            <v>13.53</v>
          </cell>
          <cell r="E73" t="str">
            <v/>
          </cell>
        </row>
        <row r="74">
          <cell r="B74" t="str">
            <v>Adults without disability</v>
          </cell>
          <cell r="C74">
            <v>2981</v>
          </cell>
          <cell r="D74">
            <v>1.21</v>
          </cell>
          <cell r="E74" t="str">
            <v/>
          </cell>
        </row>
        <row r="75">
          <cell r="B75" t="str">
            <v>Low level of psychological distress</v>
          </cell>
          <cell r="C75">
            <v>2908</v>
          </cell>
          <cell r="D75">
            <v>1.23</v>
          </cell>
          <cell r="E75" t="str">
            <v/>
          </cell>
        </row>
        <row r="76">
          <cell r="B76" t="str">
            <v>Moderate level of psychological distress</v>
          </cell>
          <cell r="C76">
            <v>107</v>
          </cell>
          <cell r="D76">
            <v>12.78</v>
          </cell>
          <cell r="E76" t="str">
            <v/>
          </cell>
        </row>
        <row r="77">
          <cell r="B77" t="str">
            <v>High level of psychological distress</v>
          </cell>
          <cell r="C77">
            <v>39</v>
          </cell>
          <cell r="D77">
            <v>23.36</v>
          </cell>
          <cell r="E77" t="str">
            <v>#</v>
          </cell>
        </row>
        <row r="78">
          <cell r="B78" t="str">
            <v>No probable serious mental illness</v>
          </cell>
          <cell r="C78">
            <v>2908</v>
          </cell>
          <cell r="D78">
            <v>1.23</v>
          </cell>
          <cell r="E78" t="str">
            <v/>
          </cell>
        </row>
        <row r="79">
          <cell r="B79" t="str">
            <v>Probable serious mental illness</v>
          </cell>
          <cell r="C79">
            <v>107</v>
          </cell>
          <cell r="D79">
            <v>12.78</v>
          </cell>
          <cell r="E79" t="str">
            <v/>
          </cell>
        </row>
        <row r="80">
          <cell r="B80" t="str">
            <v>Employed</v>
          </cell>
          <cell r="C80">
            <v>2137</v>
          </cell>
          <cell r="D80">
            <v>2.2599999999999998</v>
          </cell>
          <cell r="E80" t="str">
            <v/>
          </cell>
        </row>
        <row r="81">
          <cell r="B81" t="str">
            <v>Unemployed</v>
          </cell>
          <cell r="C81">
            <v>120</v>
          </cell>
          <cell r="D81">
            <v>10.73</v>
          </cell>
          <cell r="E81" t="str">
            <v/>
          </cell>
        </row>
        <row r="82">
          <cell r="B82" t="str">
            <v>Retired</v>
          </cell>
          <cell r="C82">
            <v>441</v>
          </cell>
          <cell r="D82">
            <v>6.16</v>
          </cell>
          <cell r="E82" t="str">
            <v/>
          </cell>
        </row>
        <row r="83">
          <cell r="B83" t="str">
            <v>Home or caring duties or voluntary work</v>
          </cell>
          <cell r="C83">
            <v>189</v>
          </cell>
          <cell r="D83">
            <v>10.58</v>
          </cell>
          <cell r="E83" t="str">
            <v/>
          </cell>
        </row>
        <row r="84">
          <cell r="B84" t="str">
            <v>Not employed, studying</v>
          </cell>
          <cell r="C84">
            <v>74</v>
          </cell>
          <cell r="D84">
            <v>18.29</v>
          </cell>
          <cell r="E84" t="str">
            <v/>
          </cell>
        </row>
        <row r="85">
          <cell r="B85" t="str">
            <v>Not employed, not actively seeking work/unable to work</v>
          </cell>
          <cell r="C85">
            <v>59</v>
          </cell>
          <cell r="D85">
            <v>20.12</v>
          </cell>
          <cell r="E85" t="str">
            <v>#</v>
          </cell>
        </row>
        <row r="86">
          <cell r="B86" t="str">
            <v>Other employment status</v>
          </cell>
          <cell r="C86">
            <v>63</v>
          </cell>
          <cell r="D86">
            <v>14.93</v>
          </cell>
          <cell r="E86" t="str">
            <v/>
          </cell>
        </row>
        <row r="87">
          <cell r="B87" t="str">
            <v>Not in the labour force</v>
          </cell>
          <cell r="C87">
            <v>825</v>
          </cell>
          <cell r="D87">
            <v>5.03</v>
          </cell>
          <cell r="E87" t="str">
            <v/>
          </cell>
        </row>
        <row r="88">
          <cell r="B88" t="str">
            <v>Personal income: $20,000 or less</v>
          </cell>
          <cell r="C88">
            <v>646</v>
          </cell>
          <cell r="D88">
            <v>5.64</v>
          </cell>
          <cell r="E88" t="str">
            <v/>
          </cell>
        </row>
        <row r="89">
          <cell r="B89" t="str">
            <v>Personal income: $20,001–$40,000</v>
          </cell>
          <cell r="C89">
            <v>694</v>
          </cell>
          <cell r="D89">
            <v>4.82</v>
          </cell>
          <cell r="E89" t="str">
            <v/>
          </cell>
        </row>
        <row r="90">
          <cell r="B90" t="str">
            <v>Personal income: $40,001–$60,000</v>
          </cell>
          <cell r="C90">
            <v>632</v>
          </cell>
          <cell r="D90">
            <v>4.95</v>
          </cell>
          <cell r="E90" t="str">
            <v/>
          </cell>
        </row>
        <row r="91">
          <cell r="B91" t="str">
            <v>Personal income: $60,001 or more</v>
          </cell>
          <cell r="C91">
            <v>1115</v>
          </cell>
          <cell r="D91">
            <v>4.33</v>
          </cell>
          <cell r="E91" t="str">
            <v/>
          </cell>
        </row>
        <row r="92">
          <cell r="B92" t="str">
            <v>Household income: $40,000 or less</v>
          </cell>
          <cell r="C92">
            <v>585</v>
          </cell>
          <cell r="D92">
            <v>4.76</v>
          </cell>
          <cell r="E92" t="str">
            <v/>
          </cell>
        </row>
        <row r="93">
          <cell r="B93" t="str">
            <v>Household income: $40,001–$60,000</v>
          </cell>
          <cell r="C93">
            <v>497</v>
          </cell>
          <cell r="D93">
            <v>6.11</v>
          </cell>
          <cell r="E93" t="str">
            <v/>
          </cell>
        </row>
        <row r="94">
          <cell r="B94" t="str">
            <v>Household income: $60,001–$100,000</v>
          </cell>
          <cell r="C94">
            <v>848</v>
          </cell>
          <cell r="D94">
            <v>4.01</v>
          </cell>
          <cell r="E94" t="str">
            <v/>
          </cell>
        </row>
        <row r="95">
          <cell r="B95" t="str">
            <v>Household income: $100,001 or more</v>
          </cell>
          <cell r="C95">
            <v>1158</v>
          </cell>
          <cell r="D95">
            <v>4.2</v>
          </cell>
          <cell r="E95" t="str">
            <v/>
          </cell>
        </row>
        <row r="96">
          <cell r="B96" t="str">
            <v>Not at all limited</v>
          </cell>
          <cell r="C96">
            <v>1431</v>
          </cell>
          <cell r="D96">
            <v>3.69</v>
          </cell>
          <cell r="E96" t="str">
            <v/>
          </cell>
        </row>
        <row r="97">
          <cell r="B97" t="str">
            <v>A little limited</v>
          </cell>
          <cell r="C97">
            <v>658</v>
          </cell>
          <cell r="D97">
            <v>5.39</v>
          </cell>
          <cell r="E97" t="str">
            <v/>
          </cell>
        </row>
        <row r="98">
          <cell r="B98" t="str">
            <v>Quite limited</v>
          </cell>
          <cell r="C98">
            <v>330</v>
          </cell>
          <cell r="D98">
            <v>8.6999999999999993</v>
          </cell>
          <cell r="E98" t="str">
            <v/>
          </cell>
        </row>
        <row r="99">
          <cell r="B99" t="str">
            <v>Very limited</v>
          </cell>
          <cell r="C99">
            <v>295</v>
          </cell>
          <cell r="D99">
            <v>8.0399999999999991</v>
          </cell>
          <cell r="E99" t="str">
            <v/>
          </cell>
        </row>
        <row r="100">
          <cell r="B100" t="str">
            <v>Couldn't buy it</v>
          </cell>
          <cell r="C100">
            <v>329</v>
          </cell>
          <cell r="D100">
            <v>7.42</v>
          </cell>
          <cell r="E100" t="str">
            <v/>
          </cell>
        </row>
        <row r="101">
          <cell r="B101" t="str">
            <v>Not at all limited</v>
          </cell>
          <cell r="C101">
            <v>1431</v>
          </cell>
          <cell r="D101">
            <v>3.69</v>
          </cell>
          <cell r="E101" t="str">
            <v/>
          </cell>
        </row>
        <row r="102">
          <cell r="B102" t="str">
            <v>A little limited</v>
          </cell>
          <cell r="C102">
            <v>658</v>
          </cell>
          <cell r="D102">
            <v>5.39</v>
          </cell>
          <cell r="E102" t="str">
            <v/>
          </cell>
        </row>
        <row r="103">
          <cell r="B103" t="str">
            <v>Quite or very limited</v>
          </cell>
          <cell r="C103">
            <v>626</v>
          </cell>
          <cell r="D103">
            <v>5.87</v>
          </cell>
          <cell r="E103" t="str">
            <v/>
          </cell>
        </row>
        <row r="104">
          <cell r="B104" t="str">
            <v>Couldn't buy it</v>
          </cell>
          <cell r="C104">
            <v>329</v>
          </cell>
          <cell r="D104">
            <v>7.42</v>
          </cell>
          <cell r="E104" t="str">
            <v/>
          </cell>
        </row>
        <row r="105">
          <cell r="B105" t="str">
            <v>Yes, can meet unexpected expense</v>
          </cell>
          <cell r="C105">
            <v>2622</v>
          </cell>
          <cell r="D105">
            <v>1.52</v>
          </cell>
          <cell r="E105" t="str">
            <v/>
          </cell>
        </row>
        <row r="106">
          <cell r="B106" t="str">
            <v>No, cannot meet unexpected expense</v>
          </cell>
          <cell r="C106">
            <v>412</v>
          </cell>
          <cell r="D106">
            <v>5.59</v>
          </cell>
          <cell r="E106" t="str">
            <v/>
          </cell>
        </row>
        <row r="107">
          <cell r="B107" t="str">
            <v>Household had no vehicle access</v>
          </cell>
          <cell r="C107">
            <v>74</v>
          </cell>
          <cell r="D107">
            <v>18.55</v>
          </cell>
          <cell r="E107" t="str">
            <v/>
          </cell>
        </row>
        <row r="108">
          <cell r="B108" t="str">
            <v>Household had vehicle access</v>
          </cell>
          <cell r="C108">
            <v>3014</v>
          </cell>
          <cell r="D108">
            <v>1.26</v>
          </cell>
          <cell r="E108" t="str">
            <v/>
          </cell>
        </row>
        <row r="109">
          <cell r="B109" t="str">
            <v>Household had no access to device</v>
          </cell>
          <cell r="C109">
            <v>64</v>
          </cell>
          <cell r="D109">
            <v>16.73</v>
          </cell>
          <cell r="E109" t="str">
            <v/>
          </cell>
        </row>
        <row r="110">
          <cell r="B110" t="str">
            <v>Household had access to device</v>
          </cell>
          <cell r="C110">
            <v>3024</v>
          </cell>
          <cell r="D110">
            <v>1.17</v>
          </cell>
          <cell r="E110" t="str">
            <v/>
          </cell>
        </row>
        <row r="111">
          <cell r="B111" t="str">
            <v>One person household</v>
          </cell>
          <cell r="C111">
            <v>246</v>
          </cell>
          <cell r="D111">
            <v>7.88</v>
          </cell>
          <cell r="E111" t="str">
            <v/>
          </cell>
        </row>
        <row r="112">
          <cell r="B112" t="str">
            <v>One parent with child(ren)</v>
          </cell>
          <cell r="C112">
            <v>128</v>
          </cell>
          <cell r="D112">
            <v>12.13</v>
          </cell>
          <cell r="E112" t="str">
            <v/>
          </cell>
        </row>
        <row r="113">
          <cell r="B113" t="str">
            <v>Couple only</v>
          </cell>
          <cell r="C113">
            <v>938</v>
          </cell>
          <cell r="D113">
            <v>4.4000000000000004</v>
          </cell>
          <cell r="E113" t="str">
            <v/>
          </cell>
        </row>
        <row r="114">
          <cell r="B114" t="str">
            <v>Couple with child(ren)</v>
          </cell>
          <cell r="C114">
            <v>1182</v>
          </cell>
          <cell r="D114">
            <v>4.0599999999999996</v>
          </cell>
          <cell r="E114" t="str">
            <v/>
          </cell>
        </row>
        <row r="115">
          <cell r="B115" t="str">
            <v>Other multi-person household</v>
          </cell>
          <cell r="C115">
            <v>102</v>
          </cell>
          <cell r="D115">
            <v>14.3</v>
          </cell>
          <cell r="E115" t="str">
            <v/>
          </cell>
        </row>
        <row r="116">
          <cell r="B116" t="str">
            <v>Household composition unidentifiable</v>
          </cell>
          <cell r="C116" t="str">
            <v>S</v>
          </cell>
          <cell r="D116">
            <v>86.74</v>
          </cell>
          <cell r="E116" t="str">
            <v/>
          </cell>
        </row>
        <row r="117">
          <cell r="B117" t="str">
            <v>Other household with couple and/or child</v>
          </cell>
          <cell r="C117">
            <v>462</v>
          </cell>
          <cell r="D117">
            <v>7.5</v>
          </cell>
          <cell r="E117" t="str">
            <v/>
          </cell>
        </row>
        <row r="118">
          <cell r="B118" t="str">
            <v>One-person household</v>
          </cell>
          <cell r="C118">
            <v>246</v>
          </cell>
          <cell r="D118">
            <v>7.88</v>
          </cell>
          <cell r="E118" t="str">
            <v/>
          </cell>
        </row>
        <row r="119">
          <cell r="B119" t="str">
            <v>Two-people household</v>
          </cell>
          <cell r="C119">
            <v>1092</v>
          </cell>
          <cell r="D119">
            <v>4.1900000000000004</v>
          </cell>
          <cell r="E119" t="str">
            <v/>
          </cell>
        </row>
        <row r="120">
          <cell r="B120" t="str">
            <v>Three-people household</v>
          </cell>
          <cell r="C120">
            <v>558</v>
          </cell>
          <cell r="D120">
            <v>6.27</v>
          </cell>
          <cell r="E120" t="str">
            <v/>
          </cell>
        </row>
        <row r="121">
          <cell r="B121" t="str">
            <v>Four-people household</v>
          </cell>
          <cell r="C121">
            <v>647</v>
          </cell>
          <cell r="D121">
            <v>6.04</v>
          </cell>
          <cell r="E121" t="str">
            <v/>
          </cell>
        </row>
        <row r="122">
          <cell r="B122" t="str">
            <v>Five-or-more-people household</v>
          </cell>
          <cell r="C122">
            <v>546</v>
          </cell>
          <cell r="D122">
            <v>7.29</v>
          </cell>
          <cell r="E122" t="str">
            <v/>
          </cell>
        </row>
        <row r="123">
          <cell r="B123" t="str">
            <v>No children in household</v>
          </cell>
          <cell r="C123">
            <v>1826</v>
          </cell>
          <cell r="D123">
            <v>2.81</v>
          </cell>
          <cell r="E123" t="str">
            <v/>
          </cell>
        </row>
        <row r="124">
          <cell r="B124" t="str">
            <v>One-child household</v>
          </cell>
          <cell r="C124">
            <v>415</v>
          </cell>
          <cell r="D124">
            <v>7.77</v>
          </cell>
          <cell r="E124" t="str">
            <v/>
          </cell>
        </row>
        <row r="125">
          <cell r="B125" t="str">
            <v>Two-or-more-children household</v>
          </cell>
          <cell r="C125">
            <v>847</v>
          </cell>
          <cell r="D125">
            <v>5.3</v>
          </cell>
          <cell r="E125" t="str">
            <v/>
          </cell>
        </row>
        <row r="126">
          <cell r="B126" t="str">
            <v>No children in household</v>
          </cell>
          <cell r="C126">
            <v>1826</v>
          </cell>
          <cell r="D126">
            <v>2.81</v>
          </cell>
          <cell r="E126" t="str">
            <v/>
          </cell>
        </row>
        <row r="127">
          <cell r="B127" t="str">
            <v>One-or-more-children household</v>
          </cell>
          <cell r="C127">
            <v>1262</v>
          </cell>
          <cell r="D127">
            <v>4.07</v>
          </cell>
          <cell r="E127" t="str">
            <v/>
          </cell>
        </row>
        <row r="128">
          <cell r="B128" t="str">
            <v>Yes, lived at current address</v>
          </cell>
          <cell r="C128">
            <v>2594</v>
          </cell>
          <cell r="D128">
            <v>1.72</v>
          </cell>
          <cell r="E128" t="str">
            <v/>
          </cell>
        </row>
        <row r="129">
          <cell r="B129" t="str">
            <v>No, did not live at current address</v>
          </cell>
          <cell r="C129">
            <v>492</v>
          </cell>
          <cell r="D129">
            <v>7.1</v>
          </cell>
          <cell r="E129" t="str">
            <v/>
          </cell>
        </row>
        <row r="130">
          <cell r="B130" t="str">
            <v>Owned</v>
          </cell>
          <cell r="C130">
            <v>2146</v>
          </cell>
          <cell r="D130">
            <v>2.36</v>
          </cell>
          <cell r="E130" t="str">
            <v/>
          </cell>
        </row>
      </sheetData>
      <sheetData sheetId="6">
        <row r="4">
          <cell r="B4" t="str">
            <v>New Zealand Average</v>
          </cell>
          <cell r="C4">
            <v>23.47</v>
          </cell>
          <cell r="D4">
            <v>0.86</v>
          </cell>
          <cell r="E4" t="str">
            <v>.</v>
          </cell>
          <cell r="F4" t="str">
            <v/>
          </cell>
        </row>
        <row r="5">
          <cell r="B5" t="str">
            <v>Male</v>
          </cell>
          <cell r="C5">
            <v>20.399999999999999</v>
          </cell>
          <cell r="D5">
            <v>1.18</v>
          </cell>
          <cell r="E5" t="str">
            <v>.</v>
          </cell>
          <cell r="F5" t="str">
            <v>*</v>
          </cell>
        </row>
        <row r="6">
          <cell r="B6" t="str">
            <v>Female</v>
          </cell>
          <cell r="C6">
            <v>26.29</v>
          </cell>
          <cell r="D6">
            <v>1.2</v>
          </cell>
          <cell r="E6" t="str">
            <v>.</v>
          </cell>
          <cell r="F6" t="str">
            <v>*</v>
          </cell>
        </row>
        <row r="7">
          <cell r="B7" t="str">
            <v>Gender diverse</v>
          </cell>
          <cell r="C7" t="str">
            <v>S</v>
          </cell>
          <cell r="D7">
            <v>34.71</v>
          </cell>
          <cell r="E7" t="str">
            <v/>
          </cell>
          <cell r="F7" t="str">
            <v/>
          </cell>
        </row>
        <row r="8">
          <cell r="B8" t="str">
            <v>Cis-male</v>
          </cell>
          <cell r="C8">
            <v>20.41</v>
          </cell>
          <cell r="D8">
            <v>1.17</v>
          </cell>
          <cell r="E8" t="str">
            <v>.</v>
          </cell>
          <cell r="F8" t="str">
            <v>*</v>
          </cell>
        </row>
        <row r="9">
          <cell r="B9" t="str">
            <v>Cis-female</v>
          </cell>
          <cell r="C9">
            <v>26.37</v>
          </cell>
          <cell r="D9">
            <v>1.2</v>
          </cell>
          <cell r="E9" t="str">
            <v>.</v>
          </cell>
          <cell r="F9" t="str">
            <v>*</v>
          </cell>
        </row>
        <row r="10">
          <cell r="B10" t="str">
            <v>Gender-diverse or trans-gender</v>
          </cell>
          <cell r="C10">
            <v>23.62</v>
          </cell>
          <cell r="D10">
            <v>10.42</v>
          </cell>
          <cell r="E10" t="str">
            <v>.</v>
          </cell>
          <cell r="F10" t="str">
            <v/>
          </cell>
        </row>
        <row r="11">
          <cell r="B11" t="str">
            <v>Heterosexual</v>
          </cell>
          <cell r="C11">
            <v>22.82</v>
          </cell>
          <cell r="D11">
            <v>0.84</v>
          </cell>
          <cell r="E11" t="str">
            <v>.</v>
          </cell>
          <cell r="F11" t="str">
            <v/>
          </cell>
        </row>
        <row r="12">
          <cell r="B12" t="str">
            <v>Gay or lesbian</v>
          </cell>
          <cell r="C12">
            <v>27.8</v>
          </cell>
          <cell r="D12">
            <v>9.01</v>
          </cell>
          <cell r="E12" t="str">
            <v>.‡</v>
          </cell>
          <cell r="F12" t="str">
            <v/>
          </cell>
        </row>
        <row r="13">
          <cell r="B13" t="str">
            <v>Bisexual</v>
          </cell>
          <cell r="C13">
            <v>38.85</v>
          </cell>
          <cell r="D13">
            <v>8.86</v>
          </cell>
          <cell r="E13" t="str">
            <v>.‡</v>
          </cell>
          <cell r="F13" t="str">
            <v>*</v>
          </cell>
        </row>
        <row r="14">
          <cell r="B14" t="str">
            <v>Other sexual identity</v>
          </cell>
          <cell r="C14">
            <v>40.659999999999997</v>
          </cell>
          <cell r="D14">
            <v>16.64</v>
          </cell>
          <cell r="E14" t="str">
            <v>.</v>
          </cell>
          <cell r="F14" t="str">
            <v/>
          </cell>
        </row>
        <row r="15">
          <cell r="B15" t="str">
            <v>People with diverse sexualities</v>
          </cell>
          <cell r="C15">
            <v>35.25</v>
          </cell>
          <cell r="D15">
            <v>5.77</v>
          </cell>
          <cell r="E15" t="str">
            <v>.</v>
          </cell>
          <cell r="F15" t="str">
            <v>*</v>
          </cell>
        </row>
        <row r="16">
          <cell r="B16" t="str">
            <v>Not LGBT</v>
          </cell>
          <cell r="C16">
            <v>23.15</v>
          </cell>
          <cell r="D16">
            <v>0.85</v>
          </cell>
          <cell r="E16" t="str">
            <v>.</v>
          </cell>
          <cell r="F16" t="str">
            <v/>
          </cell>
        </row>
        <row r="17">
          <cell r="B17" t="str">
            <v>LGBT</v>
          </cell>
          <cell r="C17">
            <v>32.14</v>
          </cell>
          <cell r="D17">
            <v>5.34</v>
          </cell>
          <cell r="E17" t="str">
            <v>.</v>
          </cell>
          <cell r="F17" t="str">
            <v>*</v>
          </cell>
        </row>
        <row r="18">
          <cell r="B18" t="str">
            <v>15–19 years</v>
          </cell>
          <cell r="C18">
            <v>67.430000000000007</v>
          </cell>
          <cell r="D18">
            <v>5.27</v>
          </cell>
          <cell r="E18" t="str">
            <v>.</v>
          </cell>
          <cell r="F18" t="str">
            <v>*</v>
          </cell>
        </row>
        <row r="19">
          <cell r="B19" t="str">
            <v>20–29 years</v>
          </cell>
          <cell r="C19">
            <v>29.66</v>
          </cell>
          <cell r="D19">
            <v>2.5</v>
          </cell>
          <cell r="E19" t="str">
            <v>.</v>
          </cell>
          <cell r="F19" t="str">
            <v>*</v>
          </cell>
        </row>
        <row r="20">
          <cell r="B20" t="str">
            <v>30–39 years</v>
          </cell>
          <cell r="C20">
            <v>12.02</v>
          </cell>
          <cell r="D20">
            <v>1.45</v>
          </cell>
          <cell r="E20" t="str">
            <v>.</v>
          </cell>
          <cell r="F20" t="str">
            <v>*</v>
          </cell>
        </row>
        <row r="21">
          <cell r="B21" t="str">
            <v>40–49 years</v>
          </cell>
          <cell r="C21">
            <v>13.92</v>
          </cell>
          <cell r="D21">
            <v>1.57</v>
          </cell>
          <cell r="E21" t="str">
            <v>.</v>
          </cell>
          <cell r="F21" t="str">
            <v>*</v>
          </cell>
        </row>
        <row r="22">
          <cell r="B22" t="str">
            <v>50–59 years</v>
          </cell>
          <cell r="C22">
            <v>18.489999999999998</v>
          </cell>
          <cell r="D22">
            <v>1.66</v>
          </cell>
          <cell r="E22" t="str">
            <v>.</v>
          </cell>
          <cell r="F22" t="str">
            <v>*</v>
          </cell>
        </row>
        <row r="23">
          <cell r="B23" t="str">
            <v>60–64 years</v>
          </cell>
          <cell r="C23">
            <v>23.16</v>
          </cell>
          <cell r="D23">
            <v>2.92</v>
          </cell>
          <cell r="E23" t="str">
            <v>.</v>
          </cell>
          <cell r="F23" t="str">
            <v/>
          </cell>
        </row>
        <row r="24">
          <cell r="B24" t="str">
            <v>65 years and over</v>
          </cell>
          <cell r="C24">
            <v>29.75</v>
          </cell>
          <cell r="D24">
            <v>1.71</v>
          </cell>
          <cell r="E24" t="str">
            <v>.</v>
          </cell>
          <cell r="F24" t="str">
            <v>*</v>
          </cell>
        </row>
        <row r="25">
          <cell r="B25" t="str">
            <v>15–29 years</v>
          </cell>
          <cell r="C25">
            <v>40.869999999999997</v>
          </cell>
          <cell r="D25">
            <v>2.68</v>
          </cell>
          <cell r="E25" t="str">
            <v>.</v>
          </cell>
          <cell r="F25" t="str">
            <v>*</v>
          </cell>
        </row>
        <row r="26">
          <cell r="B26" t="str">
            <v>30–64 years</v>
          </cell>
          <cell r="C26">
            <v>15.34</v>
          </cell>
          <cell r="D26">
            <v>0.84</v>
          </cell>
          <cell r="E26" t="str">
            <v>.</v>
          </cell>
          <cell r="F26" t="str">
            <v>*</v>
          </cell>
        </row>
        <row r="27">
          <cell r="B27" t="str">
            <v>65 years and over</v>
          </cell>
          <cell r="C27">
            <v>29.75</v>
          </cell>
          <cell r="D27">
            <v>1.71</v>
          </cell>
          <cell r="E27" t="str">
            <v>.</v>
          </cell>
          <cell r="F27" t="str">
            <v>*</v>
          </cell>
        </row>
        <row r="28">
          <cell r="B28" t="str">
            <v>15–19 years</v>
          </cell>
          <cell r="C28">
            <v>67.430000000000007</v>
          </cell>
          <cell r="D28">
            <v>5.27</v>
          </cell>
          <cell r="E28" t="str">
            <v>.</v>
          </cell>
          <cell r="F28" t="str">
            <v>*</v>
          </cell>
        </row>
        <row r="29">
          <cell r="B29" t="str">
            <v>20–29 years</v>
          </cell>
          <cell r="C29">
            <v>29.66</v>
          </cell>
          <cell r="D29">
            <v>2.5</v>
          </cell>
          <cell r="E29" t="str">
            <v>.</v>
          </cell>
          <cell r="F29" t="str">
            <v>*</v>
          </cell>
        </row>
        <row r="30">
          <cell r="B30" t="str">
            <v>NZ European</v>
          </cell>
          <cell r="C30">
            <v>22.64</v>
          </cell>
          <cell r="D30">
            <v>1.1200000000000001</v>
          </cell>
          <cell r="E30" t="str">
            <v>.</v>
          </cell>
          <cell r="F30" t="str">
            <v/>
          </cell>
        </row>
        <row r="31">
          <cell r="B31" t="str">
            <v>Māori</v>
          </cell>
          <cell r="C31">
            <v>27.65</v>
          </cell>
          <cell r="D31">
            <v>1.94</v>
          </cell>
          <cell r="E31" t="str">
            <v>.</v>
          </cell>
          <cell r="F31" t="str">
            <v>*</v>
          </cell>
        </row>
        <row r="32">
          <cell r="B32" t="str">
            <v>Pacific peoples</v>
          </cell>
          <cell r="C32">
            <v>28.39</v>
          </cell>
          <cell r="D32">
            <v>3.74</v>
          </cell>
          <cell r="E32" t="str">
            <v>.</v>
          </cell>
          <cell r="F32" t="str">
            <v>*</v>
          </cell>
        </row>
        <row r="33">
          <cell r="B33" t="str">
            <v>Asian</v>
          </cell>
          <cell r="C33">
            <v>21.3</v>
          </cell>
          <cell r="D33">
            <v>2.61</v>
          </cell>
          <cell r="E33" t="str">
            <v>.</v>
          </cell>
          <cell r="F33" t="str">
            <v/>
          </cell>
        </row>
        <row r="34">
          <cell r="B34" t="str">
            <v>Chinese</v>
          </cell>
          <cell r="C34">
            <v>23.83</v>
          </cell>
          <cell r="D34">
            <v>5.14</v>
          </cell>
          <cell r="E34" t="str">
            <v>.‡</v>
          </cell>
          <cell r="F34" t="str">
            <v/>
          </cell>
        </row>
        <row r="35">
          <cell r="B35" t="str">
            <v>Indian</v>
          </cell>
          <cell r="C35">
            <v>18.32</v>
          </cell>
          <cell r="D35">
            <v>3.07</v>
          </cell>
          <cell r="E35" t="str">
            <v>.‡</v>
          </cell>
          <cell r="F35" t="str">
            <v>*</v>
          </cell>
        </row>
        <row r="36">
          <cell r="B36" t="str">
            <v>Other Asian ethnicity</v>
          </cell>
          <cell r="C36">
            <v>22.44</v>
          </cell>
          <cell r="D36">
            <v>5.42</v>
          </cell>
          <cell r="E36" t="str">
            <v>.‡</v>
          </cell>
          <cell r="F36" t="str">
            <v/>
          </cell>
        </row>
        <row r="37">
          <cell r="B37" t="str">
            <v>Other ethnicity</v>
          </cell>
          <cell r="C37">
            <v>25.28</v>
          </cell>
          <cell r="D37">
            <v>7.55</v>
          </cell>
          <cell r="E37" t="str">
            <v>.‡</v>
          </cell>
          <cell r="F37" t="str">
            <v/>
          </cell>
        </row>
        <row r="38">
          <cell r="B38" t="str">
            <v>Other ethnicity (except European and Māori)</v>
          </cell>
          <cell r="C38">
            <v>23.45</v>
          </cell>
          <cell r="D38">
            <v>2.19</v>
          </cell>
          <cell r="E38" t="str">
            <v>.</v>
          </cell>
          <cell r="F38" t="str">
            <v/>
          </cell>
        </row>
        <row r="39">
          <cell r="B39" t="str">
            <v>Other ethnicity (except European, Māori and Asian)</v>
          </cell>
          <cell r="C39">
            <v>27.56</v>
          </cell>
          <cell r="D39">
            <v>3.54</v>
          </cell>
          <cell r="E39" t="str">
            <v>.</v>
          </cell>
          <cell r="F39" t="str">
            <v/>
          </cell>
        </row>
        <row r="40">
          <cell r="B40" t="str">
            <v>Other ethnicity (except European, Māori and Pacific)</v>
          </cell>
          <cell r="C40">
            <v>21.74</v>
          </cell>
          <cell r="D40">
            <v>2.52</v>
          </cell>
          <cell r="E40" t="str">
            <v>.</v>
          </cell>
          <cell r="F40" t="str">
            <v/>
          </cell>
        </row>
        <row r="41">
          <cell r="B41">
            <v>2018</v>
          </cell>
          <cell r="C41">
            <v>13.96</v>
          </cell>
          <cell r="D41">
            <v>5.0599999999999996</v>
          </cell>
          <cell r="E41" t="str">
            <v>.‡</v>
          </cell>
          <cell r="F41" t="str">
            <v>*</v>
          </cell>
        </row>
        <row r="42">
          <cell r="B42" t="str">
            <v>2019/20</v>
          </cell>
          <cell r="C42">
            <v>13.18</v>
          </cell>
          <cell r="D42">
            <v>5.24</v>
          </cell>
          <cell r="E42" t="str">
            <v>.‡</v>
          </cell>
          <cell r="F42" t="str">
            <v>*</v>
          </cell>
        </row>
        <row r="43">
          <cell r="B43" t="str">
            <v>Auckland</v>
          </cell>
          <cell r="C43">
            <v>23.81</v>
          </cell>
          <cell r="D43">
            <v>1.8</v>
          </cell>
          <cell r="E43" t="str">
            <v>.</v>
          </cell>
          <cell r="F43" t="str">
            <v/>
          </cell>
        </row>
        <row r="44">
          <cell r="B44" t="str">
            <v>Wellington</v>
          </cell>
          <cell r="C44">
            <v>21.4</v>
          </cell>
          <cell r="D44">
            <v>2.48</v>
          </cell>
          <cell r="E44" t="str">
            <v>.</v>
          </cell>
          <cell r="F44" t="str">
            <v/>
          </cell>
        </row>
        <row r="45">
          <cell r="B45" t="str">
            <v>Rest of North Island</v>
          </cell>
          <cell r="C45">
            <v>23.73</v>
          </cell>
          <cell r="D45">
            <v>1.45</v>
          </cell>
          <cell r="E45" t="str">
            <v>.</v>
          </cell>
          <cell r="F45" t="str">
            <v/>
          </cell>
        </row>
        <row r="46">
          <cell r="B46" t="str">
            <v>Canterbury</v>
          </cell>
          <cell r="C46">
            <v>22.18</v>
          </cell>
          <cell r="D46">
            <v>2.5</v>
          </cell>
          <cell r="E46" t="str">
            <v>.</v>
          </cell>
          <cell r="F46" t="str">
            <v/>
          </cell>
        </row>
        <row r="47">
          <cell r="B47" t="str">
            <v>Rest of South Island</v>
          </cell>
          <cell r="C47">
            <v>25.23</v>
          </cell>
          <cell r="D47">
            <v>3</v>
          </cell>
          <cell r="E47" t="str">
            <v>.</v>
          </cell>
          <cell r="F47" t="str">
            <v/>
          </cell>
        </row>
        <row r="48">
          <cell r="B48" t="str">
            <v>Major urban area</v>
          </cell>
          <cell r="C48">
            <v>24.68</v>
          </cell>
          <cell r="D48">
            <v>1.48</v>
          </cell>
          <cell r="E48" t="str">
            <v>.</v>
          </cell>
          <cell r="F48" t="str">
            <v/>
          </cell>
        </row>
        <row r="49">
          <cell r="B49" t="str">
            <v>Large urban area</v>
          </cell>
          <cell r="C49">
            <v>24.91</v>
          </cell>
          <cell r="D49">
            <v>2.2000000000000002</v>
          </cell>
          <cell r="E49" t="str">
            <v>.</v>
          </cell>
          <cell r="F49" t="str">
            <v/>
          </cell>
        </row>
        <row r="50">
          <cell r="B50" t="str">
            <v>Medium urban area</v>
          </cell>
          <cell r="C50">
            <v>24.7</v>
          </cell>
          <cell r="D50">
            <v>3.68</v>
          </cell>
          <cell r="E50" t="str">
            <v>.</v>
          </cell>
          <cell r="F50" t="str">
            <v/>
          </cell>
        </row>
        <row r="51">
          <cell r="B51" t="str">
            <v>Small urban area</v>
          </cell>
          <cell r="C51">
            <v>24.86</v>
          </cell>
          <cell r="D51">
            <v>2.61</v>
          </cell>
          <cell r="E51" t="str">
            <v>.</v>
          </cell>
          <cell r="F51" t="str">
            <v/>
          </cell>
        </row>
        <row r="52">
          <cell r="B52" t="str">
            <v>Rural settlement/rural other</v>
          </cell>
          <cell r="C52">
            <v>16.5</v>
          </cell>
          <cell r="D52">
            <v>1.8</v>
          </cell>
          <cell r="E52" t="str">
            <v>.</v>
          </cell>
          <cell r="F52" t="str">
            <v>*</v>
          </cell>
        </row>
        <row r="53">
          <cell r="B53" t="str">
            <v>Major urban area</v>
          </cell>
          <cell r="C53">
            <v>24.68</v>
          </cell>
          <cell r="D53">
            <v>1.48</v>
          </cell>
          <cell r="E53" t="str">
            <v>.</v>
          </cell>
          <cell r="F53" t="str">
            <v/>
          </cell>
        </row>
        <row r="54">
          <cell r="B54" t="str">
            <v>Medium/large urban area</v>
          </cell>
          <cell r="C54">
            <v>24.83</v>
          </cell>
          <cell r="D54">
            <v>2.0499999999999998</v>
          </cell>
          <cell r="E54" t="str">
            <v>.</v>
          </cell>
          <cell r="F54" t="str">
            <v/>
          </cell>
        </row>
        <row r="55">
          <cell r="B55" t="str">
            <v>Small urban/rural area</v>
          </cell>
          <cell r="C55">
            <v>19.64</v>
          </cell>
          <cell r="D55">
            <v>1.47</v>
          </cell>
          <cell r="E55" t="str">
            <v>.</v>
          </cell>
          <cell r="F55" t="str">
            <v>*</v>
          </cell>
        </row>
        <row r="56">
          <cell r="B56" t="str">
            <v>Quintile 1 (least deprived)</v>
          </cell>
          <cell r="C56">
            <v>15.71</v>
          </cell>
          <cell r="D56">
            <v>1.83</v>
          </cell>
          <cell r="E56" t="str">
            <v>.</v>
          </cell>
          <cell r="F56" t="str">
            <v>*</v>
          </cell>
        </row>
        <row r="57">
          <cell r="B57" t="str">
            <v>Quintile 2</v>
          </cell>
          <cell r="C57">
            <v>19.75</v>
          </cell>
          <cell r="D57">
            <v>1.93</v>
          </cell>
          <cell r="E57" t="str">
            <v>.</v>
          </cell>
          <cell r="F57" t="str">
            <v>*</v>
          </cell>
        </row>
        <row r="58">
          <cell r="B58" t="str">
            <v>Quintile 3</v>
          </cell>
          <cell r="C58">
            <v>23.16</v>
          </cell>
          <cell r="D58">
            <v>1.81</v>
          </cell>
          <cell r="E58" t="str">
            <v>.</v>
          </cell>
          <cell r="F58" t="str">
            <v/>
          </cell>
        </row>
        <row r="59">
          <cell r="B59" t="str">
            <v>Quintile 4</v>
          </cell>
          <cell r="C59">
            <v>25.66</v>
          </cell>
          <cell r="D59">
            <v>1.98</v>
          </cell>
          <cell r="E59" t="str">
            <v>.</v>
          </cell>
          <cell r="F59" t="str">
            <v/>
          </cell>
        </row>
        <row r="60">
          <cell r="B60" t="str">
            <v>Quintile 5 (most deprived)</v>
          </cell>
          <cell r="C60">
            <v>33.06</v>
          </cell>
          <cell r="D60">
            <v>2.23</v>
          </cell>
          <cell r="E60" t="str">
            <v>.</v>
          </cell>
          <cell r="F60" t="str">
            <v>*</v>
          </cell>
        </row>
        <row r="61">
          <cell r="B61" t="str">
            <v>Had partner within last 12 months</v>
          </cell>
          <cell r="C61">
            <v>0</v>
          </cell>
          <cell r="D61">
            <v>0</v>
          </cell>
          <cell r="E61" t="str">
            <v>.</v>
          </cell>
          <cell r="F61" t="str">
            <v>*</v>
          </cell>
        </row>
        <row r="62">
          <cell r="B62" t="str">
            <v>Did not have partner within last 12 months</v>
          </cell>
          <cell r="C62">
            <v>100</v>
          </cell>
          <cell r="D62">
            <v>0</v>
          </cell>
          <cell r="E62" t="str">
            <v>.</v>
          </cell>
          <cell r="F62" t="str">
            <v>*</v>
          </cell>
        </row>
        <row r="63">
          <cell r="B63" t="str">
            <v>Has ever had a partner</v>
          </cell>
          <cell r="C63">
            <v>17.78</v>
          </cell>
          <cell r="D63">
            <v>0.82</v>
          </cell>
          <cell r="E63" t="str">
            <v>.</v>
          </cell>
          <cell r="F63" t="str">
            <v>*</v>
          </cell>
        </row>
        <row r="64">
          <cell r="B64" t="str">
            <v>Has never had a partner</v>
          </cell>
          <cell r="C64">
            <v>100</v>
          </cell>
          <cell r="D64">
            <v>0</v>
          </cell>
          <cell r="E64" t="str">
            <v>.</v>
          </cell>
          <cell r="F64" t="str">
            <v>*</v>
          </cell>
        </row>
        <row r="65">
          <cell r="B65" t="str">
            <v>Partnered – legally registered</v>
          </cell>
          <cell r="C65">
            <v>0</v>
          </cell>
          <cell r="D65">
            <v>0</v>
          </cell>
          <cell r="E65" t="str">
            <v>.</v>
          </cell>
          <cell r="F65" t="str">
            <v>*</v>
          </cell>
        </row>
        <row r="66">
          <cell r="B66" t="str">
            <v>Partnered – not legally registered</v>
          </cell>
          <cell r="C66">
            <v>0</v>
          </cell>
          <cell r="D66">
            <v>0</v>
          </cell>
          <cell r="E66" t="str">
            <v>.</v>
          </cell>
          <cell r="F66" t="str">
            <v>*</v>
          </cell>
        </row>
        <row r="67">
          <cell r="B67" t="str">
            <v>Non-partnered</v>
          </cell>
          <cell r="C67">
            <v>80.89</v>
          </cell>
          <cell r="D67">
            <v>1.73</v>
          </cell>
          <cell r="E67" t="str">
            <v>.</v>
          </cell>
          <cell r="F67" t="str">
            <v>*</v>
          </cell>
        </row>
        <row r="68">
          <cell r="B68" t="str">
            <v>Never married and never in a civil union</v>
          </cell>
          <cell r="C68">
            <v>58.24</v>
          </cell>
          <cell r="D68">
            <v>2.34</v>
          </cell>
          <cell r="E68" t="str">
            <v>.</v>
          </cell>
          <cell r="F68" t="str">
            <v>*</v>
          </cell>
        </row>
        <row r="69">
          <cell r="B69" t="str">
            <v>Divorced</v>
          </cell>
          <cell r="C69">
            <v>74.77</v>
          </cell>
          <cell r="D69">
            <v>3.3</v>
          </cell>
          <cell r="E69" t="str">
            <v>.</v>
          </cell>
          <cell r="F69" t="str">
            <v>*</v>
          </cell>
        </row>
        <row r="70">
          <cell r="B70" t="str">
            <v>Widowed/surviving partner</v>
          </cell>
          <cell r="C70">
            <v>82.19</v>
          </cell>
          <cell r="D70">
            <v>2.69</v>
          </cell>
          <cell r="E70" t="str">
            <v>.</v>
          </cell>
          <cell r="F70" t="str">
            <v>*</v>
          </cell>
        </row>
        <row r="71">
          <cell r="B71" t="str">
            <v>Separated</v>
          </cell>
          <cell r="C71">
            <v>54.76</v>
          </cell>
          <cell r="D71">
            <v>4.6500000000000004</v>
          </cell>
          <cell r="E71" t="str">
            <v>.</v>
          </cell>
          <cell r="F71" t="str">
            <v>*</v>
          </cell>
        </row>
        <row r="72">
          <cell r="B72" t="str">
            <v>Married/civil union/de facto</v>
          </cell>
          <cell r="C72">
            <v>0.55000000000000004</v>
          </cell>
          <cell r="D72">
            <v>0.19</v>
          </cell>
          <cell r="E72" t="str">
            <v>.‡</v>
          </cell>
          <cell r="F72" t="str">
            <v>*</v>
          </cell>
        </row>
        <row r="73">
          <cell r="B73" t="str">
            <v>Adults with disability</v>
          </cell>
          <cell r="C73">
            <v>35.96</v>
          </cell>
          <cell r="D73">
            <v>4.1900000000000004</v>
          </cell>
          <cell r="E73" t="str">
            <v>.</v>
          </cell>
          <cell r="F73" t="str">
            <v>*</v>
          </cell>
        </row>
        <row r="74">
          <cell r="B74" t="str">
            <v>Adults without disability</v>
          </cell>
          <cell r="C74">
            <v>22.93</v>
          </cell>
          <cell r="D74">
            <v>0.88</v>
          </cell>
          <cell r="E74" t="str">
            <v>.</v>
          </cell>
          <cell r="F74" t="str">
            <v/>
          </cell>
        </row>
        <row r="75">
          <cell r="B75" t="str">
            <v>Low level of psychological distress</v>
          </cell>
          <cell r="C75">
            <v>22.87</v>
          </cell>
          <cell r="D75">
            <v>0.89</v>
          </cell>
          <cell r="E75" t="str">
            <v>.</v>
          </cell>
          <cell r="F75" t="str">
            <v/>
          </cell>
        </row>
        <row r="76">
          <cell r="B76" t="str">
            <v>Moderate level of psychological distress</v>
          </cell>
          <cell r="C76">
            <v>31.25</v>
          </cell>
          <cell r="D76">
            <v>4.59</v>
          </cell>
          <cell r="E76" t="str">
            <v>.</v>
          </cell>
          <cell r="F76" t="str">
            <v>*</v>
          </cell>
        </row>
        <row r="77">
          <cell r="B77" t="str">
            <v>High level of psychological distress</v>
          </cell>
          <cell r="C77">
            <v>31.51</v>
          </cell>
          <cell r="D77">
            <v>8.86</v>
          </cell>
          <cell r="E77" t="str">
            <v>.‡</v>
          </cell>
          <cell r="F77" t="str">
            <v/>
          </cell>
        </row>
        <row r="78">
          <cell r="B78" t="str">
            <v>No probable serious mental illness</v>
          </cell>
          <cell r="C78">
            <v>22.87</v>
          </cell>
          <cell r="D78">
            <v>0.89</v>
          </cell>
          <cell r="E78" t="str">
            <v>.</v>
          </cell>
          <cell r="F78" t="str">
            <v/>
          </cell>
        </row>
        <row r="79">
          <cell r="B79" t="str">
            <v>Probable serious mental illness</v>
          </cell>
          <cell r="C79">
            <v>31.25</v>
          </cell>
          <cell r="D79">
            <v>4.59</v>
          </cell>
          <cell r="E79" t="str">
            <v>.</v>
          </cell>
          <cell r="F79" t="str">
            <v>*</v>
          </cell>
        </row>
        <row r="80">
          <cell r="B80" t="str">
            <v>Employed</v>
          </cell>
          <cell r="C80">
            <v>17.39</v>
          </cell>
          <cell r="D80">
            <v>1.08</v>
          </cell>
          <cell r="E80" t="str">
            <v>.</v>
          </cell>
          <cell r="F80" t="str">
            <v>*</v>
          </cell>
        </row>
        <row r="81">
          <cell r="B81" t="str">
            <v>Unemployed</v>
          </cell>
          <cell r="C81">
            <v>36.76</v>
          </cell>
          <cell r="D81">
            <v>4.3</v>
          </cell>
          <cell r="E81" t="str">
            <v>.</v>
          </cell>
          <cell r="F81" t="str">
            <v>*</v>
          </cell>
        </row>
        <row r="82">
          <cell r="B82" t="str">
            <v>Retired</v>
          </cell>
          <cell r="C82">
            <v>30.81</v>
          </cell>
          <cell r="D82">
            <v>1.88</v>
          </cell>
          <cell r="E82" t="str">
            <v>.</v>
          </cell>
          <cell r="F82" t="str">
            <v>*</v>
          </cell>
        </row>
        <row r="83">
          <cell r="B83" t="str">
            <v>Home or caring duties or voluntary work</v>
          </cell>
          <cell r="C83">
            <v>16.559999999999999</v>
          </cell>
          <cell r="D83">
            <v>2.57</v>
          </cell>
          <cell r="E83" t="str">
            <v>.</v>
          </cell>
          <cell r="F83" t="str">
            <v>*</v>
          </cell>
        </row>
        <row r="84">
          <cell r="B84" t="str">
            <v>Not employed, studying</v>
          </cell>
          <cell r="C84">
            <v>61.57</v>
          </cell>
          <cell r="D84">
            <v>5</v>
          </cell>
          <cell r="E84" t="str">
            <v>.</v>
          </cell>
          <cell r="F84" t="str">
            <v>*</v>
          </cell>
        </row>
        <row r="85">
          <cell r="B85" t="str">
            <v>Not employed, not actively seeking work/unable to work</v>
          </cell>
          <cell r="C85">
            <v>39.82</v>
          </cell>
          <cell r="D85">
            <v>6.85</v>
          </cell>
          <cell r="E85" t="str">
            <v>.</v>
          </cell>
          <cell r="F85" t="str">
            <v>*</v>
          </cell>
        </row>
        <row r="86">
          <cell r="B86" t="str">
            <v>Other employment status</v>
          </cell>
          <cell r="C86">
            <v>33</v>
          </cell>
          <cell r="D86">
            <v>6.47</v>
          </cell>
          <cell r="E86" t="str">
            <v>.‡</v>
          </cell>
          <cell r="F86" t="str">
            <v>*</v>
          </cell>
        </row>
        <row r="87">
          <cell r="B87" t="str">
            <v>Not in the labour force</v>
          </cell>
          <cell r="C87">
            <v>33.85</v>
          </cell>
          <cell r="D87">
            <v>1.76</v>
          </cell>
          <cell r="E87" t="str">
            <v>.</v>
          </cell>
          <cell r="F87" t="str">
            <v>*</v>
          </cell>
        </row>
        <row r="88">
          <cell r="B88" t="str">
            <v>Personal income: $20,000 or less</v>
          </cell>
          <cell r="C88">
            <v>35.24</v>
          </cell>
          <cell r="D88">
            <v>2.17</v>
          </cell>
          <cell r="E88" t="str">
            <v>.</v>
          </cell>
          <cell r="F88" t="str">
            <v>*</v>
          </cell>
        </row>
        <row r="89">
          <cell r="B89" t="str">
            <v>Personal income: $20,001–$40,000</v>
          </cell>
          <cell r="C89">
            <v>31.25</v>
          </cell>
          <cell r="D89">
            <v>1.85</v>
          </cell>
          <cell r="E89" t="str">
            <v>.</v>
          </cell>
          <cell r="F89" t="str">
            <v>*</v>
          </cell>
        </row>
        <row r="90">
          <cell r="B90" t="str">
            <v>Personal income: $40,001–$60,000</v>
          </cell>
          <cell r="C90">
            <v>19.48</v>
          </cell>
          <cell r="D90">
            <v>1.67</v>
          </cell>
          <cell r="E90" t="str">
            <v>.</v>
          </cell>
          <cell r="F90" t="str">
            <v>*</v>
          </cell>
        </row>
        <row r="91">
          <cell r="B91" t="str">
            <v>Personal income: $60,001 or more</v>
          </cell>
          <cell r="C91">
            <v>10.220000000000001</v>
          </cell>
          <cell r="D91">
            <v>0.96</v>
          </cell>
          <cell r="E91" t="str">
            <v>.</v>
          </cell>
          <cell r="F91" t="str">
            <v>*</v>
          </cell>
        </row>
        <row r="92">
          <cell r="B92" t="str">
            <v>Household income: $40,000 or less</v>
          </cell>
          <cell r="C92">
            <v>41.46</v>
          </cell>
          <cell r="D92">
            <v>1.85</v>
          </cell>
          <cell r="E92" t="str">
            <v>.</v>
          </cell>
          <cell r="F92" t="str">
            <v>*</v>
          </cell>
        </row>
        <row r="93">
          <cell r="B93" t="str">
            <v>Household income: $40,001–$60,000</v>
          </cell>
          <cell r="C93">
            <v>24.51</v>
          </cell>
          <cell r="D93">
            <v>2.0699999999999998</v>
          </cell>
          <cell r="E93" t="str">
            <v>.</v>
          </cell>
          <cell r="F93" t="str">
            <v/>
          </cell>
        </row>
        <row r="94">
          <cell r="B94" t="str">
            <v>Household income: $60,001–$100,000</v>
          </cell>
          <cell r="C94">
            <v>20.68</v>
          </cell>
          <cell r="D94">
            <v>1.68</v>
          </cell>
          <cell r="E94" t="str">
            <v>.</v>
          </cell>
          <cell r="F94" t="str">
            <v>*</v>
          </cell>
        </row>
        <row r="95">
          <cell r="B95" t="str">
            <v>Household income: $100,001 or more</v>
          </cell>
          <cell r="C95">
            <v>11.48</v>
          </cell>
          <cell r="D95">
            <v>1.1000000000000001</v>
          </cell>
          <cell r="E95" t="str">
            <v>.</v>
          </cell>
          <cell r="F95" t="str">
            <v>*</v>
          </cell>
        </row>
        <row r="96">
          <cell r="B96" t="str">
            <v>Not at all limited</v>
          </cell>
          <cell r="C96">
            <v>18.989999999999998</v>
          </cell>
          <cell r="D96">
            <v>1.1100000000000001</v>
          </cell>
          <cell r="E96" t="str">
            <v>.</v>
          </cell>
          <cell r="F96" t="str">
            <v>*</v>
          </cell>
        </row>
        <row r="97">
          <cell r="B97" t="str">
            <v>A little limited</v>
          </cell>
          <cell r="C97">
            <v>21.13</v>
          </cell>
          <cell r="D97">
            <v>2.4700000000000002</v>
          </cell>
          <cell r="E97" t="str">
            <v>.</v>
          </cell>
          <cell r="F97" t="str">
            <v/>
          </cell>
        </row>
        <row r="98">
          <cell r="B98" t="str">
            <v>Quite limited</v>
          </cell>
          <cell r="C98">
            <v>24.29</v>
          </cell>
          <cell r="D98">
            <v>2.92</v>
          </cell>
          <cell r="E98" t="str">
            <v>.</v>
          </cell>
          <cell r="F98" t="str">
            <v/>
          </cell>
        </row>
        <row r="99">
          <cell r="B99" t="str">
            <v>Very limited</v>
          </cell>
          <cell r="C99">
            <v>27.48</v>
          </cell>
          <cell r="D99">
            <v>2.76</v>
          </cell>
          <cell r="E99" t="str">
            <v>.</v>
          </cell>
          <cell r="F99" t="str">
            <v>*</v>
          </cell>
        </row>
        <row r="100">
          <cell r="B100" t="str">
            <v>Couldn't buy it</v>
          </cell>
          <cell r="C100">
            <v>36.83</v>
          </cell>
          <cell r="D100">
            <v>2.4</v>
          </cell>
          <cell r="E100" t="str">
            <v>.</v>
          </cell>
          <cell r="F100" t="str">
            <v>*</v>
          </cell>
        </row>
        <row r="101">
          <cell r="B101" t="str">
            <v>Not at all limited</v>
          </cell>
          <cell r="C101">
            <v>18.989999999999998</v>
          </cell>
          <cell r="D101">
            <v>1.1100000000000001</v>
          </cell>
          <cell r="E101" t="str">
            <v>.</v>
          </cell>
          <cell r="F101" t="str">
            <v>*</v>
          </cell>
        </row>
        <row r="102">
          <cell r="B102" t="str">
            <v>A little limited</v>
          </cell>
          <cell r="C102">
            <v>21.13</v>
          </cell>
          <cell r="D102">
            <v>2.4700000000000002</v>
          </cell>
          <cell r="E102" t="str">
            <v>.</v>
          </cell>
          <cell r="F102" t="str">
            <v/>
          </cell>
        </row>
        <row r="103">
          <cell r="B103" t="str">
            <v>Quite or very limited</v>
          </cell>
          <cell r="C103">
            <v>25.83</v>
          </cell>
          <cell r="D103">
            <v>2.0299999999999998</v>
          </cell>
          <cell r="E103" t="str">
            <v>.</v>
          </cell>
          <cell r="F103" t="str">
            <v/>
          </cell>
        </row>
        <row r="104">
          <cell r="B104" t="str">
            <v>Couldn't buy it</v>
          </cell>
          <cell r="C104">
            <v>36.83</v>
          </cell>
          <cell r="D104">
            <v>2.4</v>
          </cell>
          <cell r="E104" t="str">
            <v>.</v>
          </cell>
          <cell r="F104" t="str">
            <v>*</v>
          </cell>
        </row>
        <row r="105">
          <cell r="B105" t="str">
            <v>Yes, can meet unexpected expense</v>
          </cell>
          <cell r="C105">
            <v>19.579999999999998</v>
          </cell>
          <cell r="D105">
            <v>0.74</v>
          </cell>
          <cell r="E105" t="str">
            <v>.</v>
          </cell>
          <cell r="F105" t="str">
            <v>*</v>
          </cell>
        </row>
        <row r="106">
          <cell r="B106" t="str">
            <v>No, cannot meet unexpected expense</v>
          </cell>
          <cell r="C106">
            <v>39.479999999999997</v>
          </cell>
          <cell r="D106">
            <v>2.77</v>
          </cell>
          <cell r="E106" t="str">
            <v>.</v>
          </cell>
          <cell r="F106" t="str">
            <v>*</v>
          </cell>
        </row>
        <row r="107">
          <cell r="B107" t="str">
            <v>Household had no vehicle access</v>
          </cell>
          <cell r="C107">
            <v>59.15</v>
          </cell>
          <cell r="D107">
            <v>4.3099999999999996</v>
          </cell>
          <cell r="E107" t="str">
            <v>.</v>
          </cell>
          <cell r="F107" t="str">
            <v>*</v>
          </cell>
        </row>
        <row r="108">
          <cell r="B108" t="str">
            <v>Household had vehicle access</v>
          </cell>
          <cell r="C108">
            <v>21.78</v>
          </cell>
          <cell r="D108">
            <v>0.86</v>
          </cell>
          <cell r="E108" t="str">
            <v>.</v>
          </cell>
          <cell r="F108" t="str">
            <v/>
          </cell>
        </row>
        <row r="109">
          <cell r="B109" t="str">
            <v>Household had no access to device</v>
          </cell>
          <cell r="C109">
            <v>54.41</v>
          </cell>
          <cell r="D109">
            <v>5.09</v>
          </cell>
          <cell r="E109" t="str">
            <v>.</v>
          </cell>
          <cell r="F109" t="str">
            <v>*</v>
          </cell>
        </row>
        <row r="110">
          <cell r="B110" t="str">
            <v>Household had access to device</v>
          </cell>
          <cell r="C110">
            <v>22.36</v>
          </cell>
          <cell r="D110">
            <v>0.85</v>
          </cell>
          <cell r="E110" t="str">
            <v>.</v>
          </cell>
          <cell r="F110" t="str">
            <v/>
          </cell>
        </row>
        <row r="111">
          <cell r="B111" t="str">
            <v>One person household</v>
          </cell>
          <cell r="C111">
            <v>58.41</v>
          </cell>
          <cell r="D111">
            <v>2.2799999999999998</v>
          </cell>
          <cell r="E111" t="str">
            <v>.</v>
          </cell>
          <cell r="F111" t="str">
            <v>*</v>
          </cell>
        </row>
        <row r="112">
          <cell r="B112" t="str">
            <v>One parent with child(ren)</v>
          </cell>
          <cell r="C112">
            <v>53.77</v>
          </cell>
          <cell r="D112">
            <v>4.01</v>
          </cell>
          <cell r="E112" t="str">
            <v>.</v>
          </cell>
          <cell r="F112" t="str">
            <v>*</v>
          </cell>
        </row>
        <row r="113">
          <cell r="B113" t="str">
            <v>Couple only</v>
          </cell>
          <cell r="C113">
            <v>0.47</v>
          </cell>
          <cell r="D113">
            <v>0.21</v>
          </cell>
          <cell r="E113" t="str">
            <v>.‡</v>
          </cell>
          <cell r="F113" t="str">
            <v>*</v>
          </cell>
        </row>
        <row r="114">
          <cell r="B114" t="str">
            <v>Couple with child(ren)</v>
          </cell>
          <cell r="C114" t="str">
            <v>SŜ</v>
          </cell>
          <cell r="D114">
            <v>0.3</v>
          </cell>
          <cell r="E114" t="str">
            <v/>
          </cell>
          <cell r="F114" t="str">
            <v>*</v>
          </cell>
        </row>
        <row r="115">
          <cell r="B115" t="str">
            <v>Other multi-person household</v>
          </cell>
          <cell r="C115">
            <v>59.67</v>
          </cell>
          <cell r="D115">
            <v>4.78</v>
          </cell>
          <cell r="E115" t="str">
            <v>.</v>
          </cell>
          <cell r="F115" t="str">
            <v>*</v>
          </cell>
        </row>
        <row r="116">
          <cell r="B116" t="str">
            <v>Household composition unidentifiable</v>
          </cell>
          <cell r="C116" t="str">
            <v>SŜ</v>
          </cell>
          <cell r="D116">
            <v>3.61</v>
          </cell>
          <cell r="E116" t="str">
            <v/>
          </cell>
          <cell r="F116" t="str">
            <v>*</v>
          </cell>
        </row>
        <row r="117">
          <cell r="B117" t="str">
            <v>Other household with couple and/or child</v>
          </cell>
          <cell r="C117">
            <v>38.61</v>
          </cell>
          <cell r="D117">
            <v>2.61</v>
          </cell>
          <cell r="E117" t="str">
            <v>.</v>
          </cell>
          <cell r="F117" t="str">
            <v>*</v>
          </cell>
        </row>
        <row r="118">
          <cell r="B118" t="str">
            <v>One-person household</v>
          </cell>
          <cell r="C118">
            <v>58.41</v>
          </cell>
          <cell r="D118">
            <v>2.2799999999999998</v>
          </cell>
          <cell r="E118" t="str">
            <v>.</v>
          </cell>
          <cell r="F118" t="str">
            <v>*</v>
          </cell>
        </row>
        <row r="119">
          <cell r="B119" t="str">
            <v>Two-people household</v>
          </cell>
          <cell r="C119">
            <v>11.55</v>
          </cell>
          <cell r="D119">
            <v>0.94</v>
          </cell>
          <cell r="E119" t="str">
            <v>.</v>
          </cell>
          <cell r="F119" t="str">
            <v>*</v>
          </cell>
        </row>
        <row r="120">
          <cell r="B120" t="str">
            <v>Three-people household</v>
          </cell>
          <cell r="C120">
            <v>20.49</v>
          </cell>
          <cell r="D120">
            <v>1.91</v>
          </cell>
          <cell r="E120" t="str">
            <v>.</v>
          </cell>
          <cell r="F120" t="str">
            <v>*</v>
          </cell>
        </row>
        <row r="121">
          <cell r="B121" t="str">
            <v>Four-people household</v>
          </cell>
          <cell r="C121">
            <v>18.940000000000001</v>
          </cell>
          <cell r="D121">
            <v>2.02</v>
          </cell>
          <cell r="E121" t="str">
            <v>.</v>
          </cell>
          <cell r="F121" t="str">
            <v>*</v>
          </cell>
        </row>
        <row r="122">
          <cell r="B122" t="str">
            <v>Five-or-more-people household</v>
          </cell>
          <cell r="C122">
            <v>23.15</v>
          </cell>
          <cell r="D122">
            <v>3.52</v>
          </cell>
          <cell r="E122" t="str">
            <v>.</v>
          </cell>
          <cell r="F122" t="str">
            <v/>
          </cell>
        </row>
        <row r="123">
          <cell r="B123" t="str">
            <v>No children in household</v>
          </cell>
          <cell r="C123">
            <v>27.77</v>
          </cell>
          <cell r="D123">
            <v>1.1100000000000001</v>
          </cell>
          <cell r="E123" t="str">
            <v>.</v>
          </cell>
          <cell r="F123" t="str">
            <v>*</v>
          </cell>
        </row>
        <row r="124">
          <cell r="B124" t="str">
            <v>One-child household</v>
          </cell>
          <cell r="C124">
            <v>21.74</v>
          </cell>
          <cell r="D124">
            <v>2.21</v>
          </cell>
          <cell r="E124" t="str">
            <v>.</v>
          </cell>
          <cell r="F124" t="str">
            <v/>
          </cell>
        </row>
        <row r="125">
          <cell r="B125" t="str">
            <v>Two-or-more-children household</v>
          </cell>
          <cell r="C125">
            <v>13.27</v>
          </cell>
          <cell r="D125">
            <v>1.6</v>
          </cell>
          <cell r="E125" t="str">
            <v>.</v>
          </cell>
          <cell r="F125" t="str">
            <v>*</v>
          </cell>
        </row>
        <row r="126">
          <cell r="B126" t="str">
            <v>No children in household</v>
          </cell>
          <cell r="C126">
            <v>27.77</v>
          </cell>
          <cell r="D126">
            <v>1.1100000000000001</v>
          </cell>
          <cell r="E126" t="str">
            <v>.</v>
          </cell>
          <cell r="F126" t="str">
            <v>*</v>
          </cell>
        </row>
        <row r="127">
          <cell r="B127" t="str">
            <v>One-or-more-children household</v>
          </cell>
          <cell r="C127">
            <v>16.25</v>
          </cell>
          <cell r="D127">
            <v>1.24</v>
          </cell>
          <cell r="E127" t="str">
            <v>.</v>
          </cell>
          <cell r="F127" t="str">
            <v>*</v>
          </cell>
        </row>
        <row r="128">
          <cell r="B128" t="str">
            <v>Yes, lived at current address</v>
          </cell>
          <cell r="C128">
            <v>22.83</v>
          </cell>
          <cell r="D128">
            <v>0.97</v>
          </cell>
          <cell r="E128" t="str">
            <v>.</v>
          </cell>
          <cell r="F128" t="str">
            <v/>
          </cell>
        </row>
        <row r="129">
          <cell r="B129" t="str">
            <v>No, did not live at current address</v>
          </cell>
          <cell r="C129">
            <v>26.41</v>
          </cell>
          <cell r="D129">
            <v>2.06</v>
          </cell>
          <cell r="E129" t="str">
            <v>.</v>
          </cell>
          <cell r="F129" t="str">
            <v>*</v>
          </cell>
        </row>
        <row r="130">
          <cell r="B130" t="str">
            <v>Owned</v>
          </cell>
          <cell r="C130">
            <v>19.809999999999999</v>
          </cell>
          <cell r="D130">
            <v>0.9</v>
          </cell>
          <cell r="E130" t="str">
            <v>.</v>
          </cell>
          <cell r="F130" t="str">
            <v>*</v>
          </cell>
        </row>
      </sheetData>
      <sheetData sheetId="7">
        <row r="4">
          <cell r="B4" t="str">
            <v>New Zealand Average</v>
          </cell>
          <cell r="C4">
            <v>947</v>
          </cell>
          <cell r="D4">
            <v>3.67</v>
          </cell>
          <cell r="E4" t="str">
            <v/>
          </cell>
        </row>
        <row r="5">
          <cell r="B5" t="str">
            <v>Male</v>
          </cell>
          <cell r="C5">
            <v>406</v>
          </cell>
          <cell r="D5">
            <v>5.68</v>
          </cell>
          <cell r="E5" t="str">
            <v/>
          </cell>
        </row>
        <row r="6">
          <cell r="B6" t="str">
            <v>Female</v>
          </cell>
          <cell r="C6">
            <v>534</v>
          </cell>
          <cell r="D6">
            <v>5.21</v>
          </cell>
          <cell r="E6" t="str">
            <v/>
          </cell>
        </row>
        <row r="7">
          <cell r="B7" t="str">
            <v>Gender diverse</v>
          </cell>
          <cell r="C7" t="str">
            <v>S</v>
          </cell>
          <cell r="D7">
            <v>69.52</v>
          </cell>
          <cell r="E7" t="str">
            <v/>
          </cell>
        </row>
        <row r="8">
          <cell r="B8" t="str">
            <v>Cis-male</v>
          </cell>
          <cell r="C8">
            <v>404</v>
          </cell>
          <cell r="D8">
            <v>5.61</v>
          </cell>
          <cell r="E8" t="str">
            <v/>
          </cell>
        </row>
        <row r="9">
          <cell r="B9" t="str">
            <v>Cis-female</v>
          </cell>
          <cell r="C9">
            <v>533</v>
          </cell>
          <cell r="D9">
            <v>5.22</v>
          </cell>
          <cell r="E9" t="str">
            <v/>
          </cell>
        </row>
        <row r="10">
          <cell r="B10" t="str">
            <v>Gender-diverse or trans-gender</v>
          </cell>
          <cell r="C10">
            <v>7</v>
          </cell>
          <cell r="D10">
            <v>45.02</v>
          </cell>
          <cell r="E10" t="str">
            <v>#</v>
          </cell>
        </row>
        <row r="11">
          <cell r="B11" t="str">
            <v>Heterosexual</v>
          </cell>
          <cell r="C11">
            <v>877</v>
          </cell>
          <cell r="D11">
            <v>3.77</v>
          </cell>
          <cell r="E11" t="str">
            <v/>
          </cell>
        </row>
        <row r="12">
          <cell r="B12" t="str">
            <v>Gay or lesbian</v>
          </cell>
          <cell r="C12">
            <v>12</v>
          </cell>
          <cell r="D12">
            <v>35.090000000000003</v>
          </cell>
          <cell r="E12" t="str">
            <v>#</v>
          </cell>
        </row>
        <row r="13">
          <cell r="B13" t="str">
            <v>Bisexual</v>
          </cell>
          <cell r="C13">
            <v>23</v>
          </cell>
          <cell r="D13">
            <v>28.39</v>
          </cell>
          <cell r="E13" t="str">
            <v>#</v>
          </cell>
        </row>
        <row r="14">
          <cell r="B14" t="str">
            <v>Other sexual identity</v>
          </cell>
          <cell r="C14">
            <v>8</v>
          </cell>
          <cell r="D14">
            <v>45.97</v>
          </cell>
          <cell r="E14" t="str">
            <v>#</v>
          </cell>
        </row>
        <row r="15">
          <cell r="B15" t="str">
            <v>People with diverse sexualities</v>
          </cell>
          <cell r="C15">
            <v>43</v>
          </cell>
          <cell r="D15">
            <v>19.079999999999998</v>
          </cell>
          <cell r="E15" t="str">
            <v/>
          </cell>
        </row>
        <row r="16">
          <cell r="B16" t="str">
            <v>Not LGBT</v>
          </cell>
          <cell r="C16">
            <v>900</v>
          </cell>
          <cell r="D16">
            <v>3.66</v>
          </cell>
          <cell r="E16" t="str">
            <v/>
          </cell>
        </row>
        <row r="17">
          <cell r="B17" t="str">
            <v>LGBT</v>
          </cell>
          <cell r="C17">
            <v>47</v>
          </cell>
          <cell r="D17">
            <v>18.22</v>
          </cell>
          <cell r="E17" t="str">
            <v/>
          </cell>
        </row>
        <row r="18">
          <cell r="B18" t="str">
            <v>15–19 years</v>
          </cell>
          <cell r="C18">
            <v>168</v>
          </cell>
          <cell r="D18">
            <v>14.86</v>
          </cell>
          <cell r="E18" t="str">
            <v/>
          </cell>
        </row>
        <row r="19">
          <cell r="B19" t="str">
            <v>20–29 years</v>
          </cell>
          <cell r="C19">
            <v>175</v>
          </cell>
          <cell r="D19">
            <v>9.59</v>
          </cell>
          <cell r="E19" t="str">
            <v/>
          </cell>
        </row>
        <row r="20">
          <cell r="B20" t="str">
            <v>30–39 years</v>
          </cell>
          <cell r="C20">
            <v>102</v>
          </cell>
          <cell r="D20">
            <v>12.02</v>
          </cell>
          <cell r="E20" t="str">
            <v/>
          </cell>
        </row>
        <row r="21">
          <cell r="B21" t="str">
            <v>40–49 years</v>
          </cell>
          <cell r="C21">
            <v>100</v>
          </cell>
          <cell r="D21">
            <v>11.66</v>
          </cell>
          <cell r="E21" t="str">
            <v/>
          </cell>
        </row>
        <row r="22">
          <cell r="B22" t="str">
            <v>50–59 years</v>
          </cell>
          <cell r="C22">
            <v>108</v>
          </cell>
          <cell r="D22">
            <v>9.39</v>
          </cell>
          <cell r="E22" t="str">
            <v/>
          </cell>
        </row>
        <row r="23">
          <cell r="B23" t="str">
            <v>60–64 years</v>
          </cell>
          <cell r="C23">
            <v>59</v>
          </cell>
          <cell r="D23">
            <v>15.25</v>
          </cell>
          <cell r="E23" t="str">
            <v/>
          </cell>
        </row>
        <row r="24">
          <cell r="B24" t="str">
            <v>65 years and over</v>
          </cell>
          <cell r="C24">
            <v>234</v>
          </cell>
          <cell r="D24">
            <v>6.8</v>
          </cell>
          <cell r="E24" t="str">
            <v/>
          </cell>
        </row>
        <row r="25">
          <cell r="B25" t="str">
            <v>15–29 years</v>
          </cell>
          <cell r="C25">
            <v>343</v>
          </cell>
          <cell r="D25">
            <v>8.4600000000000009</v>
          </cell>
          <cell r="E25" t="str">
            <v/>
          </cell>
        </row>
        <row r="26">
          <cell r="B26" t="str">
            <v>30–64 years</v>
          </cell>
          <cell r="C26">
            <v>369</v>
          </cell>
          <cell r="D26">
            <v>5.88</v>
          </cell>
          <cell r="E26" t="str">
            <v/>
          </cell>
        </row>
        <row r="27">
          <cell r="B27" t="str">
            <v>65 years and over</v>
          </cell>
          <cell r="C27">
            <v>234</v>
          </cell>
          <cell r="D27">
            <v>6.8</v>
          </cell>
          <cell r="E27" t="str">
            <v/>
          </cell>
        </row>
        <row r="28">
          <cell r="B28" t="str">
            <v>15–19 years</v>
          </cell>
          <cell r="C28">
            <v>168</v>
          </cell>
          <cell r="D28">
            <v>14.86</v>
          </cell>
          <cell r="E28" t="str">
            <v/>
          </cell>
        </row>
        <row r="29">
          <cell r="B29" t="str">
            <v>20–29 years</v>
          </cell>
          <cell r="C29">
            <v>175</v>
          </cell>
          <cell r="D29">
            <v>9.59</v>
          </cell>
          <cell r="E29" t="str">
            <v/>
          </cell>
        </row>
        <row r="30">
          <cell r="B30" t="str">
            <v>NZ European</v>
          </cell>
          <cell r="C30">
            <v>625</v>
          </cell>
          <cell r="D30">
            <v>5.35</v>
          </cell>
          <cell r="E30" t="str">
            <v/>
          </cell>
        </row>
        <row r="31">
          <cell r="B31" t="str">
            <v>Māori</v>
          </cell>
          <cell r="C31">
            <v>159</v>
          </cell>
          <cell r="D31">
            <v>7.01</v>
          </cell>
          <cell r="E31" t="str">
            <v/>
          </cell>
        </row>
        <row r="32">
          <cell r="B32" t="str">
            <v>Pacific peoples</v>
          </cell>
          <cell r="C32">
            <v>83</v>
          </cell>
          <cell r="D32">
            <v>15.86</v>
          </cell>
          <cell r="E32" t="str">
            <v/>
          </cell>
        </row>
        <row r="33">
          <cell r="B33" t="str">
            <v>Asian</v>
          </cell>
          <cell r="C33">
            <v>133</v>
          </cell>
          <cell r="D33">
            <v>13.72</v>
          </cell>
          <cell r="E33" t="str">
            <v/>
          </cell>
        </row>
        <row r="34">
          <cell r="B34" t="str">
            <v>Chinese</v>
          </cell>
          <cell r="C34">
            <v>45</v>
          </cell>
          <cell r="D34">
            <v>23.41</v>
          </cell>
          <cell r="E34" t="str">
            <v>#</v>
          </cell>
        </row>
        <row r="35">
          <cell r="B35" t="str">
            <v>Indian</v>
          </cell>
          <cell r="C35">
            <v>44</v>
          </cell>
          <cell r="D35">
            <v>20.95</v>
          </cell>
          <cell r="E35" t="str">
            <v>#</v>
          </cell>
        </row>
        <row r="36">
          <cell r="B36" t="str">
            <v>Other Asian ethnicity</v>
          </cell>
          <cell r="C36">
            <v>45</v>
          </cell>
          <cell r="D36">
            <v>27.18</v>
          </cell>
          <cell r="E36" t="str">
            <v>#</v>
          </cell>
        </row>
        <row r="37">
          <cell r="B37" t="str">
            <v>Other ethnicity</v>
          </cell>
          <cell r="C37">
            <v>19</v>
          </cell>
          <cell r="D37">
            <v>32.369999999999997</v>
          </cell>
          <cell r="E37" t="str">
            <v>#</v>
          </cell>
        </row>
        <row r="38">
          <cell r="B38" t="str">
            <v>Other ethnicity (except European and Māori)</v>
          </cell>
          <cell r="C38">
            <v>230</v>
          </cell>
          <cell r="D38">
            <v>10.44</v>
          </cell>
          <cell r="E38" t="str">
            <v/>
          </cell>
        </row>
        <row r="39">
          <cell r="B39" t="str">
            <v>Other ethnicity (except European, Māori and Asian)</v>
          </cell>
          <cell r="C39">
            <v>101</v>
          </cell>
          <cell r="D39">
            <v>14.79</v>
          </cell>
          <cell r="E39" t="str">
            <v/>
          </cell>
        </row>
        <row r="40">
          <cell r="B40" t="str">
            <v>Other ethnicity (except European, Māori and Pacific)</v>
          </cell>
          <cell r="C40">
            <v>152</v>
          </cell>
          <cell r="D40">
            <v>12.95</v>
          </cell>
          <cell r="E40" t="str">
            <v/>
          </cell>
        </row>
        <row r="41">
          <cell r="B41">
            <v>2018</v>
          </cell>
          <cell r="C41">
            <v>13</v>
          </cell>
          <cell r="D41">
            <v>37.9</v>
          </cell>
          <cell r="E41" t="str">
            <v>#</v>
          </cell>
        </row>
        <row r="42">
          <cell r="B42" t="str">
            <v>2019/20</v>
          </cell>
          <cell r="C42">
            <v>10</v>
          </cell>
          <cell r="D42">
            <v>40.31</v>
          </cell>
          <cell r="E42" t="str">
            <v>#</v>
          </cell>
        </row>
        <row r="43">
          <cell r="B43" t="str">
            <v>Auckland</v>
          </cell>
          <cell r="C43">
            <v>323</v>
          </cell>
          <cell r="D43">
            <v>7.55</v>
          </cell>
          <cell r="E43" t="str">
            <v/>
          </cell>
        </row>
        <row r="44">
          <cell r="B44" t="str">
            <v>Wellington</v>
          </cell>
          <cell r="C44">
            <v>94</v>
          </cell>
          <cell r="D44">
            <v>11.56</v>
          </cell>
          <cell r="E44" t="str">
            <v/>
          </cell>
        </row>
        <row r="45">
          <cell r="B45" t="str">
            <v>Rest of North Island</v>
          </cell>
          <cell r="C45">
            <v>303</v>
          </cell>
          <cell r="D45">
            <v>6.11</v>
          </cell>
          <cell r="E45" t="str">
            <v/>
          </cell>
        </row>
        <row r="46">
          <cell r="B46" t="str">
            <v>Canterbury</v>
          </cell>
          <cell r="C46">
            <v>116</v>
          </cell>
          <cell r="D46">
            <v>11.25</v>
          </cell>
          <cell r="E46" t="str">
            <v/>
          </cell>
        </row>
        <row r="47">
          <cell r="B47" t="str">
            <v>Rest of South Island</v>
          </cell>
          <cell r="C47">
            <v>111</v>
          </cell>
          <cell r="D47">
            <v>11.9</v>
          </cell>
          <cell r="E47" t="str">
            <v/>
          </cell>
        </row>
        <row r="48">
          <cell r="B48" t="str">
            <v>Major urban area</v>
          </cell>
          <cell r="C48">
            <v>518</v>
          </cell>
          <cell r="D48">
            <v>7.06</v>
          </cell>
          <cell r="E48" t="str">
            <v/>
          </cell>
        </row>
        <row r="49">
          <cell r="B49" t="str">
            <v>Large urban area</v>
          </cell>
          <cell r="C49">
            <v>143</v>
          </cell>
          <cell r="D49">
            <v>12.63</v>
          </cell>
          <cell r="E49" t="str">
            <v/>
          </cell>
        </row>
        <row r="50">
          <cell r="B50" t="str">
            <v>Medium urban area</v>
          </cell>
          <cell r="C50">
            <v>91</v>
          </cell>
          <cell r="D50">
            <v>16.7</v>
          </cell>
          <cell r="E50" t="str">
            <v/>
          </cell>
        </row>
        <row r="51">
          <cell r="B51" t="str">
            <v>Small urban area</v>
          </cell>
          <cell r="C51">
            <v>92</v>
          </cell>
          <cell r="D51">
            <v>17.420000000000002</v>
          </cell>
          <cell r="E51" t="str">
            <v/>
          </cell>
        </row>
        <row r="52">
          <cell r="B52" t="str">
            <v>Rural settlement/rural other</v>
          </cell>
          <cell r="C52">
            <v>102</v>
          </cell>
          <cell r="D52">
            <v>16.329999999999998</v>
          </cell>
          <cell r="E52" t="str">
            <v/>
          </cell>
        </row>
        <row r="53">
          <cell r="B53" t="str">
            <v>Major urban area</v>
          </cell>
          <cell r="C53">
            <v>518</v>
          </cell>
          <cell r="D53">
            <v>7.06</v>
          </cell>
          <cell r="E53" t="str">
            <v/>
          </cell>
        </row>
        <row r="54">
          <cell r="B54" t="str">
            <v>Medium/large urban area</v>
          </cell>
          <cell r="C54">
            <v>233</v>
          </cell>
          <cell r="D54">
            <v>9.11</v>
          </cell>
          <cell r="E54" t="str">
            <v/>
          </cell>
        </row>
        <row r="55">
          <cell r="B55" t="str">
            <v>Small urban/rural area</v>
          </cell>
          <cell r="C55">
            <v>194</v>
          </cell>
          <cell r="D55">
            <v>10.84</v>
          </cell>
          <cell r="E55" t="str">
            <v/>
          </cell>
        </row>
        <row r="56">
          <cell r="B56" t="str">
            <v>Quintile 1 (least deprived)</v>
          </cell>
          <cell r="C56">
            <v>118</v>
          </cell>
          <cell r="D56">
            <v>13.84</v>
          </cell>
          <cell r="E56" t="str">
            <v/>
          </cell>
        </row>
        <row r="57">
          <cell r="B57" t="str">
            <v>Quintile 2</v>
          </cell>
          <cell r="C57">
            <v>163</v>
          </cell>
          <cell r="D57">
            <v>13.31</v>
          </cell>
          <cell r="E57" t="str">
            <v/>
          </cell>
        </row>
        <row r="58">
          <cell r="B58" t="str">
            <v>Quintile 3</v>
          </cell>
          <cell r="C58">
            <v>197</v>
          </cell>
          <cell r="D58">
            <v>11.1</v>
          </cell>
          <cell r="E58" t="str">
            <v/>
          </cell>
        </row>
        <row r="59">
          <cell r="B59" t="str">
            <v>Quintile 4</v>
          </cell>
          <cell r="C59">
            <v>217</v>
          </cell>
          <cell r="D59">
            <v>11.17</v>
          </cell>
          <cell r="E59" t="str">
            <v/>
          </cell>
        </row>
        <row r="60">
          <cell r="B60" t="str">
            <v>Quintile 5 (most deprived)</v>
          </cell>
          <cell r="C60">
            <v>252</v>
          </cell>
          <cell r="D60">
            <v>11.64</v>
          </cell>
          <cell r="E60" t="str">
            <v/>
          </cell>
        </row>
        <row r="61">
          <cell r="B61" t="str">
            <v>Had partner within last 12 months</v>
          </cell>
          <cell r="C61">
            <v>0</v>
          </cell>
          <cell r="D61" t="str">
            <v>.</v>
          </cell>
          <cell r="E61" t="str">
            <v/>
          </cell>
        </row>
        <row r="62">
          <cell r="B62" t="str">
            <v>Did not have partner within last 12 months</v>
          </cell>
          <cell r="C62">
            <v>947</v>
          </cell>
          <cell r="D62">
            <v>3.67</v>
          </cell>
          <cell r="E62" t="str">
            <v/>
          </cell>
        </row>
        <row r="63">
          <cell r="B63" t="str">
            <v>Has ever had a partner</v>
          </cell>
          <cell r="C63">
            <v>668</v>
          </cell>
          <cell r="D63">
            <v>4.72</v>
          </cell>
          <cell r="E63" t="str">
            <v/>
          </cell>
        </row>
        <row r="64">
          <cell r="B64" t="str">
            <v>Has never had a partner</v>
          </cell>
          <cell r="C64">
            <v>279</v>
          </cell>
          <cell r="D64">
            <v>8.25</v>
          </cell>
          <cell r="E64" t="str">
            <v/>
          </cell>
        </row>
        <row r="65">
          <cell r="B65" t="str">
            <v>Partnered – legally registered</v>
          </cell>
          <cell r="C65">
            <v>0</v>
          </cell>
          <cell r="D65" t="str">
            <v>.</v>
          </cell>
          <cell r="E65" t="str">
            <v/>
          </cell>
        </row>
        <row r="66">
          <cell r="B66" t="str">
            <v>Partnered – not legally registered</v>
          </cell>
          <cell r="C66">
            <v>0</v>
          </cell>
          <cell r="D66" t="str">
            <v>.</v>
          </cell>
          <cell r="E66" t="str">
            <v/>
          </cell>
        </row>
        <row r="67">
          <cell r="B67" t="str">
            <v>Non-partnered</v>
          </cell>
          <cell r="C67">
            <v>947</v>
          </cell>
          <cell r="D67">
            <v>3.67</v>
          </cell>
          <cell r="E67" t="str">
            <v/>
          </cell>
        </row>
        <row r="68">
          <cell r="B68" t="str">
            <v>Never married and never in a civil union</v>
          </cell>
          <cell r="C68">
            <v>521</v>
          </cell>
          <cell r="D68">
            <v>5.84</v>
          </cell>
          <cell r="E68" t="str">
            <v/>
          </cell>
        </row>
        <row r="69">
          <cell r="B69" t="str">
            <v>Divorced</v>
          </cell>
          <cell r="C69">
            <v>147</v>
          </cell>
          <cell r="D69">
            <v>9.94</v>
          </cell>
          <cell r="E69" t="str">
            <v/>
          </cell>
        </row>
        <row r="70">
          <cell r="B70" t="str">
            <v>Widowed/surviving partner</v>
          </cell>
          <cell r="C70">
            <v>161</v>
          </cell>
          <cell r="D70">
            <v>8.1300000000000008</v>
          </cell>
          <cell r="E70" t="str">
            <v/>
          </cell>
        </row>
        <row r="71">
          <cell r="B71" t="str">
            <v>Separated</v>
          </cell>
          <cell r="C71">
            <v>96</v>
          </cell>
          <cell r="D71">
            <v>10.37</v>
          </cell>
          <cell r="E71" t="str">
            <v/>
          </cell>
        </row>
        <row r="72">
          <cell r="B72" t="str">
            <v>Married/civil union/de facto</v>
          </cell>
          <cell r="C72">
            <v>14</v>
          </cell>
          <cell r="D72">
            <v>34.630000000000003</v>
          </cell>
          <cell r="E72" t="str">
            <v>#</v>
          </cell>
        </row>
        <row r="73">
          <cell r="B73" t="str">
            <v>Adults with disability</v>
          </cell>
          <cell r="C73">
            <v>60</v>
          </cell>
          <cell r="D73">
            <v>13.41</v>
          </cell>
          <cell r="E73" t="str">
            <v/>
          </cell>
        </row>
        <row r="74">
          <cell r="B74" t="str">
            <v>Adults without disability</v>
          </cell>
          <cell r="C74">
            <v>887</v>
          </cell>
          <cell r="D74">
            <v>3.85</v>
          </cell>
          <cell r="E74" t="str">
            <v/>
          </cell>
        </row>
        <row r="75">
          <cell r="B75" t="str">
            <v>Low level of psychological distress</v>
          </cell>
          <cell r="C75">
            <v>862</v>
          </cell>
          <cell r="D75">
            <v>4.0199999999999996</v>
          </cell>
          <cell r="E75" t="str">
            <v/>
          </cell>
        </row>
        <row r="76">
          <cell r="B76" t="str">
            <v>Moderate level of psychological distress</v>
          </cell>
          <cell r="C76">
            <v>49</v>
          </cell>
          <cell r="D76">
            <v>16.57</v>
          </cell>
          <cell r="E76" t="str">
            <v/>
          </cell>
        </row>
        <row r="77">
          <cell r="B77" t="str">
            <v>High level of psychological distress</v>
          </cell>
          <cell r="C77">
            <v>18</v>
          </cell>
          <cell r="D77">
            <v>31.59</v>
          </cell>
          <cell r="E77" t="str">
            <v>#</v>
          </cell>
        </row>
        <row r="78">
          <cell r="B78" t="str">
            <v>No probable serious mental illness</v>
          </cell>
          <cell r="C78">
            <v>862</v>
          </cell>
          <cell r="D78">
            <v>4.0199999999999996</v>
          </cell>
          <cell r="E78" t="str">
            <v/>
          </cell>
        </row>
        <row r="79">
          <cell r="B79" t="str">
            <v>Probable serious mental illness</v>
          </cell>
          <cell r="C79">
            <v>49</v>
          </cell>
          <cell r="D79">
            <v>16.57</v>
          </cell>
          <cell r="E79" t="str">
            <v/>
          </cell>
        </row>
        <row r="80">
          <cell r="B80" t="str">
            <v>Employed</v>
          </cell>
          <cell r="C80">
            <v>450</v>
          </cell>
          <cell r="D80">
            <v>6.51</v>
          </cell>
          <cell r="E80" t="str">
            <v/>
          </cell>
        </row>
        <row r="81">
          <cell r="B81" t="str">
            <v>Unemployed</v>
          </cell>
          <cell r="C81">
            <v>70</v>
          </cell>
          <cell r="D81">
            <v>16.260000000000002</v>
          </cell>
          <cell r="E81" t="str">
            <v/>
          </cell>
        </row>
        <row r="82">
          <cell r="B82" t="str">
            <v>Retired</v>
          </cell>
          <cell r="C82">
            <v>196</v>
          </cell>
          <cell r="D82">
            <v>7.53</v>
          </cell>
          <cell r="E82" t="str">
            <v/>
          </cell>
        </row>
        <row r="83">
          <cell r="B83" t="str">
            <v>Home or caring duties or voluntary work</v>
          </cell>
          <cell r="C83">
            <v>37</v>
          </cell>
          <cell r="D83">
            <v>18.48</v>
          </cell>
          <cell r="E83" t="str">
            <v/>
          </cell>
        </row>
        <row r="84">
          <cell r="B84" t="str">
            <v>Not employed, studying</v>
          </cell>
          <cell r="C84">
            <v>119</v>
          </cell>
          <cell r="D84">
            <v>12.87</v>
          </cell>
          <cell r="E84" t="str">
            <v/>
          </cell>
        </row>
        <row r="85">
          <cell r="B85" t="str">
            <v>Not employed, not actively seeking work/unable to work</v>
          </cell>
          <cell r="C85">
            <v>39</v>
          </cell>
          <cell r="D85">
            <v>19.45</v>
          </cell>
          <cell r="E85" t="str">
            <v/>
          </cell>
        </row>
        <row r="86">
          <cell r="B86" t="str">
            <v>Other employment status</v>
          </cell>
          <cell r="C86">
            <v>31</v>
          </cell>
          <cell r="D86">
            <v>25.03</v>
          </cell>
          <cell r="E86" t="str">
            <v>#</v>
          </cell>
        </row>
        <row r="87">
          <cell r="B87" t="str">
            <v>Not in the labour force</v>
          </cell>
          <cell r="C87">
            <v>422</v>
          </cell>
          <cell r="D87">
            <v>5.53</v>
          </cell>
          <cell r="E87" t="str">
            <v/>
          </cell>
        </row>
        <row r="88">
          <cell r="B88" t="str">
            <v>Personal income: $20,000 or less</v>
          </cell>
          <cell r="C88">
            <v>352</v>
          </cell>
          <cell r="D88">
            <v>7.93</v>
          </cell>
          <cell r="E88" t="str">
            <v/>
          </cell>
        </row>
        <row r="89">
          <cell r="B89" t="str">
            <v>Personal income: $20,001–$40,000</v>
          </cell>
          <cell r="C89">
            <v>316</v>
          </cell>
          <cell r="D89">
            <v>7</v>
          </cell>
          <cell r="E89" t="str">
            <v/>
          </cell>
        </row>
        <row r="90">
          <cell r="B90" t="str">
            <v>Personal income: $40,001–$60,000</v>
          </cell>
          <cell r="C90">
            <v>153</v>
          </cell>
          <cell r="D90">
            <v>9.32</v>
          </cell>
          <cell r="E90" t="str">
            <v/>
          </cell>
        </row>
        <row r="91">
          <cell r="B91" t="str">
            <v>Personal income: $60,001 or more</v>
          </cell>
          <cell r="C91">
            <v>127</v>
          </cell>
          <cell r="D91">
            <v>10.06</v>
          </cell>
          <cell r="E91" t="str">
            <v/>
          </cell>
        </row>
        <row r="92">
          <cell r="B92" t="str">
            <v>Household income: $40,000 or less</v>
          </cell>
          <cell r="C92">
            <v>414</v>
          </cell>
          <cell r="D92">
            <v>6.13</v>
          </cell>
          <cell r="E92" t="str">
            <v/>
          </cell>
        </row>
        <row r="93">
          <cell r="B93" t="str">
            <v>Household income: $40,001–$60,000</v>
          </cell>
          <cell r="C93">
            <v>161</v>
          </cell>
          <cell r="D93">
            <v>8.7799999999999994</v>
          </cell>
          <cell r="E93" t="str">
            <v/>
          </cell>
        </row>
        <row r="94">
          <cell r="B94" t="str">
            <v>Household income: $60,001–$100,000</v>
          </cell>
          <cell r="C94">
            <v>221</v>
          </cell>
          <cell r="D94">
            <v>9.56</v>
          </cell>
          <cell r="E94" t="str">
            <v/>
          </cell>
        </row>
        <row r="95">
          <cell r="B95" t="str">
            <v>Household income: $100,001 or more</v>
          </cell>
          <cell r="C95">
            <v>150</v>
          </cell>
          <cell r="D95">
            <v>10.09</v>
          </cell>
          <cell r="E95" t="str">
            <v/>
          </cell>
        </row>
        <row r="96">
          <cell r="B96" t="str">
            <v>Not at all limited</v>
          </cell>
          <cell r="C96">
            <v>336</v>
          </cell>
          <cell r="D96">
            <v>6.06</v>
          </cell>
          <cell r="E96" t="str">
            <v/>
          </cell>
        </row>
        <row r="97">
          <cell r="B97" t="str">
            <v>A little limited</v>
          </cell>
          <cell r="C97">
            <v>176</v>
          </cell>
          <cell r="D97">
            <v>12.46</v>
          </cell>
          <cell r="E97" t="str">
            <v/>
          </cell>
        </row>
        <row r="98">
          <cell r="B98" t="str">
            <v>Quite limited</v>
          </cell>
          <cell r="C98">
            <v>106</v>
          </cell>
          <cell r="D98">
            <v>12.1</v>
          </cell>
          <cell r="E98" t="str">
            <v/>
          </cell>
        </row>
        <row r="99">
          <cell r="B99" t="str">
            <v>Very limited</v>
          </cell>
          <cell r="C99">
            <v>112</v>
          </cell>
          <cell r="D99">
            <v>13.35</v>
          </cell>
          <cell r="E99" t="str">
            <v/>
          </cell>
        </row>
        <row r="100">
          <cell r="B100" t="str">
            <v>Couldn't buy it</v>
          </cell>
          <cell r="C100">
            <v>192</v>
          </cell>
          <cell r="D100">
            <v>8.2200000000000006</v>
          </cell>
          <cell r="E100" t="str">
            <v/>
          </cell>
        </row>
        <row r="101">
          <cell r="B101" t="str">
            <v>Not at all limited</v>
          </cell>
          <cell r="C101">
            <v>336</v>
          </cell>
          <cell r="D101">
            <v>6.06</v>
          </cell>
          <cell r="E101" t="str">
            <v/>
          </cell>
        </row>
        <row r="102">
          <cell r="B102" t="str">
            <v>A little limited</v>
          </cell>
          <cell r="C102">
            <v>176</v>
          </cell>
          <cell r="D102">
            <v>12.46</v>
          </cell>
          <cell r="E102" t="str">
            <v/>
          </cell>
        </row>
        <row r="103">
          <cell r="B103" t="str">
            <v>Quite or very limited</v>
          </cell>
          <cell r="C103">
            <v>218</v>
          </cell>
          <cell r="D103">
            <v>8.94</v>
          </cell>
          <cell r="E103" t="str">
            <v/>
          </cell>
        </row>
        <row r="104">
          <cell r="B104" t="str">
            <v>Couldn't buy it</v>
          </cell>
          <cell r="C104">
            <v>192</v>
          </cell>
          <cell r="D104">
            <v>8.2200000000000006</v>
          </cell>
          <cell r="E104" t="str">
            <v/>
          </cell>
        </row>
        <row r="105">
          <cell r="B105" t="str">
            <v>Yes, can meet unexpected expense</v>
          </cell>
          <cell r="C105">
            <v>638</v>
          </cell>
          <cell r="D105">
            <v>3.91</v>
          </cell>
          <cell r="E105" t="str">
            <v/>
          </cell>
        </row>
        <row r="106">
          <cell r="B106" t="str">
            <v>No, cannot meet unexpected expense</v>
          </cell>
          <cell r="C106">
            <v>269</v>
          </cell>
          <cell r="D106">
            <v>10.17</v>
          </cell>
          <cell r="E106" t="str">
            <v/>
          </cell>
        </row>
        <row r="107">
          <cell r="B107" t="str">
            <v>Household had no vehicle access</v>
          </cell>
          <cell r="C107">
            <v>108</v>
          </cell>
          <cell r="D107">
            <v>13.5</v>
          </cell>
          <cell r="E107" t="str">
            <v/>
          </cell>
        </row>
        <row r="108">
          <cell r="B108" t="str">
            <v>Household had vehicle access</v>
          </cell>
          <cell r="C108">
            <v>839</v>
          </cell>
          <cell r="D108">
            <v>4.01</v>
          </cell>
          <cell r="E108" t="str">
            <v/>
          </cell>
        </row>
        <row r="109">
          <cell r="B109" t="str">
            <v>Household had no access to device</v>
          </cell>
          <cell r="C109">
            <v>76</v>
          </cell>
          <cell r="D109">
            <v>11.31</v>
          </cell>
          <cell r="E109" t="str">
            <v/>
          </cell>
        </row>
        <row r="110">
          <cell r="B110" t="str">
            <v>Household had access to device</v>
          </cell>
          <cell r="C110">
            <v>871</v>
          </cell>
          <cell r="D110">
            <v>3.79</v>
          </cell>
          <cell r="E110" t="str">
            <v/>
          </cell>
        </row>
        <row r="111">
          <cell r="B111" t="str">
            <v>One person household</v>
          </cell>
          <cell r="C111">
            <v>345</v>
          </cell>
          <cell r="D111">
            <v>5.48</v>
          </cell>
          <cell r="E111" t="str">
            <v/>
          </cell>
        </row>
        <row r="112">
          <cell r="B112" t="str">
            <v>One parent with child(ren)</v>
          </cell>
          <cell r="C112">
            <v>149</v>
          </cell>
          <cell r="D112">
            <v>9.02</v>
          </cell>
          <cell r="E112" t="str">
            <v/>
          </cell>
        </row>
        <row r="113">
          <cell r="B113" t="str">
            <v>Couple only</v>
          </cell>
          <cell r="C113">
            <v>4</v>
          </cell>
          <cell r="D113">
            <v>44.49</v>
          </cell>
          <cell r="E113" t="str">
            <v>#</v>
          </cell>
        </row>
        <row r="114">
          <cell r="B114" t="str">
            <v>Couple with child(ren)</v>
          </cell>
          <cell r="C114" t="str">
            <v>S</v>
          </cell>
          <cell r="D114">
            <v>106.69</v>
          </cell>
          <cell r="E114" t="str">
            <v/>
          </cell>
        </row>
        <row r="115">
          <cell r="B115" t="str">
            <v>Other multi-person household</v>
          </cell>
          <cell r="C115">
            <v>151</v>
          </cell>
          <cell r="D115">
            <v>15.21</v>
          </cell>
          <cell r="E115" t="str">
            <v/>
          </cell>
        </row>
        <row r="116">
          <cell r="B116" t="str">
            <v>Household composition unidentifiable</v>
          </cell>
          <cell r="C116" t="str">
            <v>S</v>
          </cell>
          <cell r="D116">
            <v>196.56</v>
          </cell>
          <cell r="E116" t="str">
            <v/>
          </cell>
        </row>
        <row r="117">
          <cell r="B117" t="str">
            <v>Other household with couple and/or child</v>
          </cell>
          <cell r="C117">
            <v>291</v>
          </cell>
          <cell r="D117">
            <v>8.1999999999999993</v>
          </cell>
          <cell r="E117" t="str">
            <v/>
          </cell>
        </row>
        <row r="118">
          <cell r="B118" t="str">
            <v>One-person household</v>
          </cell>
          <cell r="C118">
            <v>345</v>
          </cell>
          <cell r="D118">
            <v>5.48</v>
          </cell>
          <cell r="E118" t="str">
            <v/>
          </cell>
        </row>
        <row r="119">
          <cell r="B119" t="str">
            <v>Two-people household</v>
          </cell>
          <cell r="C119">
            <v>143</v>
          </cell>
          <cell r="D119">
            <v>8.1</v>
          </cell>
          <cell r="E119" t="str">
            <v/>
          </cell>
        </row>
        <row r="120">
          <cell r="B120" t="str">
            <v>Three-people household</v>
          </cell>
          <cell r="C120">
            <v>144</v>
          </cell>
          <cell r="D120">
            <v>10.4</v>
          </cell>
          <cell r="E120" t="str">
            <v/>
          </cell>
        </row>
        <row r="121">
          <cell r="B121" t="str">
            <v>Four-people household</v>
          </cell>
          <cell r="C121">
            <v>151</v>
          </cell>
          <cell r="D121">
            <v>11.63</v>
          </cell>
          <cell r="E121" t="str">
            <v/>
          </cell>
        </row>
        <row r="122">
          <cell r="B122" t="str">
            <v>Five-or-more-people household</v>
          </cell>
          <cell r="C122">
            <v>164</v>
          </cell>
          <cell r="D122">
            <v>17.440000000000001</v>
          </cell>
          <cell r="E122" t="str">
            <v/>
          </cell>
        </row>
        <row r="123">
          <cell r="B123" t="str">
            <v>No children in household</v>
          </cell>
          <cell r="C123">
            <v>702</v>
          </cell>
          <cell r="D123">
            <v>4.38</v>
          </cell>
          <cell r="E123" t="str">
            <v/>
          </cell>
        </row>
        <row r="124">
          <cell r="B124" t="str">
            <v>One-child household</v>
          </cell>
          <cell r="C124">
            <v>115</v>
          </cell>
          <cell r="D124">
            <v>11.5</v>
          </cell>
          <cell r="E124" t="str">
            <v/>
          </cell>
        </row>
        <row r="125">
          <cell r="B125" t="str">
            <v>Two-or-more-children household</v>
          </cell>
          <cell r="C125">
            <v>130</v>
          </cell>
          <cell r="D125">
            <v>13</v>
          </cell>
          <cell r="E125" t="str">
            <v/>
          </cell>
        </row>
        <row r="126">
          <cell r="B126" t="str">
            <v>No children in household</v>
          </cell>
          <cell r="C126">
            <v>702</v>
          </cell>
          <cell r="D126">
            <v>4.38</v>
          </cell>
          <cell r="E126" t="str">
            <v/>
          </cell>
        </row>
        <row r="127">
          <cell r="B127" t="str">
            <v>One-or-more-children household</v>
          </cell>
          <cell r="C127">
            <v>245</v>
          </cell>
          <cell r="D127">
            <v>8.34</v>
          </cell>
          <cell r="E127" t="str">
            <v/>
          </cell>
        </row>
        <row r="128">
          <cell r="B128" t="str">
            <v>Yes, lived at current address</v>
          </cell>
          <cell r="C128">
            <v>767</v>
          </cell>
          <cell r="D128">
            <v>4.34</v>
          </cell>
          <cell r="E128" t="str">
            <v/>
          </cell>
        </row>
        <row r="129">
          <cell r="B129" t="str">
            <v>No, did not live at current address</v>
          </cell>
          <cell r="C129">
            <v>177</v>
          </cell>
          <cell r="D129">
            <v>7.89</v>
          </cell>
          <cell r="E129" t="str">
            <v/>
          </cell>
        </row>
        <row r="130">
          <cell r="B130" t="str">
            <v>Owned</v>
          </cell>
          <cell r="C130">
            <v>530</v>
          </cell>
          <cell r="D130">
            <v>5.03</v>
          </cell>
          <cell r="E130" t="str">
            <v/>
          </cell>
        </row>
      </sheetData>
      <sheetData sheetId="8">
        <row r="4">
          <cell r="B4" t="str">
            <v>New Zealand Average</v>
          </cell>
          <cell r="C4">
            <v>2.42</v>
          </cell>
          <cell r="D4">
            <v>0.59</v>
          </cell>
          <cell r="E4" t="str">
            <v>.‡</v>
          </cell>
          <cell r="F4" t="str">
            <v/>
          </cell>
        </row>
        <row r="5">
          <cell r="B5" t="str">
            <v>Male</v>
          </cell>
          <cell r="C5" t="str">
            <v>SŜ</v>
          </cell>
          <cell r="D5">
            <v>0.95</v>
          </cell>
          <cell r="E5" t="str">
            <v/>
          </cell>
          <cell r="F5" t="str">
            <v/>
          </cell>
        </row>
        <row r="6">
          <cell r="B6" t="str">
            <v>Female</v>
          </cell>
          <cell r="C6">
            <v>3.09</v>
          </cell>
          <cell r="D6">
            <v>0.84</v>
          </cell>
          <cell r="E6" t="str">
            <v>.‡</v>
          </cell>
          <cell r="F6" t="str">
            <v/>
          </cell>
        </row>
        <row r="7">
          <cell r="B7" t="str">
            <v>Gender diverse</v>
          </cell>
          <cell r="C7" t="str">
            <v>SŜ</v>
          </cell>
          <cell r="D7">
            <v>9.9</v>
          </cell>
          <cell r="E7" t="str">
            <v/>
          </cell>
          <cell r="F7" t="str">
            <v/>
          </cell>
        </row>
        <row r="8">
          <cell r="B8" t="str">
            <v>Cis-male</v>
          </cell>
          <cell r="C8" t="str">
            <v>SŜ</v>
          </cell>
          <cell r="D8">
            <v>0.96</v>
          </cell>
          <cell r="E8" t="str">
            <v/>
          </cell>
          <cell r="F8" t="str">
            <v/>
          </cell>
        </row>
        <row r="9">
          <cell r="B9" t="str">
            <v>Cis-female</v>
          </cell>
          <cell r="C9">
            <v>3.1</v>
          </cell>
          <cell r="D9">
            <v>0.85</v>
          </cell>
          <cell r="E9" t="str">
            <v>.‡</v>
          </cell>
          <cell r="F9" t="str">
            <v/>
          </cell>
        </row>
        <row r="10">
          <cell r="B10" t="str">
            <v>Gender-diverse or trans-gender</v>
          </cell>
          <cell r="C10" t="str">
            <v>SŜ</v>
          </cell>
          <cell r="D10">
            <v>4.0599999999999996</v>
          </cell>
          <cell r="E10" t="str">
            <v/>
          </cell>
          <cell r="F10" t="str">
            <v/>
          </cell>
        </row>
        <row r="11">
          <cell r="B11" t="str">
            <v>Heterosexual</v>
          </cell>
          <cell r="C11">
            <v>2.25</v>
          </cell>
          <cell r="D11">
            <v>0.57999999999999996</v>
          </cell>
          <cell r="E11" t="str">
            <v>.‡</v>
          </cell>
          <cell r="F11" t="str">
            <v/>
          </cell>
        </row>
        <row r="12">
          <cell r="B12" t="str">
            <v>Gay or lesbian</v>
          </cell>
          <cell r="C12" t="str">
            <v>SŜ</v>
          </cell>
          <cell r="D12">
            <v>3.26</v>
          </cell>
          <cell r="E12" t="str">
            <v/>
          </cell>
          <cell r="F12" t="str">
            <v/>
          </cell>
        </row>
        <row r="13">
          <cell r="B13" t="str">
            <v>Bisexual</v>
          </cell>
          <cell r="C13" t="str">
            <v>SŜ</v>
          </cell>
          <cell r="D13">
            <v>12.14</v>
          </cell>
          <cell r="E13" t="str">
            <v/>
          </cell>
          <cell r="F13" t="str">
            <v/>
          </cell>
        </row>
        <row r="14">
          <cell r="B14" t="str">
            <v>Other sexual identity</v>
          </cell>
          <cell r="C14" t="str">
            <v>SŜ</v>
          </cell>
          <cell r="D14">
            <v>5.35</v>
          </cell>
          <cell r="E14" t="str">
            <v/>
          </cell>
          <cell r="F14" t="str">
            <v/>
          </cell>
        </row>
        <row r="15">
          <cell r="B15" t="str">
            <v>People with diverse sexualities</v>
          </cell>
          <cell r="C15" t="str">
            <v>SŜ</v>
          </cell>
          <cell r="D15">
            <v>6.63</v>
          </cell>
          <cell r="E15" t="str">
            <v/>
          </cell>
          <cell r="F15" t="str">
            <v/>
          </cell>
        </row>
        <row r="16">
          <cell r="B16" t="str">
            <v>Not LGBT</v>
          </cell>
          <cell r="C16">
            <v>2.21</v>
          </cell>
          <cell r="D16">
            <v>0.56000000000000005</v>
          </cell>
          <cell r="E16" t="str">
            <v>.‡</v>
          </cell>
          <cell r="F16" t="str">
            <v/>
          </cell>
        </row>
        <row r="17">
          <cell r="B17" t="str">
            <v>LGBT</v>
          </cell>
          <cell r="C17" t="str">
            <v>SŜ</v>
          </cell>
          <cell r="D17">
            <v>6.1</v>
          </cell>
          <cell r="E17" t="str">
            <v/>
          </cell>
          <cell r="F17" t="str">
            <v/>
          </cell>
        </row>
        <row r="18">
          <cell r="B18" t="str">
            <v>15–19 years</v>
          </cell>
          <cell r="C18" t="str">
            <v>SŜ</v>
          </cell>
          <cell r="D18">
            <v>0.98</v>
          </cell>
          <cell r="E18" t="str">
            <v/>
          </cell>
          <cell r="F18" t="str">
            <v/>
          </cell>
        </row>
        <row r="19">
          <cell r="B19" t="str">
            <v>20–29 years</v>
          </cell>
          <cell r="C19" t="str">
            <v>SŜ</v>
          </cell>
          <cell r="D19">
            <v>1.1100000000000001</v>
          </cell>
          <cell r="E19" t="str">
            <v/>
          </cell>
          <cell r="F19" t="str">
            <v/>
          </cell>
        </row>
        <row r="20">
          <cell r="B20" t="str">
            <v>30–39 years</v>
          </cell>
          <cell r="C20" t="str">
            <v>SŜ</v>
          </cell>
          <cell r="D20">
            <v>4.04</v>
          </cell>
          <cell r="E20" t="str">
            <v/>
          </cell>
          <cell r="F20" t="str">
            <v>*</v>
          </cell>
        </row>
        <row r="21">
          <cell r="B21" t="str">
            <v>40–49 years</v>
          </cell>
          <cell r="C21">
            <v>5.48</v>
          </cell>
          <cell r="D21">
            <v>2.52</v>
          </cell>
          <cell r="E21" t="str">
            <v>.‡</v>
          </cell>
          <cell r="F21" t="str">
            <v/>
          </cell>
        </row>
        <row r="22">
          <cell r="B22" t="str">
            <v>50–59 years</v>
          </cell>
          <cell r="C22" t="str">
            <v>SŜ</v>
          </cell>
          <cell r="D22">
            <v>1.84</v>
          </cell>
          <cell r="E22" t="str">
            <v/>
          </cell>
          <cell r="F22" t="str">
            <v/>
          </cell>
        </row>
        <row r="23">
          <cell r="B23" t="str">
            <v>60–64 years</v>
          </cell>
          <cell r="C23" t="str">
            <v>SŜ</v>
          </cell>
          <cell r="D23">
            <v>0.7</v>
          </cell>
          <cell r="E23" t="str">
            <v/>
          </cell>
          <cell r="F23" t="str">
            <v>*</v>
          </cell>
        </row>
        <row r="24">
          <cell r="B24" t="str">
            <v>65 years and over</v>
          </cell>
          <cell r="C24" t="str">
            <v>SŜ</v>
          </cell>
          <cell r="D24">
            <v>0.75</v>
          </cell>
          <cell r="E24" t="str">
            <v/>
          </cell>
          <cell r="F24" t="str">
            <v>*</v>
          </cell>
        </row>
        <row r="25">
          <cell r="B25" t="str">
            <v>15–29 years</v>
          </cell>
          <cell r="C25" t="str">
            <v>SŜ</v>
          </cell>
          <cell r="D25">
            <v>0.73</v>
          </cell>
          <cell r="E25" t="str">
            <v/>
          </cell>
          <cell r="F25" t="str">
            <v/>
          </cell>
        </row>
        <row r="26">
          <cell r="B26" t="str">
            <v>30–64 years</v>
          </cell>
          <cell r="C26">
            <v>4.5</v>
          </cell>
          <cell r="D26">
            <v>1.4</v>
          </cell>
          <cell r="E26" t="str">
            <v>.‡</v>
          </cell>
          <cell r="F26" t="str">
            <v>*</v>
          </cell>
        </row>
        <row r="27">
          <cell r="B27" t="str">
            <v>65 years and over</v>
          </cell>
          <cell r="C27" t="str">
            <v>SŜ</v>
          </cell>
          <cell r="D27">
            <v>0.75</v>
          </cell>
          <cell r="E27" t="str">
            <v/>
          </cell>
          <cell r="F27" t="str">
            <v>*</v>
          </cell>
        </row>
        <row r="28">
          <cell r="B28" t="str">
            <v>15–19 years</v>
          </cell>
          <cell r="C28" t="str">
            <v>SŜ</v>
          </cell>
          <cell r="D28">
            <v>0.98</v>
          </cell>
          <cell r="E28" t="str">
            <v/>
          </cell>
          <cell r="F28" t="str">
            <v/>
          </cell>
        </row>
        <row r="29">
          <cell r="B29" t="str">
            <v>20–29 years</v>
          </cell>
          <cell r="C29" t="str">
            <v>SŜ</v>
          </cell>
          <cell r="D29">
            <v>1.1100000000000001</v>
          </cell>
          <cell r="E29" t="str">
            <v/>
          </cell>
          <cell r="F29" t="str">
            <v/>
          </cell>
        </row>
        <row r="30">
          <cell r="B30" t="str">
            <v>NZ European</v>
          </cell>
          <cell r="C30">
            <v>2.4700000000000002</v>
          </cell>
          <cell r="D30">
            <v>0.73</v>
          </cell>
          <cell r="E30" t="str">
            <v>.‡</v>
          </cell>
          <cell r="F30" t="str">
            <v/>
          </cell>
        </row>
        <row r="31">
          <cell r="B31" t="str">
            <v>Māori</v>
          </cell>
          <cell r="C31">
            <v>5.42</v>
          </cell>
          <cell r="D31">
            <v>2.5099999999999998</v>
          </cell>
          <cell r="E31" t="str">
            <v>.‡</v>
          </cell>
          <cell r="F31" t="str">
            <v/>
          </cell>
        </row>
        <row r="32">
          <cell r="B32" t="str">
            <v>Pacific peoples</v>
          </cell>
          <cell r="C32" t="str">
            <v>SŜ</v>
          </cell>
          <cell r="D32">
            <v>0.45</v>
          </cell>
          <cell r="E32" t="str">
            <v/>
          </cell>
          <cell r="F32" t="str">
            <v>*</v>
          </cell>
        </row>
        <row r="33">
          <cell r="B33" t="str">
            <v>Asian</v>
          </cell>
          <cell r="C33" t="str">
            <v>SŜ</v>
          </cell>
          <cell r="D33">
            <v>1.1200000000000001</v>
          </cell>
          <cell r="E33" t="str">
            <v/>
          </cell>
          <cell r="F33" t="str">
            <v/>
          </cell>
        </row>
        <row r="34">
          <cell r="B34" t="str">
            <v>Chinese</v>
          </cell>
          <cell r="C34" t="str">
            <v>SŜ</v>
          </cell>
          <cell r="D34">
            <v>1.28</v>
          </cell>
          <cell r="E34" t="str">
            <v/>
          </cell>
          <cell r="F34" t="str">
            <v/>
          </cell>
        </row>
        <row r="35">
          <cell r="B35" t="str">
            <v>Indian</v>
          </cell>
          <cell r="C35" t="str">
            <v>SŜ</v>
          </cell>
          <cell r="D35">
            <v>3.14</v>
          </cell>
          <cell r="E35" t="str">
            <v/>
          </cell>
          <cell r="F35" t="str">
            <v/>
          </cell>
        </row>
        <row r="36">
          <cell r="B36" t="str">
            <v>Other Asian ethnicity</v>
          </cell>
          <cell r="C36" t="str">
            <v>SŜ</v>
          </cell>
          <cell r="D36">
            <v>0.51</v>
          </cell>
          <cell r="E36" t="str">
            <v/>
          </cell>
          <cell r="F36" t="str">
            <v>*</v>
          </cell>
        </row>
        <row r="37">
          <cell r="B37" t="str">
            <v>Other ethnicity</v>
          </cell>
          <cell r="C37">
            <v>0</v>
          </cell>
          <cell r="D37">
            <v>0</v>
          </cell>
          <cell r="E37" t="str">
            <v>.</v>
          </cell>
          <cell r="F37" t="str">
            <v>*</v>
          </cell>
        </row>
        <row r="38">
          <cell r="B38" t="str">
            <v>Other ethnicity (except European and Māori)</v>
          </cell>
          <cell r="C38" t="str">
            <v>SŜ</v>
          </cell>
          <cell r="D38">
            <v>0.66</v>
          </cell>
          <cell r="E38" t="str">
            <v/>
          </cell>
          <cell r="F38" t="str">
            <v>*</v>
          </cell>
        </row>
        <row r="39">
          <cell r="B39" t="str">
            <v>Other ethnicity (except European, Māori and Asian)</v>
          </cell>
          <cell r="C39" t="str">
            <v>SŜ</v>
          </cell>
          <cell r="D39">
            <v>0.37</v>
          </cell>
          <cell r="E39" t="str">
            <v/>
          </cell>
          <cell r="F39" t="str">
            <v>*</v>
          </cell>
        </row>
        <row r="40">
          <cell r="B40" t="str">
            <v>Other ethnicity (except European, Māori and Pacific)</v>
          </cell>
          <cell r="C40" t="str">
            <v>SŜ</v>
          </cell>
          <cell r="D40">
            <v>0.98</v>
          </cell>
          <cell r="E40" t="str">
            <v/>
          </cell>
          <cell r="F40" t="str">
            <v>*</v>
          </cell>
        </row>
        <row r="41">
          <cell r="B41">
            <v>2018</v>
          </cell>
          <cell r="C41">
            <v>100</v>
          </cell>
          <cell r="D41">
            <v>0</v>
          </cell>
          <cell r="E41" t="str">
            <v>.‡</v>
          </cell>
          <cell r="F41" t="str">
            <v>*</v>
          </cell>
        </row>
        <row r="42">
          <cell r="B42" t="str">
            <v>2019/20</v>
          </cell>
          <cell r="C42">
            <v>100</v>
          </cell>
          <cell r="D42">
            <v>0</v>
          </cell>
          <cell r="E42" t="str">
            <v>.‡</v>
          </cell>
          <cell r="F42" t="str">
            <v>*</v>
          </cell>
        </row>
        <row r="43">
          <cell r="B43" t="str">
            <v>Auckland</v>
          </cell>
          <cell r="C43" t="str">
            <v>SŜ</v>
          </cell>
          <cell r="D43">
            <v>0.97</v>
          </cell>
          <cell r="E43" t="str">
            <v/>
          </cell>
          <cell r="F43" t="str">
            <v/>
          </cell>
        </row>
        <row r="44">
          <cell r="B44" t="str">
            <v>Wellington</v>
          </cell>
          <cell r="C44" t="str">
            <v>SŜ</v>
          </cell>
          <cell r="D44">
            <v>1.69</v>
          </cell>
          <cell r="E44" t="str">
            <v/>
          </cell>
          <cell r="F44" t="str">
            <v/>
          </cell>
        </row>
        <row r="45">
          <cell r="B45" t="str">
            <v>Rest of North Island</v>
          </cell>
          <cell r="C45">
            <v>3.01</v>
          </cell>
          <cell r="D45">
            <v>1.41</v>
          </cell>
          <cell r="E45" t="str">
            <v>.‡</v>
          </cell>
          <cell r="F45" t="str">
            <v/>
          </cell>
        </row>
        <row r="46">
          <cell r="B46" t="str">
            <v>Canterbury</v>
          </cell>
          <cell r="C46" t="str">
            <v>SŜ</v>
          </cell>
          <cell r="D46">
            <v>1.66</v>
          </cell>
          <cell r="E46" t="str">
            <v/>
          </cell>
          <cell r="F46" t="str">
            <v/>
          </cell>
        </row>
        <row r="47">
          <cell r="B47" t="str">
            <v>Rest of South Island</v>
          </cell>
          <cell r="C47" t="str">
            <v>SŜ</v>
          </cell>
          <cell r="D47">
            <v>1.62</v>
          </cell>
          <cell r="E47" t="str">
            <v/>
          </cell>
          <cell r="F47" t="str">
            <v/>
          </cell>
        </row>
        <row r="48">
          <cell r="B48" t="str">
            <v>Major urban area</v>
          </cell>
          <cell r="C48">
            <v>1.8</v>
          </cell>
          <cell r="D48">
            <v>0.66</v>
          </cell>
          <cell r="E48" t="str">
            <v>.‡</v>
          </cell>
          <cell r="F48" t="str">
            <v/>
          </cell>
        </row>
        <row r="49">
          <cell r="B49" t="str">
            <v>Large urban area</v>
          </cell>
          <cell r="C49" t="str">
            <v>SŜ</v>
          </cell>
          <cell r="D49">
            <v>1.44</v>
          </cell>
          <cell r="E49" t="str">
            <v/>
          </cell>
          <cell r="F49" t="str">
            <v/>
          </cell>
        </row>
        <row r="50">
          <cell r="B50" t="str">
            <v>Medium urban area</v>
          </cell>
          <cell r="C50" t="str">
            <v>SŜ</v>
          </cell>
          <cell r="D50">
            <v>0.96</v>
          </cell>
          <cell r="E50" t="str">
            <v/>
          </cell>
          <cell r="F50" t="str">
            <v/>
          </cell>
        </row>
        <row r="51">
          <cell r="B51" t="str">
            <v>Small urban area</v>
          </cell>
          <cell r="C51" t="str">
            <v>SŜ</v>
          </cell>
          <cell r="D51">
            <v>3.93</v>
          </cell>
          <cell r="E51" t="str">
            <v/>
          </cell>
          <cell r="F51" t="str">
            <v/>
          </cell>
        </row>
        <row r="52">
          <cell r="B52" t="str">
            <v>Rural settlement/rural other</v>
          </cell>
          <cell r="C52" t="str">
            <v>SŜ</v>
          </cell>
          <cell r="D52">
            <v>2.63</v>
          </cell>
          <cell r="E52" t="str">
            <v/>
          </cell>
          <cell r="F52" t="str">
            <v/>
          </cell>
        </row>
        <row r="53">
          <cell r="B53" t="str">
            <v>Major urban area</v>
          </cell>
          <cell r="C53">
            <v>1.8</v>
          </cell>
          <cell r="D53">
            <v>0.66</v>
          </cell>
          <cell r="E53" t="str">
            <v>.‡</v>
          </cell>
          <cell r="F53" t="str">
            <v/>
          </cell>
        </row>
        <row r="54">
          <cell r="B54" t="str">
            <v>Medium/large urban area</v>
          </cell>
          <cell r="C54" t="str">
            <v>Ŝ</v>
          </cell>
          <cell r="D54">
            <v>1.01</v>
          </cell>
          <cell r="E54" t="str">
            <v/>
          </cell>
          <cell r="F54" t="str">
            <v/>
          </cell>
        </row>
        <row r="55">
          <cell r="B55" t="str">
            <v>Small urban/rural area</v>
          </cell>
          <cell r="C55" t="str">
            <v>SŜ</v>
          </cell>
          <cell r="D55">
            <v>2.31</v>
          </cell>
          <cell r="E55" t="str">
            <v/>
          </cell>
          <cell r="F55" t="str">
            <v/>
          </cell>
        </row>
        <row r="56">
          <cell r="B56" t="str">
            <v>Quintile 1 (least deprived)</v>
          </cell>
          <cell r="C56" t="str">
            <v>SŜ</v>
          </cell>
          <cell r="D56">
            <v>2.08</v>
          </cell>
          <cell r="E56" t="str">
            <v/>
          </cell>
          <cell r="F56" t="str">
            <v/>
          </cell>
        </row>
        <row r="57">
          <cell r="B57" t="str">
            <v>Quintile 2</v>
          </cell>
          <cell r="C57" t="str">
            <v>SŜ</v>
          </cell>
          <cell r="D57">
            <v>1.65</v>
          </cell>
          <cell r="E57" t="str">
            <v/>
          </cell>
          <cell r="F57" t="str">
            <v/>
          </cell>
        </row>
        <row r="58">
          <cell r="B58" t="str">
            <v>Quintile 3</v>
          </cell>
          <cell r="C58" t="str">
            <v>SŜ</v>
          </cell>
          <cell r="D58">
            <v>1.29</v>
          </cell>
          <cell r="E58" t="str">
            <v/>
          </cell>
          <cell r="F58" t="str">
            <v/>
          </cell>
        </row>
        <row r="59">
          <cell r="B59" t="str">
            <v>Quintile 4</v>
          </cell>
          <cell r="C59">
            <v>1.1299999999999999</v>
          </cell>
          <cell r="D59">
            <v>0.51</v>
          </cell>
          <cell r="E59" t="str">
            <v>.‡</v>
          </cell>
          <cell r="F59" t="str">
            <v>*</v>
          </cell>
        </row>
        <row r="60">
          <cell r="B60" t="str">
            <v>Quintile 5 (most deprived)</v>
          </cell>
          <cell r="C60">
            <v>3.32</v>
          </cell>
          <cell r="D60">
            <v>1.52</v>
          </cell>
          <cell r="E60" t="str">
            <v>.‡</v>
          </cell>
          <cell r="F60" t="str">
            <v/>
          </cell>
        </row>
        <row r="61">
          <cell r="B61" t="str">
            <v>Did not have partner within last 12 months</v>
          </cell>
          <cell r="C61">
            <v>2.42</v>
          </cell>
          <cell r="D61">
            <v>0.59</v>
          </cell>
          <cell r="E61" t="str">
            <v>.‡</v>
          </cell>
          <cell r="F61" t="str">
            <v/>
          </cell>
        </row>
        <row r="62">
          <cell r="B62" t="str">
            <v>Has ever had a partner</v>
          </cell>
          <cell r="C62">
            <v>3.02</v>
          </cell>
          <cell r="D62">
            <v>0.8</v>
          </cell>
          <cell r="E62" t="str">
            <v>.‡</v>
          </cell>
          <cell r="F62" t="str">
            <v/>
          </cell>
        </row>
        <row r="63">
          <cell r="B63" t="str">
            <v>Has never had a partner</v>
          </cell>
          <cell r="C63" t="str">
            <v>SŜ</v>
          </cell>
          <cell r="D63">
            <v>0.8</v>
          </cell>
          <cell r="E63" t="str">
            <v/>
          </cell>
          <cell r="F63" t="str">
            <v>*</v>
          </cell>
        </row>
        <row r="64">
          <cell r="B64" t="str">
            <v>Non-partnered</v>
          </cell>
          <cell r="C64">
            <v>2.42</v>
          </cell>
          <cell r="D64">
            <v>0.59</v>
          </cell>
          <cell r="E64" t="str">
            <v>.‡</v>
          </cell>
          <cell r="F64" t="str">
            <v/>
          </cell>
        </row>
        <row r="65">
          <cell r="B65" t="str">
            <v>Never married and never in a civil union</v>
          </cell>
          <cell r="C65">
            <v>1.45</v>
          </cell>
          <cell r="D65">
            <v>0.63</v>
          </cell>
          <cell r="E65" t="str">
            <v>.‡</v>
          </cell>
          <cell r="F65" t="str">
            <v/>
          </cell>
        </row>
        <row r="66">
          <cell r="B66" t="str">
            <v>Divorced</v>
          </cell>
          <cell r="C66" t="str">
            <v>Ŝ</v>
          </cell>
          <cell r="D66">
            <v>1.82</v>
          </cell>
          <cell r="E66" t="str">
            <v/>
          </cell>
          <cell r="F66" t="str">
            <v/>
          </cell>
        </row>
        <row r="67">
          <cell r="B67" t="str">
            <v>Widowed/surviving partner</v>
          </cell>
          <cell r="C67" t="str">
            <v>SŜ</v>
          </cell>
          <cell r="D67">
            <v>1.05</v>
          </cell>
          <cell r="E67" t="str">
            <v/>
          </cell>
          <cell r="F67" t="str">
            <v/>
          </cell>
        </row>
        <row r="68">
          <cell r="B68" t="str">
            <v>Separated</v>
          </cell>
          <cell r="C68">
            <v>7.85</v>
          </cell>
          <cell r="D68">
            <v>3.72</v>
          </cell>
          <cell r="E68" t="str">
            <v>.‡</v>
          </cell>
          <cell r="F68" t="str">
            <v>*</v>
          </cell>
        </row>
        <row r="69">
          <cell r="B69" t="str">
            <v>Married/civil union/de facto</v>
          </cell>
          <cell r="C69" t="str">
            <v>SŜ</v>
          </cell>
          <cell r="D69">
            <v>11.95</v>
          </cell>
          <cell r="E69" t="str">
            <v/>
          </cell>
          <cell r="F69" t="str">
            <v/>
          </cell>
        </row>
        <row r="70">
          <cell r="B70" t="str">
            <v>Adults with disability</v>
          </cell>
          <cell r="C70" t="str">
            <v>SŜ</v>
          </cell>
          <cell r="D70">
            <v>0.92</v>
          </cell>
          <cell r="E70" t="str">
            <v/>
          </cell>
          <cell r="F70" t="str">
            <v/>
          </cell>
        </row>
        <row r="71">
          <cell r="B71" t="str">
            <v>Adults without disability</v>
          </cell>
          <cell r="C71">
            <v>2.52</v>
          </cell>
          <cell r="D71">
            <v>0.63</v>
          </cell>
          <cell r="E71" t="str">
            <v>.‡</v>
          </cell>
          <cell r="F71" t="str">
            <v/>
          </cell>
        </row>
        <row r="72">
          <cell r="B72" t="str">
            <v>Low level of psychological distress</v>
          </cell>
          <cell r="C72">
            <v>2.2599999999999998</v>
          </cell>
          <cell r="D72">
            <v>0.62</v>
          </cell>
          <cell r="E72" t="str">
            <v>.‡</v>
          </cell>
          <cell r="F72" t="str">
            <v/>
          </cell>
        </row>
        <row r="73">
          <cell r="B73" t="str">
            <v>Moderate level of psychological distress</v>
          </cell>
          <cell r="C73" t="str">
            <v>SŜ</v>
          </cell>
          <cell r="D73">
            <v>2.59</v>
          </cell>
          <cell r="E73" t="str">
            <v/>
          </cell>
          <cell r="F73" t="str">
            <v/>
          </cell>
        </row>
        <row r="74">
          <cell r="B74" t="str">
            <v>High level of psychological distress</v>
          </cell>
          <cell r="C74" t="str">
            <v>SŜ</v>
          </cell>
          <cell r="D74">
            <v>7.25</v>
          </cell>
          <cell r="E74" t="str">
            <v/>
          </cell>
          <cell r="F74" t="str">
            <v/>
          </cell>
        </row>
        <row r="75">
          <cell r="B75" t="str">
            <v>No probable serious mental illness</v>
          </cell>
          <cell r="C75">
            <v>2.2599999999999998</v>
          </cell>
          <cell r="D75">
            <v>0.62</v>
          </cell>
          <cell r="E75" t="str">
            <v>.‡</v>
          </cell>
          <cell r="F75" t="str">
            <v/>
          </cell>
        </row>
        <row r="76">
          <cell r="B76" t="str">
            <v>Probable serious mental illness</v>
          </cell>
          <cell r="C76" t="str">
            <v>SŜ</v>
          </cell>
          <cell r="D76">
            <v>2.59</v>
          </cell>
          <cell r="E76" t="str">
            <v/>
          </cell>
          <cell r="F76" t="str">
            <v/>
          </cell>
        </row>
        <row r="77">
          <cell r="B77" t="str">
            <v>Employed</v>
          </cell>
          <cell r="C77">
            <v>3.09</v>
          </cell>
          <cell r="D77">
            <v>1.07</v>
          </cell>
          <cell r="E77" t="str">
            <v>.‡</v>
          </cell>
          <cell r="F77" t="str">
            <v/>
          </cell>
        </row>
        <row r="78">
          <cell r="B78" t="str">
            <v>Unemployed</v>
          </cell>
          <cell r="C78" t="str">
            <v>SŜ</v>
          </cell>
          <cell r="D78">
            <v>2.91</v>
          </cell>
          <cell r="E78" t="str">
            <v/>
          </cell>
          <cell r="F78" t="str">
            <v/>
          </cell>
        </row>
        <row r="79">
          <cell r="B79" t="str">
            <v>Retired</v>
          </cell>
          <cell r="C79" t="str">
            <v>SŜ</v>
          </cell>
          <cell r="D79">
            <v>0.39</v>
          </cell>
          <cell r="E79" t="str">
            <v/>
          </cell>
          <cell r="F79" t="str">
            <v>*</v>
          </cell>
        </row>
        <row r="80">
          <cell r="B80" t="str">
            <v>Home or caring duties or voluntary work</v>
          </cell>
          <cell r="C80" t="str">
            <v>SŜ</v>
          </cell>
          <cell r="D80">
            <v>6.74</v>
          </cell>
          <cell r="E80" t="str">
            <v/>
          </cell>
          <cell r="F80" t="str">
            <v/>
          </cell>
        </row>
        <row r="81">
          <cell r="B81" t="str">
            <v>Not employed, studying</v>
          </cell>
          <cell r="C81" t="str">
            <v>SŜ</v>
          </cell>
          <cell r="D81">
            <v>0.44</v>
          </cell>
          <cell r="E81" t="str">
            <v/>
          </cell>
          <cell r="F81" t="str">
            <v>*</v>
          </cell>
        </row>
        <row r="82">
          <cell r="B82" t="str">
            <v>Not employed, not actively seeking work/unable to work</v>
          </cell>
          <cell r="C82" t="str">
            <v>SŜ</v>
          </cell>
          <cell r="D82">
            <v>3.13</v>
          </cell>
          <cell r="E82" t="str">
            <v/>
          </cell>
          <cell r="F82" t="str">
            <v/>
          </cell>
        </row>
        <row r="83">
          <cell r="B83" t="str">
            <v>Other employment status</v>
          </cell>
          <cell r="C83" t="str">
            <v>SŜ</v>
          </cell>
          <cell r="D83">
            <v>2.09</v>
          </cell>
          <cell r="E83" t="str">
            <v/>
          </cell>
          <cell r="F83" t="str">
            <v/>
          </cell>
        </row>
        <row r="84">
          <cell r="B84" t="str">
            <v>Not in the labour force</v>
          </cell>
          <cell r="C84">
            <v>1.54</v>
          </cell>
          <cell r="D84">
            <v>0.68</v>
          </cell>
          <cell r="E84" t="str">
            <v>.‡</v>
          </cell>
          <cell r="F84" t="str">
            <v/>
          </cell>
        </row>
        <row r="85">
          <cell r="B85" t="str">
            <v>Personal income: $20,000 or less</v>
          </cell>
          <cell r="C85">
            <v>1.62</v>
          </cell>
          <cell r="D85">
            <v>0.73</v>
          </cell>
          <cell r="E85" t="str">
            <v>.‡</v>
          </cell>
          <cell r="F85" t="str">
            <v/>
          </cell>
        </row>
        <row r="86">
          <cell r="B86" t="str">
            <v>Personal income: $20,001–$40,000</v>
          </cell>
          <cell r="C86">
            <v>2.85</v>
          </cell>
          <cell r="D86">
            <v>1.32</v>
          </cell>
          <cell r="E86" t="str">
            <v>.‡</v>
          </cell>
          <cell r="F86" t="str">
            <v/>
          </cell>
        </row>
        <row r="87">
          <cell r="B87" t="str">
            <v>Personal income: $40,001–$60,000</v>
          </cell>
          <cell r="C87" t="str">
            <v>SŜ</v>
          </cell>
          <cell r="D87">
            <v>2.29</v>
          </cell>
          <cell r="E87" t="str">
            <v/>
          </cell>
          <cell r="F87" t="str">
            <v/>
          </cell>
        </row>
        <row r="88">
          <cell r="B88" t="str">
            <v>Personal income: $60,001 or more</v>
          </cell>
          <cell r="C88" t="str">
            <v>SŜ</v>
          </cell>
          <cell r="D88">
            <v>1.34</v>
          </cell>
          <cell r="E88" t="str">
            <v/>
          </cell>
          <cell r="F88" t="str">
            <v/>
          </cell>
        </row>
        <row r="89">
          <cell r="B89" t="str">
            <v>Household income: $40,000 or less</v>
          </cell>
          <cell r="C89">
            <v>3.16</v>
          </cell>
          <cell r="D89">
            <v>1.1599999999999999</v>
          </cell>
          <cell r="E89" t="str">
            <v>.‡</v>
          </cell>
          <cell r="F89" t="str">
            <v/>
          </cell>
        </row>
        <row r="90">
          <cell r="B90" t="str">
            <v>Household income: $40,001–$60,000</v>
          </cell>
          <cell r="C90" t="str">
            <v>SŜ</v>
          </cell>
          <cell r="D90">
            <v>1.8</v>
          </cell>
          <cell r="E90" t="str">
            <v/>
          </cell>
          <cell r="F90" t="str">
            <v/>
          </cell>
        </row>
        <row r="91">
          <cell r="B91" t="str">
            <v>Household income: $60,001–$100,000</v>
          </cell>
          <cell r="C91" t="str">
            <v>SŜ</v>
          </cell>
          <cell r="D91">
            <v>0.98</v>
          </cell>
          <cell r="E91" t="str">
            <v/>
          </cell>
          <cell r="F91" t="str">
            <v/>
          </cell>
        </row>
        <row r="92">
          <cell r="B92" t="str">
            <v>Household income: $100,001 or more</v>
          </cell>
          <cell r="C92" t="str">
            <v>SŜ</v>
          </cell>
          <cell r="D92">
            <v>0.99</v>
          </cell>
          <cell r="E92" t="str">
            <v/>
          </cell>
          <cell r="F92" t="str">
            <v/>
          </cell>
        </row>
        <row r="93">
          <cell r="B93" t="str">
            <v>Not at all limited</v>
          </cell>
          <cell r="C93" t="str">
            <v>SŜ</v>
          </cell>
          <cell r="D93">
            <v>0.93</v>
          </cell>
          <cell r="E93" t="str">
            <v/>
          </cell>
          <cell r="F93" t="str">
            <v/>
          </cell>
        </row>
        <row r="94">
          <cell r="B94" t="str">
            <v>A little limited</v>
          </cell>
          <cell r="C94" t="str">
            <v>SŜ</v>
          </cell>
          <cell r="D94">
            <v>1.05</v>
          </cell>
          <cell r="E94" t="str">
            <v/>
          </cell>
          <cell r="F94" t="str">
            <v/>
          </cell>
        </row>
        <row r="95">
          <cell r="B95" t="str">
            <v>Quite limited</v>
          </cell>
          <cell r="C95" t="str">
            <v>SŜ</v>
          </cell>
          <cell r="D95">
            <v>1.73</v>
          </cell>
          <cell r="E95" t="str">
            <v/>
          </cell>
          <cell r="F95" t="str">
            <v/>
          </cell>
        </row>
        <row r="96">
          <cell r="B96" t="str">
            <v>Very limited</v>
          </cell>
          <cell r="C96" t="str">
            <v>SŜ</v>
          </cell>
          <cell r="D96">
            <v>2.88</v>
          </cell>
          <cell r="E96" t="str">
            <v/>
          </cell>
          <cell r="F96" t="str">
            <v/>
          </cell>
        </row>
        <row r="97">
          <cell r="B97" t="str">
            <v>Couldn't buy it</v>
          </cell>
          <cell r="C97">
            <v>4.76</v>
          </cell>
          <cell r="D97">
            <v>1.68</v>
          </cell>
          <cell r="E97" t="str">
            <v>.‡</v>
          </cell>
          <cell r="F97" t="str">
            <v>*</v>
          </cell>
        </row>
        <row r="98">
          <cell r="B98" t="str">
            <v>Not at all limited</v>
          </cell>
          <cell r="C98" t="str">
            <v>SŜ</v>
          </cell>
          <cell r="D98">
            <v>0.93</v>
          </cell>
          <cell r="E98" t="str">
            <v/>
          </cell>
          <cell r="F98" t="str">
            <v/>
          </cell>
        </row>
        <row r="99">
          <cell r="B99" t="str">
            <v>A little limited</v>
          </cell>
          <cell r="C99" t="str">
            <v>SŜ</v>
          </cell>
          <cell r="D99">
            <v>1.05</v>
          </cell>
          <cell r="E99" t="str">
            <v/>
          </cell>
          <cell r="F99" t="str">
            <v/>
          </cell>
        </row>
        <row r="100">
          <cell r="B100" t="str">
            <v>Quite or very limited</v>
          </cell>
          <cell r="C100" t="str">
            <v>SŜ</v>
          </cell>
          <cell r="D100">
            <v>1.69</v>
          </cell>
          <cell r="E100" t="str">
            <v/>
          </cell>
          <cell r="F100" t="str">
            <v/>
          </cell>
        </row>
        <row r="101">
          <cell r="B101" t="str">
            <v>Couldn't buy it</v>
          </cell>
          <cell r="C101">
            <v>4.76</v>
          </cell>
          <cell r="D101">
            <v>1.68</v>
          </cell>
          <cell r="E101" t="str">
            <v>.‡</v>
          </cell>
          <cell r="F101" t="str">
            <v>*</v>
          </cell>
        </row>
        <row r="102">
          <cell r="B102" t="str">
            <v>Yes, can meet unexpected expense</v>
          </cell>
          <cell r="C102">
            <v>1.67</v>
          </cell>
          <cell r="D102">
            <v>0.65</v>
          </cell>
          <cell r="E102" t="str">
            <v>.‡</v>
          </cell>
          <cell r="F102" t="str">
            <v/>
          </cell>
        </row>
        <row r="103">
          <cell r="B103" t="str">
            <v>No, cannot meet unexpected expense</v>
          </cell>
          <cell r="C103">
            <v>4.54</v>
          </cell>
          <cell r="D103">
            <v>1.53</v>
          </cell>
          <cell r="E103" t="str">
            <v>.‡</v>
          </cell>
          <cell r="F103" t="str">
            <v/>
          </cell>
        </row>
        <row r="104">
          <cell r="B104" t="str">
            <v>Household had no vehicle access</v>
          </cell>
          <cell r="C104" t="str">
            <v>SŜ</v>
          </cell>
          <cell r="D104">
            <v>1.18</v>
          </cell>
          <cell r="E104" t="str">
            <v/>
          </cell>
          <cell r="F104" t="str">
            <v/>
          </cell>
        </row>
        <row r="105">
          <cell r="B105" t="str">
            <v>Household had vehicle access</v>
          </cell>
          <cell r="C105">
            <v>2.48</v>
          </cell>
          <cell r="D105">
            <v>0.63</v>
          </cell>
          <cell r="E105" t="str">
            <v>.‡</v>
          </cell>
          <cell r="F105" t="str">
            <v/>
          </cell>
        </row>
        <row r="106">
          <cell r="B106" t="str">
            <v>Household had no access to device</v>
          </cell>
          <cell r="C106" t="str">
            <v>SŜ</v>
          </cell>
          <cell r="D106">
            <v>0.63</v>
          </cell>
          <cell r="E106" t="str">
            <v/>
          </cell>
          <cell r="F106" t="str">
            <v>*</v>
          </cell>
        </row>
        <row r="107">
          <cell r="B107" t="str">
            <v>Household had access to device</v>
          </cell>
          <cell r="C107">
            <v>2.58</v>
          </cell>
          <cell r="D107">
            <v>0.65</v>
          </cell>
          <cell r="E107" t="str">
            <v>.‡</v>
          </cell>
          <cell r="F107" t="str">
            <v/>
          </cell>
        </row>
        <row r="108">
          <cell r="B108" t="str">
            <v>One person household</v>
          </cell>
          <cell r="C108">
            <v>0.96</v>
          </cell>
          <cell r="D108">
            <v>0.34</v>
          </cell>
          <cell r="E108" t="str">
            <v>.‡</v>
          </cell>
          <cell r="F108" t="str">
            <v>*</v>
          </cell>
        </row>
        <row r="109">
          <cell r="B109" t="str">
            <v>One parent with child(ren)</v>
          </cell>
          <cell r="C109">
            <v>8.77</v>
          </cell>
          <cell r="D109">
            <v>3.29</v>
          </cell>
          <cell r="E109" t="str">
            <v>.‡</v>
          </cell>
          <cell r="F109" t="str">
            <v>*</v>
          </cell>
        </row>
        <row r="110">
          <cell r="B110" t="str">
            <v>Couple only</v>
          </cell>
          <cell r="C110" t="str">
            <v>SŜ</v>
          </cell>
          <cell r="D110">
            <v>3.51</v>
          </cell>
          <cell r="E110" t="str">
            <v/>
          </cell>
          <cell r="F110" t="str">
            <v/>
          </cell>
        </row>
        <row r="111">
          <cell r="B111" t="str">
            <v>Couple with child(ren)</v>
          </cell>
          <cell r="C111">
            <v>0</v>
          </cell>
          <cell r="D111">
            <v>0</v>
          </cell>
          <cell r="E111" t="str">
            <v>.</v>
          </cell>
          <cell r="F111" t="str">
            <v>*</v>
          </cell>
        </row>
        <row r="112">
          <cell r="B112" t="str">
            <v>Other multi-person household</v>
          </cell>
          <cell r="C112" t="str">
            <v>SŜ</v>
          </cell>
          <cell r="D112">
            <v>0.84</v>
          </cell>
          <cell r="E112" t="str">
            <v/>
          </cell>
          <cell r="F112" t="str">
            <v>*</v>
          </cell>
        </row>
        <row r="113">
          <cell r="B113" t="str">
            <v>Household composition unidentifiable</v>
          </cell>
          <cell r="C113">
            <v>0</v>
          </cell>
          <cell r="D113">
            <v>0</v>
          </cell>
          <cell r="E113" t="str">
            <v>.</v>
          </cell>
          <cell r="F113" t="str">
            <v>*</v>
          </cell>
        </row>
        <row r="114">
          <cell r="B114" t="str">
            <v>Other household with couple and/or child</v>
          </cell>
          <cell r="C114" t="str">
            <v>SŜ</v>
          </cell>
          <cell r="D114">
            <v>1.08</v>
          </cell>
          <cell r="E114" t="str">
            <v/>
          </cell>
          <cell r="F114" t="str">
            <v/>
          </cell>
        </row>
        <row r="115">
          <cell r="B115" t="str">
            <v>One-person household</v>
          </cell>
          <cell r="C115">
            <v>0.96</v>
          </cell>
          <cell r="D115">
            <v>0.34</v>
          </cell>
          <cell r="E115" t="str">
            <v>.‡</v>
          </cell>
          <cell r="F115" t="str">
            <v>*</v>
          </cell>
        </row>
        <row r="116">
          <cell r="B116" t="str">
            <v>Two-people household</v>
          </cell>
          <cell r="C116" t="str">
            <v>SŜ</v>
          </cell>
          <cell r="D116">
            <v>1.56</v>
          </cell>
          <cell r="E116" t="str">
            <v/>
          </cell>
          <cell r="F116" t="str">
            <v/>
          </cell>
        </row>
        <row r="117">
          <cell r="B117" t="str">
            <v>Three-people household</v>
          </cell>
          <cell r="C117">
            <v>3.89</v>
          </cell>
          <cell r="D117">
            <v>1.76</v>
          </cell>
          <cell r="E117" t="str">
            <v>.‡</v>
          </cell>
          <cell r="F117" t="str">
            <v/>
          </cell>
        </row>
        <row r="118">
          <cell r="B118" t="str">
            <v>Four-people household</v>
          </cell>
          <cell r="C118" t="str">
            <v>SŜ</v>
          </cell>
          <cell r="D118">
            <v>1.51</v>
          </cell>
          <cell r="E118" t="str">
            <v/>
          </cell>
          <cell r="F118" t="str">
            <v/>
          </cell>
        </row>
        <row r="119">
          <cell r="B119" t="str">
            <v>Five-or-more-people household</v>
          </cell>
          <cell r="C119" t="str">
            <v>SŜ</v>
          </cell>
          <cell r="D119">
            <v>2.54</v>
          </cell>
          <cell r="E119" t="str">
            <v/>
          </cell>
          <cell r="F119" t="str">
            <v/>
          </cell>
        </row>
        <row r="120">
          <cell r="B120" t="str">
            <v>No children in household</v>
          </cell>
          <cell r="C120">
            <v>1.42</v>
          </cell>
          <cell r="D120">
            <v>0.46</v>
          </cell>
          <cell r="E120" t="str">
            <v>.‡</v>
          </cell>
          <cell r="F120" t="str">
            <v/>
          </cell>
        </row>
        <row r="121">
          <cell r="B121" t="str">
            <v>One-child household</v>
          </cell>
          <cell r="C121" t="str">
            <v>SŜ</v>
          </cell>
          <cell r="D121">
            <v>1.71</v>
          </cell>
          <cell r="E121" t="str">
            <v/>
          </cell>
          <cell r="F121" t="str">
            <v/>
          </cell>
        </row>
        <row r="122">
          <cell r="B122" t="str">
            <v>Two-or-more-children household</v>
          </cell>
          <cell r="C122" t="str">
            <v>SŜ</v>
          </cell>
          <cell r="D122">
            <v>3.88</v>
          </cell>
          <cell r="E122" t="str">
            <v/>
          </cell>
          <cell r="F122" t="str">
            <v>*</v>
          </cell>
        </row>
        <row r="123">
          <cell r="B123" t="str">
            <v>No children in household</v>
          </cell>
          <cell r="C123">
            <v>1.42</v>
          </cell>
          <cell r="D123">
            <v>0.46</v>
          </cell>
          <cell r="E123" t="str">
            <v>.‡</v>
          </cell>
          <cell r="F123" t="str">
            <v/>
          </cell>
        </row>
        <row r="124">
          <cell r="B124" t="str">
            <v>One-or-more-children household</v>
          </cell>
          <cell r="C124">
            <v>5.3</v>
          </cell>
          <cell r="D124">
            <v>2.15</v>
          </cell>
          <cell r="E124" t="str">
            <v>.‡</v>
          </cell>
          <cell r="F124" t="str">
            <v>*</v>
          </cell>
        </row>
        <row r="125">
          <cell r="B125" t="str">
            <v>Yes, lived at current address</v>
          </cell>
          <cell r="C125">
            <v>2.29</v>
          </cell>
          <cell r="D125">
            <v>0.65</v>
          </cell>
          <cell r="E125" t="str">
            <v>.‡</v>
          </cell>
          <cell r="F125" t="str">
            <v/>
          </cell>
        </row>
        <row r="126">
          <cell r="B126" t="str">
            <v>No, did not live at current address</v>
          </cell>
          <cell r="C126" t="str">
            <v>SŜ</v>
          </cell>
          <cell r="D126">
            <v>1.68</v>
          </cell>
          <cell r="E126" t="str">
            <v/>
          </cell>
          <cell r="F126" t="str">
            <v/>
          </cell>
        </row>
        <row r="127">
          <cell r="B127" t="str">
            <v>Owned</v>
          </cell>
          <cell r="C127">
            <v>1.84</v>
          </cell>
          <cell r="D127">
            <v>0.78</v>
          </cell>
          <cell r="E127" t="str">
            <v>.‡</v>
          </cell>
          <cell r="F127" t="str">
            <v/>
          </cell>
        </row>
        <row r="128">
          <cell r="B128" t="str">
            <v>Rented, private</v>
          </cell>
          <cell r="C128">
            <v>3.2</v>
          </cell>
          <cell r="D128">
            <v>1.21</v>
          </cell>
          <cell r="E128" t="str">
            <v>.‡</v>
          </cell>
          <cell r="F128" t="str">
            <v/>
          </cell>
        </row>
        <row r="129">
          <cell r="B129" t="str">
            <v>Rented, government</v>
          </cell>
          <cell r="C129" t="str">
            <v>SŜ</v>
          </cell>
          <cell r="D129">
            <v>2.4900000000000002</v>
          </cell>
          <cell r="E129" t="str">
            <v/>
          </cell>
          <cell r="F129" t="str">
            <v/>
          </cell>
        </row>
      </sheetData>
      <sheetData sheetId="9">
        <row r="4">
          <cell r="B4" t="str">
            <v>New Zealand Average</v>
          </cell>
          <cell r="C4">
            <v>23</v>
          </cell>
          <cell r="D4">
            <v>25.74</v>
          </cell>
          <cell r="E4" t="str">
            <v>#</v>
          </cell>
        </row>
        <row r="5">
          <cell r="B5" t="str">
            <v>Male</v>
          </cell>
          <cell r="C5" t="str">
            <v>S</v>
          </cell>
          <cell r="D5">
            <v>62.69</v>
          </cell>
          <cell r="E5" t="str">
            <v/>
          </cell>
        </row>
        <row r="6">
          <cell r="B6" t="str">
            <v>Female</v>
          </cell>
          <cell r="C6">
            <v>17</v>
          </cell>
          <cell r="D6">
            <v>28.02</v>
          </cell>
          <cell r="E6" t="str">
            <v>#</v>
          </cell>
        </row>
        <row r="7">
          <cell r="B7" t="str">
            <v>Gender diverse</v>
          </cell>
          <cell r="C7" t="str">
            <v>S</v>
          </cell>
          <cell r="D7">
            <v>140.43</v>
          </cell>
          <cell r="E7" t="str">
            <v/>
          </cell>
        </row>
        <row r="8">
          <cell r="B8" t="str">
            <v>Cis-male</v>
          </cell>
          <cell r="C8" t="str">
            <v>S</v>
          </cell>
          <cell r="D8">
            <v>62.69</v>
          </cell>
          <cell r="E8" t="str">
            <v/>
          </cell>
        </row>
        <row r="9">
          <cell r="B9" t="str">
            <v>Cis-female</v>
          </cell>
          <cell r="C9">
            <v>17</v>
          </cell>
          <cell r="D9">
            <v>28.02</v>
          </cell>
          <cell r="E9" t="str">
            <v>#</v>
          </cell>
        </row>
        <row r="10">
          <cell r="B10" t="str">
            <v>Gender-diverse or trans-gender</v>
          </cell>
          <cell r="C10" t="str">
            <v>S</v>
          </cell>
          <cell r="D10">
            <v>140.43</v>
          </cell>
          <cell r="E10" t="str">
            <v/>
          </cell>
        </row>
        <row r="11">
          <cell r="B11" t="str">
            <v>Heterosexual</v>
          </cell>
          <cell r="C11">
            <v>20</v>
          </cell>
          <cell r="D11">
            <v>26.75</v>
          </cell>
          <cell r="E11" t="str">
            <v>#</v>
          </cell>
        </row>
        <row r="12">
          <cell r="B12" t="str">
            <v>Gay or lesbian</v>
          </cell>
          <cell r="C12" t="str">
            <v>S</v>
          </cell>
          <cell r="D12">
            <v>175.36</v>
          </cell>
          <cell r="E12" t="str">
            <v/>
          </cell>
        </row>
        <row r="13">
          <cell r="B13" t="str">
            <v>Bisexual</v>
          </cell>
          <cell r="C13" t="str">
            <v>S</v>
          </cell>
          <cell r="D13">
            <v>119.19</v>
          </cell>
          <cell r="E13" t="str">
            <v/>
          </cell>
        </row>
        <row r="14">
          <cell r="B14" t="str">
            <v>Other sexual identity</v>
          </cell>
          <cell r="C14" t="str">
            <v>S</v>
          </cell>
          <cell r="D14">
            <v>120.33</v>
          </cell>
          <cell r="E14" t="str">
            <v/>
          </cell>
        </row>
        <row r="15">
          <cell r="B15" t="str">
            <v>People with diverse sexualities</v>
          </cell>
          <cell r="C15" t="str">
            <v>S</v>
          </cell>
          <cell r="D15">
            <v>98.53</v>
          </cell>
          <cell r="E15" t="str">
            <v/>
          </cell>
        </row>
        <row r="16">
          <cell r="B16" t="str">
            <v>Not LGBT</v>
          </cell>
          <cell r="C16">
            <v>20</v>
          </cell>
          <cell r="D16">
            <v>26.38</v>
          </cell>
          <cell r="E16" t="str">
            <v>#</v>
          </cell>
        </row>
        <row r="17">
          <cell r="B17" t="str">
            <v>LGBT</v>
          </cell>
          <cell r="C17" t="str">
            <v>S</v>
          </cell>
          <cell r="D17">
            <v>94.96</v>
          </cell>
          <cell r="E17" t="str">
            <v/>
          </cell>
        </row>
        <row r="18">
          <cell r="B18" t="str">
            <v>15–19 years</v>
          </cell>
          <cell r="C18" t="str">
            <v>S</v>
          </cell>
          <cell r="D18">
            <v>99</v>
          </cell>
          <cell r="E18" t="str">
            <v/>
          </cell>
        </row>
        <row r="19">
          <cell r="B19" t="str">
            <v>20–29 years</v>
          </cell>
          <cell r="C19" t="str">
            <v>S</v>
          </cell>
          <cell r="D19">
            <v>71.17</v>
          </cell>
          <cell r="E19" t="str">
            <v/>
          </cell>
        </row>
        <row r="20">
          <cell r="B20" t="str">
            <v>30–39 years</v>
          </cell>
          <cell r="C20" t="str">
            <v>S</v>
          </cell>
          <cell r="D20">
            <v>54.76</v>
          </cell>
          <cell r="E20" t="str">
            <v/>
          </cell>
        </row>
        <row r="21">
          <cell r="B21" t="str">
            <v>40–49 years</v>
          </cell>
          <cell r="C21">
            <v>5</v>
          </cell>
          <cell r="D21">
            <v>48.18</v>
          </cell>
          <cell r="E21" t="str">
            <v>#</v>
          </cell>
        </row>
        <row r="22">
          <cell r="B22" t="str">
            <v>50–59 years</v>
          </cell>
          <cell r="C22" t="str">
            <v>S</v>
          </cell>
          <cell r="D22">
            <v>66.44</v>
          </cell>
          <cell r="E22" t="str">
            <v/>
          </cell>
        </row>
        <row r="23">
          <cell r="B23" t="str">
            <v>60–64 years</v>
          </cell>
          <cell r="C23" t="str">
            <v>S</v>
          </cell>
          <cell r="D23">
            <v>109.77</v>
          </cell>
          <cell r="E23" t="str">
            <v/>
          </cell>
        </row>
        <row r="24">
          <cell r="B24" t="str">
            <v>65 years and over</v>
          </cell>
          <cell r="C24" t="str">
            <v>S</v>
          </cell>
          <cell r="D24">
            <v>91.31</v>
          </cell>
          <cell r="E24" t="str">
            <v/>
          </cell>
        </row>
        <row r="25">
          <cell r="B25" t="str">
            <v>15–29 years</v>
          </cell>
          <cell r="C25" t="str">
            <v>S</v>
          </cell>
          <cell r="D25">
            <v>56.81</v>
          </cell>
          <cell r="E25" t="str">
            <v/>
          </cell>
        </row>
        <row r="26">
          <cell r="B26" t="str">
            <v>30–64 years</v>
          </cell>
          <cell r="C26">
            <v>17</v>
          </cell>
          <cell r="D26">
            <v>31.86</v>
          </cell>
          <cell r="E26" t="str">
            <v>#</v>
          </cell>
        </row>
        <row r="27">
          <cell r="B27" t="str">
            <v>65 years and over</v>
          </cell>
          <cell r="C27" t="str">
            <v>S</v>
          </cell>
          <cell r="D27">
            <v>91.31</v>
          </cell>
          <cell r="E27" t="str">
            <v/>
          </cell>
        </row>
        <row r="28">
          <cell r="B28" t="str">
            <v>15–19 years</v>
          </cell>
          <cell r="C28" t="str">
            <v>S</v>
          </cell>
          <cell r="D28">
            <v>99</v>
          </cell>
          <cell r="E28" t="str">
            <v/>
          </cell>
        </row>
        <row r="29">
          <cell r="B29" t="str">
            <v>20–29 years</v>
          </cell>
          <cell r="C29" t="str">
            <v>S</v>
          </cell>
          <cell r="D29">
            <v>71.17</v>
          </cell>
          <cell r="E29" t="str">
            <v/>
          </cell>
        </row>
        <row r="30">
          <cell r="B30" t="str">
            <v>NZ European</v>
          </cell>
          <cell r="C30">
            <v>15</v>
          </cell>
          <cell r="D30">
            <v>30.48</v>
          </cell>
          <cell r="E30" t="str">
            <v>#</v>
          </cell>
        </row>
        <row r="31">
          <cell r="B31" t="str">
            <v>Māori</v>
          </cell>
          <cell r="C31">
            <v>9</v>
          </cell>
          <cell r="D31">
            <v>46.28</v>
          </cell>
          <cell r="E31" t="str">
            <v>#</v>
          </cell>
        </row>
        <row r="32">
          <cell r="B32" t="str">
            <v>Pacific peoples</v>
          </cell>
          <cell r="C32" t="str">
            <v>S</v>
          </cell>
          <cell r="D32">
            <v>87.3</v>
          </cell>
          <cell r="E32" t="str">
            <v/>
          </cell>
        </row>
        <row r="33">
          <cell r="B33" t="str">
            <v>Asian</v>
          </cell>
          <cell r="C33" t="str">
            <v>S</v>
          </cell>
          <cell r="D33">
            <v>125.96</v>
          </cell>
          <cell r="E33" t="str">
            <v/>
          </cell>
        </row>
        <row r="34">
          <cell r="B34" t="str">
            <v>Chinese</v>
          </cell>
          <cell r="C34" t="str">
            <v>S</v>
          </cell>
          <cell r="D34">
            <v>163.72</v>
          </cell>
          <cell r="E34" t="str">
            <v/>
          </cell>
        </row>
        <row r="35">
          <cell r="B35" t="str">
            <v>Indian</v>
          </cell>
          <cell r="C35" t="str">
            <v>S</v>
          </cell>
          <cell r="D35">
            <v>188.16</v>
          </cell>
          <cell r="E35" t="str">
            <v/>
          </cell>
        </row>
        <row r="36">
          <cell r="B36" t="str">
            <v>Other Asian ethnicity</v>
          </cell>
          <cell r="C36" t="str">
            <v>S</v>
          </cell>
          <cell r="D36">
            <v>200.62</v>
          </cell>
          <cell r="E36" t="str">
            <v/>
          </cell>
        </row>
        <row r="37">
          <cell r="B37" t="str">
            <v>Other ethnicity</v>
          </cell>
          <cell r="C37">
            <v>0</v>
          </cell>
          <cell r="D37" t="str">
            <v>.</v>
          </cell>
          <cell r="E37" t="str">
            <v/>
          </cell>
        </row>
        <row r="38">
          <cell r="B38" t="str">
            <v>Other ethnicity (except European and Māori)</v>
          </cell>
          <cell r="C38" t="str">
            <v>S</v>
          </cell>
          <cell r="D38">
            <v>94.14</v>
          </cell>
          <cell r="E38" t="str">
            <v/>
          </cell>
        </row>
        <row r="39">
          <cell r="B39" t="str">
            <v>Other ethnicity (except European, Māori and Asian)</v>
          </cell>
          <cell r="C39" t="str">
            <v>S</v>
          </cell>
          <cell r="D39">
            <v>87.3</v>
          </cell>
          <cell r="E39" t="str">
            <v/>
          </cell>
        </row>
        <row r="40">
          <cell r="B40" t="str">
            <v>Other ethnicity (except European, Māori and Pacific)</v>
          </cell>
          <cell r="C40" t="str">
            <v>S</v>
          </cell>
          <cell r="D40">
            <v>125.96</v>
          </cell>
          <cell r="E40" t="str">
            <v/>
          </cell>
        </row>
        <row r="41">
          <cell r="B41">
            <v>2018</v>
          </cell>
          <cell r="C41">
            <v>13</v>
          </cell>
          <cell r="D41">
            <v>37.9</v>
          </cell>
          <cell r="E41" t="str">
            <v>#</v>
          </cell>
        </row>
        <row r="42">
          <cell r="B42" t="str">
            <v>2019/20</v>
          </cell>
          <cell r="C42">
            <v>10</v>
          </cell>
          <cell r="D42">
            <v>40.31</v>
          </cell>
          <cell r="E42" t="str">
            <v>#</v>
          </cell>
        </row>
        <row r="43">
          <cell r="B43" t="str">
            <v>Auckland</v>
          </cell>
          <cell r="C43" t="str">
            <v>S</v>
          </cell>
          <cell r="D43">
            <v>56.63</v>
          </cell>
          <cell r="E43" t="str">
            <v/>
          </cell>
        </row>
        <row r="44">
          <cell r="B44" t="str">
            <v>Wellington</v>
          </cell>
          <cell r="C44" t="str">
            <v>S</v>
          </cell>
          <cell r="D44">
            <v>76.650000000000006</v>
          </cell>
          <cell r="E44" t="str">
            <v/>
          </cell>
        </row>
        <row r="45">
          <cell r="B45" t="str">
            <v>Rest of North Island</v>
          </cell>
          <cell r="C45">
            <v>9</v>
          </cell>
          <cell r="D45">
            <v>47.59</v>
          </cell>
          <cell r="E45" t="str">
            <v>#</v>
          </cell>
        </row>
        <row r="46">
          <cell r="B46" t="str">
            <v>Canterbury</v>
          </cell>
          <cell r="C46" t="str">
            <v>S</v>
          </cell>
          <cell r="D46">
            <v>66.58</v>
          </cell>
          <cell r="E46" t="str">
            <v/>
          </cell>
        </row>
        <row r="47">
          <cell r="B47" t="str">
            <v>Rest of South Island</v>
          </cell>
          <cell r="C47" t="str">
            <v>S</v>
          </cell>
          <cell r="D47">
            <v>58.57</v>
          </cell>
          <cell r="E47" t="str">
            <v/>
          </cell>
        </row>
        <row r="48">
          <cell r="B48" t="str">
            <v>Major urban area</v>
          </cell>
          <cell r="C48">
            <v>9</v>
          </cell>
          <cell r="D48">
            <v>37.630000000000003</v>
          </cell>
          <cell r="E48" t="str">
            <v>#</v>
          </cell>
        </row>
        <row r="49">
          <cell r="B49" t="str">
            <v>Large urban area</v>
          </cell>
          <cell r="C49" t="str">
            <v>S</v>
          </cell>
          <cell r="D49">
            <v>56.3</v>
          </cell>
          <cell r="E49" t="str">
            <v/>
          </cell>
        </row>
        <row r="50">
          <cell r="B50" t="str">
            <v>Medium urban area</v>
          </cell>
          <cell r="C50" t="str">
            <v>S</v>
          </cell>
          <cell r="D50">
            <v>77.400000000000006</v>
          </cell>
          <cell r="E50" t="str">
            <v/>
          </cell>
        </row>
        <row r="51">
          <cell r="B51" t="str">
            <v>Small urban area</v>
          </cell>
          <cell r="C51" t="str">
            <v>S</v>
          </cell>
          <cell r="D51">
            <v>92.78</v>
          </cell>
          <cell r="E51" t="str">
            <v/>
          </cell>
        </row>
        <row r="52">
          <cell r="B52" t="str">
            <v>Rural settlement/rural other</v>
          </cell>
          <cell r="C52" t="str">
            <v>S</v>
          </cell>
          <cell r="D52">
            <v>59.4</v>
          </cell>
          <cell r="E52" t="str">
            <v/>
          </cell>
        </row>
        <row r="53">
          <cell r="B53" t="str">
            <v>Major urban area</v>
          </cell>
          <cell r="C53">
            <v>9</v>
          </cell>
          <cell r="D53">
            <v>37.630000000000003</v>
          </cell>
          <cell r="E53" t="str">
            <v>#</v>
          </cell>
        </row>
        <row r="54">
          <cell r="B54" t="str">
            <v>Medium/large urban area</v>
          </cell>
          <cell r="C54" t="str">
            <v>S</v>
          </cell>
          <cell r="D54">
            <v>50.25</v>
          </cell>
          <cell r="E54" t="str">
            <v/>
          </cell>
        </row>
        <row r="55">
          <cell r="B55" t="str">
            <v>Small urban/rural area</v>
          </cell>
          <cell r="C55" t="str">
            <v>S</v>
          </cell>
          <cell r="D55">
            <v>51.77</v>
          </cell>
          <cell r="E55" t="str">
            <v/>
          </cell>
        </row>
        <row r="56">
          <cell r="B56" t="str">
            <v>Quintile 1 (least deprived)</v>
          </cell>
          <cell r="C56" t="str">
            <v>S</v>
          </cell>
          <cell r="D56">
            <v>71.930000000000007</v>
          </cell>
          <cell r="E56" t="str">
            <v/>
          </cell>
        </row>
        <row r="57">
          <cell r="B57" t="str">
            <v>Quintile 2</v>
          </cell>
          <cell r="C57" t="str">
            <v>S</v>
          </cell>
          <cell r="D57">
            <v>71.819999999999993</v>
          </cell>
          <cell r="E57" t="str">
            <v/>
          </cell>
        </row>
        <row r="58">
          <cell r="B58" t="str">
            <v>Quintile 3</v>
          </cell>
          <cell r="C58" t="str">
            <v>S</v>
          </cell>
          <cell r="D58">
            <v>53.43</v>
          </cell>
          <cell r="E58" t="str">
            <v/>
          </cell>
        </row>
        <row r="59">
          <cell r="B59" t="str">
            <v>Quintile 4</v>
          </cell>
          <cell r="C59">
            <v>2</v>
          </cell>
          <cell r="D59">
            <v>45.26</v>
          </cell>
          <cell r="E59" t="str">
            <v>#</v>
          </cell>
        </row>
        <row r="60">
          <cell r="B60" t="str">
            <v>Quintile 5 (most deprived)</v>
          </cell>
          <cell r="C60">
            <v>8</v>
          </cell>
          <cell r="D60">
            <v>49.98</v>
          </cell>
          <cell r="E60" t="str">
            <v>#</v>
          </cell>
        </row>
        <row r="61">
          <cell r="B61" t="str">
            <v>Did not have partner within last 12 months</v>
          </cell>
          <cell r="C61">
            <v>23</v>
          </cell>
          <cell r="D61">
            <v>25.74</v>
          </cell>
          <cell r="E61" t="str">
            <v>#</v>
          </cell>
        </row>
        <row r="62">
          <cell r="B62" t="str">
            <v>Has ever had a partner</v>
          </cell>
          <cell r="C62">
            <v>20</v>
          </cell>
          <cell r="D62">
            <v>28.21</v>
          </cell>
          <cell r="E62" t="str">
            <v>#</v>
          </cell>
        </row>
        <row r="63">
          <cell r="B63" t="str">
            <v>Has never had a partner</v>
          </cell>
          <cell r="C63" t="str">
            <v>S</v>
          </cell>
          <cell r="D63">
            <v>80.290000000000006</v>
          </cell>
          <cell r="E63" t="str">
            <v/>
          </cell>
        </row>
        <row r="64">
          <cell r="B64" t="str">
            <v>Non-partnered</v>
          </cell>
          <cell r="C64">
            <v>23</v>
          </cell>
          <cell r="D64">
            <v>25.74</v>
          </cell>
          <cell r="E64" t="str">
            <v>#</v>
          </cell>
        </row>
        <row r="65">
          <cell r="B65" t="str">
            <v>Never married and never in a civil union</v>
          </cell>
          <cell r="C65">
            <v>8</v>
          </cell>
          <cell r="D65">
            <v>43.52</v>
          </cell>
          <cell r="E65" t="str">
            <v>#</v>
          </cell>
        </row>
        <row r="66">
          <cell r="B66" t="str">
            <v>Divorced</v>
          </cell>
          <cell r="C66" t="str">
            <v>S</v>
          </cell>
          <cell r="D66">
            <v>51.8</v>
          </cell>
          <cell r="E66" t="str">
            <v/>
          </cell>
        </row>
        <row r="67">
          <cell r="B67" t="str">
            <v>Widowed/surviving partner</v>
          </cell>
          <cell r="C67" t="str">
            <v>S</v>
          </cell>
          <cell r="D67">
            <v>115.55</v>
          </cell>
          <cell r="E67" t="str">
            <v/>
          </cell>
        </row>
        <row r="68">
          <cell r="B68" t="str">
            <v>Separated</v>
          </cell>
          <cell r="C68">
            <v>8</v>
          </cell>
          <cell r="D68">
            <v>47.88</v>
          </cell>
          <cell r="E68" t="str">
            <v>#</v>
          </cell>
        </row>
        <row r="69">
          <cell r="B69" t="str">
            <v>Married/civil union/de facto</v>
          </cell>
          <cell r="C69" t="str">
            <v>S</v>
          </cell>
          <cell r="D69">
            <v>196.03</v>
          </cell>
          <cell r="E69" t="str">
            <v/>
          </cell>
        </row>
        <row r="70">
          <cell r="B70" t="str">
            <v>Adults with disability</v>
          </cell>
          <cell r="C70" t="str">
            <v>S</v>
          </cell>
          <cell r="D70">
            <v>93.42</v>
          </cell>
          <cell r="E70" t="str">
            <v/>
          </cell>
        </row>
        <row r="71">
          <cell r="B71" t="str">
            <v>Adults without disability</v>
          </cell>
          <cell r="C71">
            <v>22</v>
          </cell>
          <cell r="D71">
            <v>26.44</v>
          </cell>
          <cell r="E71" t="str">
            <v>#</v>
          </cell>
        </row>
        <row r="72">
          <cell r="B72" t="str">
            <v>Low level of psychological distress</v>
          </cell>
          <cell r="C72">
            <v>20</v>
          </cell>
          <cell r="D72">
            <v>28.89</v>
          </cell>
          <cell r="E72" t="str">
            <v>#</v>
          </cell>
        </row>
        <row r="73">
          <cell r="B73" t="str">
            <v>Moderate level of psychological distress</v>
          </cell>
          <cell r="C73" t="str">
            <v>S</v>
          </cell>
          <cell r="D73">
            <v>67.849999999999994</v>
          </cell>
          <cell r="E73" t="str">
            <v/>
          </cell>
        </row>
        <row r="74">
          <cell r="B74" t="str">
            <v>High level of psychological distress</v>
          </cell>
          <cell r="C74" t="str">
            <v>S</v>
          </cell>
          <cell r="D74">
            <v>90.32</v>
          </cell>
          <cell r="E74" t="str">
            <v/>
          </cell>
        </row>
        <row r="75">
          <cell r="B75" t="str">
            <v>No probable serious mental illness</v>
          </cell>
          <cell r="C75">
            <v>20</v>
          </cell>
          <cell r="D75">
            <v>28.89</v>
          </cell>
          <cell r="E75" t="str">
            <v>#</v>
          </cell>
        </row>
        <row r="76">
          <cell r="B76" t="str">
            <v>Probable serious mental illness</v>
          </cell>
          <cell r="C76" t="str">
            <v>S</v>
          </cell>
          <cell r="D76">
            <v>67.849999999999994</v>
          </cell>
          <cell r="E76" t="str">
            <v/>
          </cell>
        </row>
        <row r="77">
          <cell r="B77" t="str">
            <v>Employed</v>
          </cell>
          <cell r="C77">
            <v>14</v>
          </cell>
          <cell r="D77">
            <v>37.369999999999997</v>
          </cell>
          <cell r="E77" t="str">
            <v>#</v>
          </cell>
        </row>
        <row r="78">
          <cell r="B78" t="str">
            <v>Unemployed</v>
          </cell>
          <cell r="C78" t="str">
            <v>S</v>
          </cell>
          <cell r="D78">
            <v>78.680000000000007</v>
          </cell>
          <cell r="E78" t="str">
            <v/>
          </cell>
        </row>
        <row r="79">
          <cell r="B79" t="str">
            <v>Retired</v>
          </cell>
          <cell r="C79" t="str">
            <v>S</v>
          </cell>
          <cell r="D79">
            <v>81.08</v>
          </cell>
          <cell r="E79" t="str">
            <v/>
          </cell>
        </row>
        <row r="80">
          <cell r="B80" t="str">
            <v>Home or caring duties or voluntary work</v>
          </cell>
          <cell r="C80" t="str">
            <v>S</v>
          </cell>
          <cell r="D80">
            <v>97.12</v>
          </cell>
          <cell r="E80" t="str">
            <v/>
          </cell>
        </row>
        <row r="81">
          <cell r="B81" t="str">
            <v>Not employed, studying</v>
          </cell>
          <cell r="C81" t="str">
            <v>S</v>
          </cell>
          <cell r="D81">
            <v>98.8</v>
          </cell>
          <cell r="E81" t="str">
            <v/>
          </cell>
        </row>
        <row r="82">
          <cell r="B82" t="str">
            <v>Not employed, not actively seeking work/unable to work</v>
          </cell>
          <cell r="C82" t="str">
            <v>S</v>
          </cell>
          <cell r="D82">
            <v>75.39</v>
          </cell>
          <cell r="E82" t="str">
            <v/>
          </cell>
        </row>
        <row r="83">
          <cell r="B83" t="str">
            <v>Other employment status</v>
          </cell>
          <cell r="C83" t="str">
            <v>S</v>
          </cell>
          <cell r="D83">
            <v>89.78</v>
          </cell>
          <cell r="E83" t="str">
            <v/>
          </cell>
        </row>
        <row r="84">
          <cell r="B84" t="str">
            <v>Not in the labour force</v>
          </cell>
          <cell r="C84">
            <v>6</v>
          </cell>
          <cell r="D84">
            <v>45.04</v>
          </cell>
          <cell r="E84" t="str">
            <v>#</v>
          </cell>
        </row>
        <row r="85">
          <cell r="B85" t="str">
            <v>Personal income: $20,000 or less</v>
          </cell>
          <cell r="C85">
            <v>6</v>
          </cell>
          <cell r="D85">
            <v>43.39</v>
          </cell>
          <cell r="E85" t="str">
            <v>#</v>
          </cell>
        </row>
        <row r="86">
          <cell r="B86" t="str">
            <v>Personal income: $20,001–$40,000</v>
          </cell>
          <cell r="C86">
            <v>9</v>
          </cell>
          <cell r="D86">
            <v>46.51</v>
          </cell>
          <cell r="E86" t="str">
            <v>#</v>
          </cell>
        </row>
        <row r="87">
          <cell r="B87" t="str">
            <v>Personal income: $40,001–$60,000</v>
          </cell>
          <cell r="C87" t="str">
            <v>S</v>
          </cell>
          <cell r="D87">
            <v>62</v>
          </cell>
          <cell r="E87" t="str">
            <v/>
          </cell>
        </row>
        <row r="88">
          <cell r="B88" t="str">
            <v>Personal income: $60,001 or more</v>
          </cell>
          <cell r="C88" t="str">
            <v>S</v>
          </cell>
          <cell r="D88">
            <v>69.08</v>
          </cell>
          <cell r="E88" t="str">
            <v/>
          </cell>
        </row>
        <row r="89">
          <cell r="B89" t="str">
            <v>Household income: $40,000 or less</v>
          </cell>
          <cell r="C89">
            <v>13</v>
          </cell>
          <cell r="D89">
            <v>37.29</v>
          </cell>
          <cell r="E89" t="str">
            <v>#</v>
          </cell>
        </row>
        <row r="90">
          <cell r="B90" t="str">
            <v>Household income: $40,001–$60,000</v>
          </cell>
          <cell r="C90" t="str">
            <v>S</v>
          </cell>
          <cell r="D90">
            <v>67.14</v>
          </cell>
          <cell r="E90" t="str">
            <v/>
          </cell>
        </row>
        <row r="91">
          <cell r="B91" t="str">
            <v>Household income: $60,001–$100,000</v>
          </cell>
          <cell r="C91" t="str">
            <v>S</v>
          </cell>
          <cell r="D91">
            <v>56.82</v>
          </cell>
          <cell r="E91" t="str">
            <v/>
          </cell>
        </row>
        <row r="92">
          <cell r="B92" t="str">
            <v>Household income: $100,001 or more</v>
          </cell>
          <cell r="C92" t="str">
            <v>S</v>
          </cell>
          <cell r="D92">
            <v>93.69</v>
          </cell>
          <cell r="E92" t="str">
            <v/>
          </cell>
        </row>
        <row r="93">
          <cell r="B93" t="str">
            <v>Not at all limited</v>
          </cell>
          <cell r="C93" t="str">
            <v>S</v>
          </cell>
          <cell r="D93">
            <v>62.87</v>
          </cell>
          <cell r="E93" t="str">
            <v/>
          </cell>
        </row>
        <row r="94">
          <cell r="B94" t="str">
            <v>A little limited</v>
          </cell>
          <cell r="C94" t="str">
            <v>S</v>
          </cell>
          <cell r="D94">
            <v>78.260000000000005</v>
          </cell>
          <cell r="E94" t="str">
            <v/>
          </cell>
        </row>
        <row r="95">
          <cell r="B95" t="str">
            <v>Quite limited</v>
          </cell>
          <cell r="C95" t="str">
            <v>S</v>
          </cell>
          <cell r="D95">
            <v>86.04</v>
          </cell>
          <cell r="E95" t="str">
            <v/>
          </cell>
        </row>
        <row r="96">
          <cell r="B96" t="str">
            <v>Very limited</v>
          </cell>
          <cell r="C96" t="str">
            <v>S</v>
          </cell>
          <cell r="D96">
            <v>74.900000000000006</v>
          </cell>
          <cell r="E96" t="str">
            <v/>
          </cell>
        </row>
        <row r="97">
          <cell r="B97" t="str">
            <v>Couldn't buy it</v>
          </cell>
          <cell r="C97">
            <v>9</v>
          </cell>
          <cell r="D97">
            <v>35.64</v>
          </cell>
          <cell r="E97" t="str">
            <v>#</v>
          </cell>
        </row>
        <row r="98">
          <cell r="B98" t="str">
            <v>Not at all limited</v>
          </cell>
          <cell r="C98" t="str">
            <v>S</v>
          </cell>
          <cell r="D98">
            <v>62.87</v>
          </cell>
          <cell r="E98" t="str">
            <v/>
          </cell>
        </row>
        <row r="99">
          <cell r="B99" t="str">
            <v>A little limited</v>
          </cell>
          <cell r="C99" t="str">
            <v>S</v>
          </cell>
          <cell r="D99">
            <v>78.260000000000005</v>
          </cell>
          <cell r="E99" t="str">
            <v/>
          </cell>
        </row>
        <row r="100">
          <cell r="B100" t="str">
            <v>Quite or very limited</v>
          </cell>
          <cell r="C100" t="str">
            <v>S</v>
          </cell>
          <cell r="D100">
            <v>57.34</v>
          </cell>
          <cell r="E100" t="str">
            <v/>
          </cell>
        </row>
        <row r="101">
          <cell r="B101" t="str">
            <v>Couldn't buy it</v>
          </cell>
          <cell r="C101">
            <v>9</v>
          </cell>
          <cell r="D101">
            <v>35.64</v>
          </cell>
          <cell r="E101" t="str">
            <v>#</v>
          </cell>
        </row>
        <row r="102">
          <cell r="B102" t="str">
            <v>Yes, can meet unexpected expense</v>
          </cell>
          <cell r="C102">
            <v>11</v>
          </cell>
          <cell r="D102">
            <v>39.42</v>
          </cell>
          <cell r="E102" t="str">
            <v>#</v>
          </cell>
        </row>
        <row r="103">
          <cell r="B103" t="str">
            <v>No, cannot meet unexpected expense</v>
          </cell>
          <cell r="C103">
            <v>12</v>
          </cell>
          <cell r="D103">
            <v>33.79</v>
          </cell>
          <cell r="E103" t="str">
            <v>#</v>
          </cell>
        </row>
        <row r="104">
          <cell r="B104" t="str">
            <v>Household had no vehicle access</v>
          </cell>
          <cell r="C104" t="str">
            <v>S</v>
          </cell>
          <cell r="D104">
            <v>62.74</v>
          </cell>
          <cell r="E104" t="str">
            <v/>
          </cell>
        </row>
        <row r="105">
          <cell r="B105" t="str">
            <v>Household had vehicle access</v>
          </cell>
          <cell r="C105">
            <v>21</v>
          </cell>
          <cell r="D105">
            <v>26.91</v>
          </cell>
          <cell r="E105" t="str">
            <v>#</v>
          </cell>
        </row>
        <row r="106">
          <cell r="B106" t="str">
            <v>Household had no access to device</v>
          </cell>
          <cell r="C106" t="str">
            <v>S</v>
          </cell>
          <cell r="D106">
            <v>97.88</v>
          </cell>
          <cell r="E106" t="str">
            <v/>
          </cell>
        </row>
        <row r="107">
          <cell r="B107" t="str">
            <v>Household had access to device</v>
          </cell>
          <cell r="C107">
            <v>22</v>
          </cell>
          <cell r="D107">
            <v>26.28</v>
          </cell>
          <cell r="E107" t="str">
            <v>#</v>
          </cell>
        </row>
        <row r="108">
          <cell r="B108" t="str">
            <v>One person household</v>
          </cell>
          <cell r="C108">
            <v>3</v>
          </cell>
          <cell r="D108">
            <v>35.42</v>
          </cell>
          <cell r="E108" t="str">
            <v>#</v>
          </cell>
        </row>
        <row r="109">
          <cell r="B109" t="str">
            <v>One parent with child(ren)</v>
          </cell>
          <cell r="C109">
            <v>13</v>
          </cell>
          <cell r="D109">
            <v>39.01</v>
          </cell>
          <cell r="E109" t="str">
            <v>#</v>
          </cell>
        </row>
        <row r="110">
          <cell r="B110" t="str">
            <v>Couple only</v>
          </cell>
          <cell r="C110" t="str">
            <v>S</v>
          </cell>
          <cell r="D110">
            <v>196.23</v>
          </cell>
          <cell r="E110" t="str">
            <v/>
          </cell>
        </row>
        <row r="111">
          <cell r="B111" t="str">
            <v>Couple with child(ren)</v>
          </cell>
          <cell r="C111">
            <v>0</v>
          </cell>
          <cell r="D111" t="str">
            <v>.</v>
          </cell>
          <cell r="E111" t="str">
            <v/>
          </cell>
        </row>
        <row r="112">
          <cell r="B112" t="str">
            <v>Other multi-person household</v>
          </cell>
          <cell r="C112" t="str">
            <v>S</v>
          </cell>
          <cell r="D112">
            <v>86.06</v>
          </cell>
          <cell r="E112" t="str">
            <v/>
          </cell>
        </row>
        <row r="113">
          <cell r="B113" t="str">
            <v>Household composition unidentifiable</v>
          </cell>
          <cell r="C113">
            <v>0</v>
          </cell>
          <cell r="D113" t="str">
            <v>.</v>
          </cell>
          <cell r="E113" t="str">
            <v/>
          </cell>
        </row>
        <row r="114">
          <cell r="B114" t="str">
            <v>Other household with couple and/or child</v>
          </cell>
          <cell r="C114" t="str">
            <v>S</v>
          </cell>
          <cell r="D114">
            <v>62.79</v>
          </cell>
          <cell r="E114" t="str">
            <v/>
          </cell>
        </row>
        <row r="115">
          <cell r="B115" t="str">
            <v>One-person household</v>
          </cell>
          <cell r="C115">
            <v>3</v>
          </cell>
          <cell r="D115">
            <v>35.42</v>
          </cell>
          <cell r="E115" t="str">
            <v>#</v>
          </cell>
        </row>
        <row r="116">
          <cell r="B116" t="str">
            <v>Two-people household</v>
          </cell>
          <cell r="C116" t="str">
            <v>S</v>
          </cell>
          <cell r="D116">
            <v>57.04</v>
          </cell>
          <cell r="E116" t="str">
            <v/>
          </cell>
        </row>
        <row r="117">
          <cell r="B117" t="str">
            <v>Three-people household</v>
          </cell>
          <cell r="C117">
            <v>6</v>
          </cell>
          <cell r="D117">
            <v>44.9</v>
          </cell>
          <cell r="E117" t="str">
            <v>#</v>
          </cell>
        </row>
        <row r="118">
          <cell r="B118" t="str">
            <v>Four-people household</v>
          </cell>
          <cell r="C118" t="str">
            <v>S</v>
          </cell>
          <cell r="D118">
            <v>73.05</v>
          </cell>
          <cell r="E118" t="str">
            <v/>
          </cell>
        </row>
        <row r="119">
          <cell r="B119" t="str">
            <v>Five-or-more-people household</v>
          </cell>
          <cell r="C119" t="str">
            <v>S</v>
          </cell>
          <cell r="D119">
            <v>64.72</v>
          </cell>
          <cell r="E119" t="str">
            <v/>
          </cell>
        </row>
        <row r="120">
          <cell r="B120" t="str">
            <v>No children in household</v>
          </cell>
          <cell r="C120">
            <v>10</v>
          </cell>
          <cell r="D120">
            <v>32.64</v>
          </cell>
          <cell r="E120" t="str">
            <v>#</v>
          </cell>
        </row>
        <row r="121">
          <cell r="B121" t="str">
            <v>One-child household</v>
          </cell>
          <cell r="C121" t="str">
            <v>S</v>
          </cell>
          <cell r="D121">
            <v>58.87</v>
          </cell>
          <cell r="E121" t="str">
            <v/>
          </cell>
        </row>
        <row r="122">
          <cell r="B122" t="str">
            <v>Two-or-more-children household</v>
          </cell>
          <cell r="C122" t="str">
            <v>S</v>
          </cell>
          <cell r="D122">
            <v>52.07</v>
          </cell>
          <cell r="E122" t="str">
            <v/>
          </cell>
        </row>
        <row r="123">
          <cell r="B123" t="str">
            <v>No children in household</v>
          </cell>
          <cell r="C123">
            <v>10</v>
          </cell>
          <cell r="D123">
            <v>32.64</v>
          </cell>
          <cell r="E123" t="str">
            <v>#</v>
          </cell>
        </row>
        <row r="124">
          <cell r="B124" t="str">
            <v>One-or-more-children household</v>
          </cell>
          <cell r="C124">
            <v>13</v>
          </cell>
          <cell r="D124">
            <v>41.19</v>
          </cell>
          <cell r="E124" t="str">
            <v>#</v>
          </cell>
        </row>
        <row r="125">
          <cell r="B125" t="str">
            <v>Yes, lived at current address</v>
          </cell>
          <cell r="C125">
            <v>18</v>
          </cell>
          <cell r="D125">
            <v>29.49</v>
          </cell>
          <cell r="E125" t="str">
            <v>#</v>
          </cell>
        </row>
        <row r="126">
          <cell r="B126" t="str">
            <v>No, did not live at current address</v>
          </cell>
          <cell r="C126" t="str">
            <v>S</v>
          </cell>
          <cell r="D126">
            <v>55.82</v>
          </cell>
          <cell r="E126" t="str">
            <v/>
          </cell>
        </row>
        <row r="127">
          <cell r="B127" t="str">
            <v>Owned</v>
          </cell>
          <cell r="C127">
            <v>10</v>
          </cell>
          <cell r="D127">
            <v>42.58</v>
          </cell>
          <cell r="E127" t="str">
            <v>#</v>
          </cell>
        </row>
        <row r="128">
          <cell r="B128" t="str">
            <v>Rented, private</v>
          </cell>
          <cell r="C128">
            <v>10</v>
          </cell>
          <cell r="D128">
            <v>39.29</v>
          </cell>
          <cell r="E128" t="str">
            <v>#</v>
          </cell>
        </row>
        <row r="129">
          <cell r="B129" t="str">
            <v>Rented, government</v>
          </cell>
          <cell r="C129" t="str">
            <v>S</v>
          </cell>
          <cell r="D129">
            <v>69.19</v>
          </cell>
          <cell r="E129" t="str">
            <v/>
          </cell>
        </row>
      </sheetData>
      <sheetData sheetId="10">
        <row r="4">
          <cell r="B4" t="str">
            <v>New Zealand Average</v>
          </cell>
          <cell r="C4">
            <v>4.71</v>
          </cell>
          <cell r="D4">
            <v>0.53</v>
          </cell>
          <cell r="E4" t="str">
            <v>.</v>
          </cell>
          <cell r="F4" t="str">
            <v/>
          </cell>
        </row>
        <row r="5">
          <cell r="B5" t="str">
            <v>Male</v>
          </cell>
          <cell r="C5">
            <v>3.67</v>
          </cell>
          <cell r="D5">
            <v>0.7</v>
          </cell>
          <cell r="E5" t="str">
            <v>.</v>
          </cell>
          <cell r="F5" t="str">
            <v/>
          </cell>
        </row>
        <row r="6">
          <cell r="B6" t="str">
            <v>Female</v>
          </cell>
          <cell r="C6">
            <v>5.77</v>
          </cell>
          <cell r="D6">
            <v>0.69</v>
          </cell>
          <cell r="E6" t="str">
            <v>.</v>
          </cell>
          <cell r="F6" t="str">
            <v/>
          </cell>
        </row>
        <row r="7">
          <cell r="B7" t="str">
            <v>Gender diverse</v>
          </cell>
          <cell r="C7" t="str">
            <v>SŜ</v>
          </cell>
          <cell r="D7">
            <v>12.61</v>
          </cell>
          <cell r="E7" t="str">
            <v/>
          </cell>
          <cell r="F7" t="str">
            <v/>
          </cell>
        </row>
        <row r="8">
          <cell r="B8" t="str">
            <v>Cis-male</v>
          </cell>
          <cell r="C8">
            <v>3.65</v>
          </cell>
          <cell r="D8">
            <v>0.71</v>
          </cell>
          <cell r="E8" t="str">
            <v>.</v>
          </cell>
          <cell r="F8" t="str">
            <v/>
          </cell>
        </row>
        <row r="9">
          <cell r="B9" t="str">
            <v>Cis-female</v>
          </cell>
          <cell r="C9">
            <v>5.8</v>
          </cell>
          <cell r="D9">
            <v>0.7</v>
          </cell>
          <cell r="E9" t="str">
            <v>.</v>
          </cell>
          <cell r="F9" t="str">
            <v/>
          </cell>
        </row>
        <row r="10">
          <cell r="B10" t="str">
            <v>Gender-diverse or trans-gender</v>
          </cell>
          <cell r="C10" t="str">
            <v>SŜ</v>
          </cell>
          <cell r="D10">
            <v>3.88</v>
          </cell>
          <cell r="E10" t="str">
            <v/>
          </cell>
          <cell r="F10" t="str">
            <v/>
          </cell>
        </row>
        <row r="11">
          <cell r="B11" t="str">
            <v>Heterosexual</v>
          </cell>
          <cell r="C11">
            <v>4.49</v>
          </cell>
          <cell r="D11">
            <v>0.52</v>
          </cell>
          <cell r="E11" t="str">
            <v>.</v>
          </cell>
          <cell r="F11" t="str">
            <v/>
          </cell>
        </row>
        <row r="12">
          <cell r="B12" t="str">
            <v>Gay or lesbian</v>
          </cell>
          <cell r="C12" t="str">
            <v>SŜ</v>
          </cell>
          <cell r="D12">
            <v>6.78</v>
          </cell>
          <cell r="E12" t="str">
            <v/>
          </cell>
          <cell r="F12" t="str">
            <v/>
          </cell>
        </row>
        <row r="13">
          <cell r="B13" t="str">
            <v>Bisexual</v>
          </cell>
          <cell r="C13">
            <v>14.99</v>
          </cell>
          <cell r="D13">
            <v>6.84</v>
          </cell>
          <cell r="E13" t="str">
            <v>.‡</v>
          </cell>
          <cell r="F13" t="str">
            <v>*</v>
          </cell>
        </row>
        <row r="14">
          <cell r="B14" t="str">
            <v>Other sexual identity</v>
          </cell>
          <cell r="C14" t="str">
            <v>SŜ</v>
          </cell>
          <cell r="D14">
            <v>18.86</v>
          </cell>
          <cell r="E14" t="str">
            <v/>
          </cell>
          <cell r="F14" t="str">
            <v/>
          </cell>
        </row>
        <row r="15">
          <cell r="B15" t="str">
            <v>People with diverse sexualities</v>
          </cell>
          <cell r="C15">
            <v>12.94</v>
          </cell>
          <cell r="D15">
            <v>4.96</v>
          </cell>
          <cell r="E15" t="str">
            <v>.‡</v>
          </cell>
          <cell r="F15" t="str">
            <v>*</v>
          </cell>
        </row>
        <row r="16">
          <cell r="B16" t="str">
            <v>Not LGBT</v>
          </cell>
          <cell r="C16">
            <v>4.5</v>
          </cell>
          <cell r="D16">
            <v>0.53</v>
          </cell>
          <cell r="E16" t="str">
            <v>.</v>
          </cell>
          <cell r="F16" t="str">
            <v/>
          </cell>
        </row>
        <row r="17">
          <cell r="B17" t="str">
            <v>LGBT</v>
          </cell>
          <cell r="C17">
            <v>11.25</v>
          </cell>
          <cell r="D17">
            <v>4.1100000000000003</v>
          </cell>
          <cell r="E17" t="str">
            <v>.‡</v>
          </cell>
          <cell r="F17" t="str">
            <v>*</v>
          </cell>
        </row>
        <row r="18">
          <cell r="B18" t="str">
            <v>15–19 years</v>
          </cell>
          <cell r="C18">
            <v>11.63</v>
          </cell>
          <cell r="D18">
            <v>4.95</v>
          </cell>
          <cell r="E18" t="str">
            <v>.‡</v>
          </cell>
          <cell r="F18" t="str">
            <v>*</v>
          </cell>
        </row>
        <row r="19">
          <cell r="B19" t="str">
            <v>20–29 years</v>
          </cell>
          <cell r="C19">
            <v>9.8000000000000007</v>
          </cell>
          <cell r="D19">
            <v>2.23</v>
          </cell>
          <cell r="E19" t="str">
            <v>.‡</v>
          </cell>
          <cell r="F19" t="str">
            <v>*</v>
          </cell>
        </row>
        <row r="20">
          <cell r="B20" t="str">
            <v>30–39 years</v>
          </cell>
          <cell r="C20">
            <v>5.2</v>
          </cell>
          <cell r="D20">
            <v>1.08</v>
          </cell>
          <cell r="E20" t="str">
            <v>.‡</v>
          </cell>
          <cell r="F20" t="str">
            <v/>
          </cell>
        </row>
        <row r="21">
          <cell r="B21" t="str">
            <v>40–49 years</v>
          </cell>
          <cell r="C21">
            <v>4.29</v>
          </cell>
          <cell r="D21">
            <v>1.1100000000000001</v>
          </cell>
          <cell r="E21" t="str">
            <v>.‡</v>
          </cell>
          <cell r="F21" t="str">
            <v/>
          </cell>
        </row>
        <row r="22">
          <cell r="B22" t="str">
            <v>50–59 years</v>
          </cell>
          <cell r="C22">
            <v>3.63</v>
          </cell>
          <cell r="D22">
            <v>1.23</v>
          </cell>
          <cell r="E22" t="str">
            <v>.‡</v>
          </cell>
          <cell r="F22" t="str">
            <v/>
          </cell>
        </row>
        <row r="23">
          <cell r="B23" t="str">
            <v>60–64 years</v>
          </cell>
          <cell r="C23" t="str">
            <v>SŜ</v>
          </cell>
          <cell r="D23">
            <v>2.0499999999999998</v>
          </cell>
          <cell r="E23" t="str">
            <v/>
          </cell>
          <cell r="F23" t="str">
            <v/>
          </cell>
        </row>
        <row r="24">
          <cell r="B24" t="str">
            <v>65 years and over</v>
          </cell>
          <cell r="C24">
            <v>1.29</v>
          </cell>
          <cell r="D24">
            <v>0.52</v>
          </cell>
          <cell r="E24" t="str">
            <v>.‡</v>
          </cell>
          <cell r="F24" t="str">
            <v>*</v>
          </cell>
        </row>
        <row r="25">
          <cell r="B25" t="str">
            <v>15–29 years</v>
          </cell>
          <cell r="C25">
            <v>10.1</v>
          </cell>
          <cell r="D25">
            <v>2.06</v>
          </cell>
          <cell r="E25" t="str">
            <v>.‡</v>
          </cell>
          <cell r="F25" t="str">
            <v>*</v>
          </cell>
        </row>
        <row r="26">
          <cell r="B26" t="str">
            <v>30–64 years</v>
          </cell>
          <cell r="C26">
            <v>4.33</v>
          </cell>
          <cell r="D26">
            <v>0.57999999999999996</v>
          </cell>
          <cell r="E26" t="str">
            <v>.</v>
          </cell>
          <cell r="F26" t="str">
            <v/>
          </cell>
        </row>
        <row r="27">
          <cell r="B27" t="str">
            <v>65 years and over</v>
          </cell>
          <cell r="C27">
            <v>1.29</v>
          </cell>
          <cell r="D27">
            <v>0.52</v>
          </cell>
          <cell r="E27" t="str">
            <v>.‡</v>
          </cell>
          <cell r="F27" t="str">
            <v>*</v>
          </cell>
        </row>
        <row r="28">
          <cell r="B28" t="str">
            <v>15–19 years</v>
          </cell>
          <cell r="C28">
            <v>11.63</v>
          </cell>
          <cell r="D28">
            <v>4.95</v>
          </cell>
          <cell r="E28" t="str">
            <v>.‡</v>
          </cell>
          <cell r="F28" t="str">
            <v>*</v>
          </cell>
        </row>
        <row r="29">
          <cell r="B29" t="str">
            <v>20–29 years</v>
          </cell>
          <cell r="C29">
            <v>9.8000000000000007</v>
          </cell>
          <cell r="D29">
            <v>2.23</v>
          </cell>
          <cell r="E29" t="str">
            <v>.‡</v>
          </cell>
          <cell r="F29" t="str">
            <v>*</v>
          </cell>
        </row>
        <row r="30">
          <cell r="B30" t="str">
            <v>NZ European</v>
          </cell>
          <cell r="C30">
            <v>4.3499999999999996</v>
          </cell>
          <cell r="D30">
            <v>0.62</v>
          </cell>
          <cell r="E30" t="str">
            <v>.</v>
          </cell>
          <cell r="F30" t="str">
            <v/>
          </cell>
        </row>
        <row r="31">
          <cell r="B31" t="str">
            <v>Māori</v>
          </cell>
          <cell r="C31">
            <v>8.51</v>
          </cell>
          <cell r="D31">
            <v>1.53</v>
          </cell>
          <cell r="E31" t="str">
            <v>.</v>
          </cell>
          <cell r="F31" t="str">
            <v>*</v>
          </cell>
        </row>
        <row r="32">
          <cell r="B32" t="str">
            <v>Pacific peoples</v>
          </cell>
          <cell r="C32">
            <v>8.83</v>
          </cell>
          <cell r="D32">
            <v>3.25</v>
          </cell>
          <cell r="E32" t="str">
            <v>.‡</v>
          </cell>
          <cell r="F32" t="str">
            <v>*</v>
          </cell>
        </row>
        <row r="33">
          <cell r="B33" t="str">
            <v>Asian</v>
          </cell>
          <cell r="C33">
            <v>3.06</v>
          </cell>
          <cell r="D33">
            <v>1.42</v>
          </cell>
          <cell r="E33" t="str">
            <v>.‡</v>
          </cell>
          <cell r="F33" t="str">
            <v/>
          </cell>
        </row>
        <row r="34">
          <cell r="B34" t="str">
            <v>Chinese</v>
          </cell>
          <cell r="C34" t="str">
            <v>SŜ</v>
          </cell>
          <cell r="D34">
            <v>3.46</v>
          </cell>
          <cell r="E34" t="str">
            <v/>
          </cell>
          <cell r="F34" t="str">
            <v/>
          </cell>
        </row>
        <row r="35">
          <cell r="B35" t="str">
            <v>Indian</v>
          </cell>
          <cell r="C35" t="str">
            <v>SŜ</v>
          </cell>
          <cell r="D35">
            <v>1.22</v>
          </cell>
          <cell r="E35" t="str">
            <v/>
          </cell>
          <cell r="F35" t="str">
            <v>*</v>
          </cell>
        </row>
        <row r="36">
          <cell r="B36" t="str">
            <v>Other Asian ethnicity</v>
          </cell>
          <cell r="C36" t="str">
            <v>SŜ</v>
          </cell>
          <cell r="D36">
            <v>2.4</v>
          </cell>
          <cell r="E36" t="str">
            <v/>
          </cell>
          <cell r="F36" t="str">
            <v/>
          </cell>
        </row>
        <row r="37">
          <cell r="B37" t="str">
            <v>Other ethnicity</v>
          </cell>
          <cell r="C37" t="str">
            <v>SŜ</v>
          </cell>
          <cell r="D37">
            <v>3.79</v>
          </cell>
          <cell r="E37" t="str">
            <v/>
          </cell>
          <cell r="F37" t="str">
            <v/>
          </cell>
        </row>
        <row r="38">
          <cell r="B38" t="str">
            <v>Other ethnicity (except European and Māori)</v>
          </cell>
          <cell r="C38">
            <v>4.87</v>
          </cell>
          <cell r="D38">
            <v>1.35</v>
          </cell>
          <cell r="E38" t="str">
            <v>.‡</v>
          </cell>
          <cell r="F38" t="str">
            <v/>
          </cell>
        </row>
        <row r="39">
          <cell r="B39" t="str">
            <v>Other ethnicity (except European, Māori and Asian)</v>
          </cell>
          <cell r="C39">
            <v>8.1999999999999993</v>
          </cell>
          <cell r="D39">
            <v>2.83</v>
          </cell>
          <cell r="E39" t="str">
            <v>.‡</v>
          </cell>
          <cell r="F39" t="str">
            <v>*</v>
          </cell>
        </row>
        <row r="40">
          <cell r="B40" t="str">
            <v>Other ethnicity (except European, Māori and Pacific)</v>
          </cell>
          <cell r="C40">
            <v>3.35</v>
          </cell>
          <cell r="D40">
            <v>1.35</v>
          </cell>
          <cell r="E40" t="str">
            <v>.‡</v>
          </cell>
          <cell r="F40" t="str">
            <v/>
          </cell>
        </row>
        <row r="41">
          <cell r="B41">
            <v>2018</v>
          </cell>
          <cell r="C41">
            <v>100</v>
          </cell>
          <cell r="D41">
            <v>0</v>
          </cell>
          <cell r="E41" t="str">
            <v>.</v>
          </cell>
          <cell r="F41" t="str">
            <v>*</v>
          </cell>
        </row>
        <row r="42">
          <cell r="B42" t="str">
            <v>2019/20</v>
          </cell>
          <cell r="C42">
            <v>100</v>
          </cell>
          <cell r="D42">
            <v>0</v>
          </cell>
          <cell r="E42" t="str">
            <v>.</v>
          </cell>
          <cell r="F42" t="str">
            <v>*</v>
          </cell>
        </row>
        <row r="43">
          <cell r="B43" t="str">
            <v>Auckland</v>
          </cell>
          <cell r="C43">
            <v>4.83</v>
          </cell>
          <cell r="D43">
            <v>1.1000000000000001</v>
          </cell>
          <cell r="E43" t="str">
            <v>.‡</v>
          </cell>
          <cell r="F43" t="str">
            <v/>
          </cell>
        </row>
        <row r="44">
          <cell r="B44" t="str">
            <v>Wellington</v>
          </cell>
          <cell r="C44">
            <v>4.83</v>
          </cell>
          <cell r="D44">
            <v>1.39</v>
          </cell>
          <cell r="E44" t="str">
            <v>.‡</v>
          </cell>
          <cell r="F44" t="str">
            <v/>
          </cell>
        </row>
        <row r="45">
          <cell r="B45" t="str">
            <v>Rest of North Island</v>
          </cell>
          <cell r="C45">
            <v>4.33</v>
          </cell>
          <cell r="D45">
            <v>0.69</v>
          </cell>
          <cell r="E45" t="str">
            <v>.</v>
          </cell>
          <cell r="F45" t="str">
            <v/>
          </cell>
        </row>
        <row r="46">
          <cell r="B46" t="str">
            <v>Canterbury</v>
          </cell>
          <cell r="C46">
            <v>5.77</v>
          </cell>
          <cell r="D46">
            <v>1.61</v>
          </cell>
          <cell r="E46" t="str">
            <v>.‡</v>
          </cell>
          <cell r="F46" t="str">
            <v/>
          </cell>
        </row>
        <row r="47">
          <cell r="B47" t="str">
            <v>Rest of South Island</v>
          </cell>
          <cell r="C47">
            <v>4.05</v>
          </cell>
          <cell r="D47">
            <v>1.2</v>
          </cell>
          <cell r="E47" t="str">
            <v>.‡</v>
          </cell>
          <cell r="F47" t="str">
            <v/>
          </cell>
        </row>
        <row r="48">
          <cell r="B48" t="str">
            <v>Major urban area</v>
          </cell>
          <cell r="C48">
            <v>5.2</v>
          </cell>
          <cell r="D48">
            <v>0.79</v>
          </cell>
          <cell r="E48" t="str">
            <v>.</v>
          </cell>
          <cell r="F48" t="str">
            <v/>
          </cell>
        </row>
        <row r="49">
          <cell r="B49" t="str">
            <v>Large urban area</v>
          </cell>
          <cell r="C49">
            <v>4.46</v>
          </cell>
          <cell r="D49">
            <v>1.1100000000000001</v>
          </cell>
          <cell r="E49" t="str">
            <v>.‡</v>
          </cell>
          <cell r="F49" t="str">
            <v/>
          </cell>
        </row>
        <row r="50">
          <cell r="B50" t="str">
            <v>Medium urban area</v>
          </cell>
          <cell r="C50" t="str">
            <v>Ŝ</v>
          </cell>
          <cell r="D50">
            <v>1.79</v>
          </cell>
          <cell r="E50" t="str">
            <v/>
          </cell>
          <cell r="F50" t="str">
            <v/>
          </cell>
        </row>
        <row r="51">
          <cell r="B51" t="str">
            <v>Small urban area</v>
          </cell>
          <cell r="C51">
            <v>4.74</v>
          </cell>
          <cell r="D51">
            <v>1.66</v>
          </cell>
          <cell r="E51" t="str">
            <v>.‡</v>
          </cell>
          <cell r="F51" t="str">
            <v/>
          </cell>
        </row>
        <row r="52">
          <cell r="B52" t="str">
            <v>Rural settlement/rural other</v>
          </cell>
          <cell r="C52">
            <v>3.84</v>
          </cell>
          <cell r="D52">
            <v>0.96</v>
          </cell>
          <cell r="E52" t="str">
            <v>.‡</v>
          </cell>
          <cell r="F52" t="str">
            <v/>
          </cell>
        </row>
        <row r="53">
          <cell r="B53" t="str">
            <v>Major urban area</v>
          </cell>
          <cell r="C53">
            <v>5.2</v>
          </cell>
          <cell r="D53">
            <v>0.79</v>
          </cell>
          <cell r="E53" t="str">
            <v>.</v>
          </cell>
          <cell r="F53" t="str">
            <v/>
          </cell>
        </row>
        <row r="54">
          <cell r="B54" t="str">
            <v>Medium/large urban area</v>
          </cell>
          <cell r="C54">
            <v>4.22</v>
          </cell>
          <cell r="D54">
            <v>1</v>
          </cell>
          <cell r="E54" t="str">
            <v>.‡</v>
          </cell>
          <cell r="F54" t="str">
            <v/>
          </cell>
        </row>
        <row r="55">
          <cell r="B55" t="str">
            <v>Small urban/rural area</v>
          </cell>
          <cell r="C55">
            <v>4.16</v>
          </cell>
          <cell r="D55">
            <v>0.89</v>
          </cell>
          <cell r="E55" t="str">
            <v>.‡</v>
          </cell>
          <cell r="F55" t="str">
            <v/>
          </cell>
        </row>
        <row r="56">
          <cell r="B56" t="str">
            <v>Quintile 1 (least deprived)</v>
          </cell>
          <cell r="C56">
            <v>2.89</v>
          </cell>
          <cell r="D56">
            <v>0.95</v>
          </cell>
          <cell r="E56" t="str">
            <v>.‡</v>
          </cell>
          <cell r="F56" t="str">
            <v>*</v>
          </cell>
        </row>
        <row r="57">
          <cell r="B57" t="str">
            <v>Quintile 2</v>
          </cell>
          <cell r="C57">
            <v>3.48</v>
          </cell>
          <cell r="D57">
            <v>0.98</v>
          </cell>
          <cell r="E57" t="str">
            <v>.‡</v>
          </cell>
          <cell r="F57" t="str">
            <v/>
          </cell>
        </row>
        <row r="58">
          <cell r="B58" t="str">
            <v>Quintile 3</v>
          </cell>
          <cell r="C58">
            <v>5.36</v>
          </cell>
          <cell r="D58">
            <v>1.27</v>
          </cell>
          <cell r="E58" t="str">
            <v>.‡</v>
          </cell>
          <cell r="F58" t="str">
            <v/>
          </cell>
        </row>
        <row r="59">
          <cell r="B59" t="str">
            <v>Quintile 4</v>
          </cell>
          <cell r="C59">
            <v>4.82</v>
          </cell>
          <cell r="D59">
            <v>1.26</v>
          </cell>
          <cell r="E59" t="str">
            <v>.‡</v>
          </cell>
          <cell r="F59" t="str">
            <v/>
          </cell>
        </row>
        <row r="60">
          <cell r="B60" t="str">
            <v>Quintile 5 (most deprived)</v>
          </cell>
          <cell r="C60">
            <v>7.61</v>
          </cell>
          <cell r="D60">
            <v>1.2</v>
          </cell>
          <cell r="E60" t="str">
            <v>.</v>
          </cell>
          <cell r="F60" t="str">
            <v>*</v>
          </cell>
        </row>
        <row r="61">
          <cell r="B61" t="str">
            <v>Had partner within last 12 months</v>
          </cell>
          <cell r="C61">
            <v>4.71</v>
          </cell>
          <cell r="D61">
            <v>0.53</v>
          </cell>
          <cell r="E61" t="str">
            <v>.</v>
          </cell>
          <cell r="F61" t="str">
            <v/>
          </cell>
        </row>
        <row r="62">
          <cell r="B62" t="str">
            <v>Has ever had a partner</v>
          </cell>
          <cell r="C62">
            <v>4.71</v>
          </cell>
          <cell r="D62">
            <v>0.53</v>
          </cell>
          <cell r="E62" t="str">
            <v>.</v>
          </cell>
          <cell r="F62" t="str">
            <v/>
          </cell>
        </row>
        <row r="63">
          <cell r="B63" t="str">
            <v>Partnered – legally registered</v>
          </cell>
          <cell r="C63">
            <v>2.91</v>
          </cell>
          <cell r="D63">
            <v>0.47</v>
          </cell>
          <cell r="E63" t="str">
            <v>.</v>
          </cell>
          <cell r="F63" t="str">
            <v>*</v>
          </cell>
        </row>
        <row r="64">
          <cell r="B64" t="str">
            <v>Partnered – not legally registered</v>
          </cell>
          <cell r="C64">
            <v>7.65</v>
          </cell>
          <cell r="D64">
            <v>2.15</v>
          </cell>
          <cell r="E64" t="str">
            <v>.‡</v>
          </cell>
          <cell r="F64" t="str">
            <v>*</v>
          </cell>
        </row>
        <row r="65">
          <cell r="B65" t="str">
            <v>Non-partnered</v>
          </cell>
          <cell r="C65">
            <v>20.51</v>
          </cell>
          <cell r="D65">
            <v>3.95</v>
          </cell>
          <cell r="E65" t="str">
            <v>.‡</v>
          </cell>
          <cell r="F65" t="str">
            <v>*</v>
          </cell>
        </row>
        <row r="66">
          <cell r="B66" t="str">
            <v>Never married and never in a civil union</v>
          </cell>
          <cell r="C66">
            <v>10.53</v>
          </cell>
          <cell r="D66">
            <v>2.37</v>
          </cell>
          <cell r="E66" t="str">
            <v>.‡</v>
          </cell>
          <cell r="F66" t="str">
            <v>*</v>
          </cell>
        </row>
        <row r="67">
          <cell r="B67" t="str">
            <v>Divorced</v>
          </cell>
          <cell r="C67" t="str">
            <v>SŜ</v>
          </cell>
          <cell r="D67">
            <v>5.08</v>
          </cell>
          <cell r="E67" t="str">
            <v/>
          </cell>
          <cell r="F67" t="str">
            <v/>
          </cell>
        </row>
        <row r="68">
          <cell r="B68" t="str">
            <v>Widowed/surviving partner</v>
          </cell>
          <cell r="C68" t="str">
            <v>SŜ</v>
          </cell>
          <cell r="D68">
            <v>3.85</v>
          </cell>
          <cell r="E68" t="str">
            <v/>
          </cell>
          <cell r="F68" t="str">
            <v/>
          </cell>
        </row>
        <row r="69">
          <cell r="B69" t="str">
            <v>Separated</v>
          </cell>
          <cell r="C69">
            <v>30.27</v>
          </cell>
          <cell r="D69">
            <v>6.86</v>
          </cell>
          <cell r="E69" t="str">
            <v>.‡</v>
          </cell>
          <cell r="F69" t="str">
            <v>*</v>
          </cell>
        </row>
        <row r="70">
          <cell r="B70" t="str">
            <v>Married/civil union/de facto</v>
          </cell>
          <cell r="C70">
            <v>2.95</v>
          </cell>
          <cell r="D70">
            <v>0.46</v>
          </cell>
          <cell r="E70" t="str">
            <v>.</v>
          </cell>
          <cell r="F70" t="str">
            <v>*</v>
          </cell>
        </row>
        <row r="71">
          <cell r="B71" t="str">
            <v>Adults with disability</v>
          </cell>
          <cell r="C71" t="str">
            <v>Ŝ</v>
          </cell>
          <cell r="D71">
            <v>4.1500000000000004</v>
          </cell>
          <cell r="E71" t="str">
            <v/>
          </cell>
          <cell r="F71" t="str">
            <v/>
          </cell>
        </row>
        <row r="72">
          <cell r="B72" t="str">
            <v>Adults without disability</v>
          </cell>
          <cell r="C72">
            <v>4.58</v>
          </cell>
          <cell r="D72">
            <v>0.51</v>
          </cell>
          <cell r="E72" t="str">
            <v>.</v>
          </cell>
          <cell r="F72" t="str">
            <v/>
          </cell>
        </row>
        <row r="73">
          <cell r="B73" t="str">
            <v>Low level of psychological distress</v>
          </cell>
          <cell r="C73">
            <v>3.97</v>
          </cell>
          <cell r="D73">
            <v>0.48</v>
          </cell>
          <cell r="E73" t="str">
            <v>.</v>
          </cell>
          <cell r="F73" t="str">
            <v/>
          </cell>
        </row>
        <row r="74">
          <cell r="B74" t="str">
            <v>Moderate level of psychological distress</v>
          </cell>
          <cell r="C74">
            <v>13.95</v>
          </cell>
          <cell r="D74">
            <v>4.92</v>
          </cell>
          <cell r="E74" t="str">
            <v>.‡</v>
          </cell>
          <cell r="F74" t="str">
            <v>*</v>
          </cell>
        </row>
        <row r="75">
          <cell r="B75" t="str">
            <v>High level of psychological distress</v>
          </cell>
          <cell r="C75">
            <v>32.130000000000003</v>
          </cell>
          <cell r="D75">
            <v>11.97</v>
          </cell>
          <cell r="E75" t="str">
            <v>.</v>
          </cell>
          <cell r="F75" t="str">
            <v>*</v>
          </cell>
        </row>
        <row r="76">
          <cell r="B76" t="str">
            <v>No probable serious mental illness</v>
          </cell>
          <cell r="C76">
            <v>3.97</v>
          </cell>
          <cell r="D76">
            <v>0.48</v>
          </cell>
          <cell r="E76" t="str">
            <v>.</v>
          </cell>
          <cell r="F76" t="str">
            <v/>
          </cell>
        </row>
        <row r="77">
          <cell r="B77" t="str">
            <v>Probable serious mental illness</v>
          </cell>
          <cell r="C77">
            <v>13.95</v>
          </cell>
          <cell r="D77">
            <v>4.92</v>
          </cell>
          <cell r="E77" t="str">
            <v>.‡</v>
          </cell>
          <cell r="F77" t="str">
            <v>*</v>
          </cell>
        </row>
        <row r="78">
          <cell r="B78" t="str">
            <v>Employed</v>
          </cell>
          <cell r="C78">
            <v>4.43</v>
          </cell>
          <cell r="D78">
            <v>0.68</v>
          </cell>
          <cell r="E78" t="str">
            <v>.</v>
          </cell>
          <cell r="F78" t="str">
            <v/>
          </cell>
        </row>
        <row r="79">
          <cell r="B79" t="str">
            <v>Unemployed</v>
          </cell>
          <cell r="C79">
            <v>8.5500000000000007</v>
          </cell>
          <cell r="D79">
            <v>3.3</v>
          </cell>
          <cell r="E79" t="str">
            <v>.‡</v>
          </cell>
          <cell r="F79" t="str">
            <v>*</v>
          </cell>
        </row>
        <row r="80">
          <cell r="B80" t="str">
            <v>Retired</v>
          </cell>
          <cell r="C80">
            <v>1.48</v>
          </cell>
          <cell r="D80">
            <v>0.66</v>
          </cell>
          <cell r="E80" t="str">
            <v>.‡</v>
          </cell>
          <cell r="F80" t="str">
            <v>*</v>
          </cell>
        </row>
        <row r="81">
          <cell r="B81" t="str">
            <v>Home or caring duties or voluntary work</v>
          </cell>
          <cell r="C81">
            <v>6.12</v>
          </cell>
          <cell r="D81">
            <v>1.82</v>
          </cell>
          <cell r="E81" t="str">
            <v>.‡</v>
          </cell>
          <cell r="F81" t="str">
            <v/>
          </cell>
        </row>
        <row r="82">
          <cell r="B82" t="str">
            <v>Not employed, studying</v>
          </cell>
          <cell r="C82">
            <v>12.96</v>
          </cell>
          <cell r="D82">
            <v>5.22</v>
          </cell>
          <cell r="E82" t="str">
            <v>.‡</v>
          </cell>
          <cell r="F82" t="str">
            <v>*</v>
          </cell>
        </row>
        <row r="83">
          <cell r="B83" t="str">
            <v>Not employed, not actively seeking work/unable to work</v>
          </cell>
          <cell r="C83">
            <v>13.94</v>
          </cell>
          <cell r="D83">
            <v>5.75</v>
          </cell>
          <cell r="E83" t="str">
            <v>.‡</v>
          </cell>
          <cell r="F83" t="str">
            <v>*</v>
          </cell>
        </row>
        <row r="84">
          <cell r="B84" t="str">
            <v>Other employment status</v>
          </cell>
          <cell r="C84" t="str">
            <v>SŜ</v>
          </cell>
          <cell r="D84">
            <v>4.18</v>
          </cell>
          <cell r="E84" t="str">
            <v/>
          </cell>
          <cell r="F84" t="str">
            <v/>
          </cell>
        </row>
        <row r="85">
          <cell r="B85" t="str">
            <v>Not in the labour force</v>
          </cell>
          <cell r="C85">
            <v>4.8600000000000003</v>
          </cell>
          <cell r="D85">
            <v>0.92</v>
          </cell>
          <cell r="E85" t="str">
            <v>.</v>
          </cell>
          <cell r="F85" t="str">
            <v/>
          </cell>
        </row>
        <row r="86">
          <cell r="B86" t="str">
            <v>Personal income: $20,000 or less</v>
          </cell>
          <cell r="C86">
            <v>6.3</v>
          </cell>
          <cell r="D86">
            <v>1.1200000000000001</v>
          </cell>
          <cell r="E86" t="str">
            <v>.</v>
          </cell>
          <cell r="F86" t="str">
            <v/>
          </cell>
        </row>
        <row r="87">
          <cell r="B87" t="str">
            <v>Personal income: $20,001–$40,000</v>
          </cell>
          <cell r="C87">
            <v>5.6</v>
          </cell>
          <cell r="D87">
            <v>1.18</v>
          </cell>
          <cell r="E87" t="str">
            <v>.‡</v>
          </cell>
          <cell r="F87" t="str">
            <v/>
          </cell>
        </row>
        <row r="88">
          <cell r="B88" t="str">
            <v>Personal income: $40,001–$60,000</v>
          </cell>
          <cell r="C88">
            <v>4.55</v>
          </cell>
          <cell r="D88">
            <v>1.07</v>
          </cell>
          <cell r="E88" t="str">
            <v>.‡</v>
          </cell>
          <cell r="F88" t="str">
            <v/>
          </cell>
        </row>
        <row r="89">
          <cell r="B89" t="str">
            <v>Personal income: $60,001 or more</v>
          </cell>
          <cell r="C89">
            <v>3.33</v>
          </cell>
          <cell r="D89">
            <v>0.76</v>
          </cell>
          <cell r="E89" t="str">
            <v>.‡</v>
          </cell>
          <cell r="F89" t="str">
            <v>*</v>
          </cell>
        </row>
        <row r="90">
          <cell r="B90" t="str">
            <v>Household income: $40,000 or less</v>
          </cell>
          <cell r="C90">
            <v>6.53</v>
          </cell>
          <cell r="D90">
            <v>1.1299999999999999</v>
          </cell>
          <cell r="E90" t="str">
            <v>.</v>
          </cell>
          <cell r="F90" t="str">
            <v>*</v>
          </cell>
        </row>
        <row r="91">
          <cell r="B91" t="str">
            <v>Household income: $40,001–$60,000</v>
          </cell>
          <cell r="C91">
            <v>5.08</v>
          </cell>
          <cell r="D91">
            <v>1.21</v>
          </cell>
          <cell r="E91" t="str">
            <v>.‡</v>
          </cell>
          <cell r="F91" t="str">
            <v/>
          </cell>
        </row>
        <row r="92">
          <cell r="B92" t="str">
            <v>Household income: $60,001–$100,000</v>
          </cell>
          <cell r="C92">
            <v>4.8</v>
          </cell>
          <cell r="D92">
            <v>1.19</v>
          </cell>
          <cell r="E92" t="str">
            <v>.‡</v>
          </cell>
          <cell r="F92" t="str">
            <v/>
          </cell>
        </row>
        <row r="93">
          <cell r="B93" t="str">
            <v>Household income: $100,001 or more</v>
          </cell>
          <cell r="C93">
            <v>3.57</v>
          </cell>
          <cell r="D93">
            <v>0.76</v>
          </cell>
          <cell r="E93" t="str">
            <v>.‡</v>
          </cell>
          <cell r="F93" t="str">
            <v/>
          </cell>
        </row>
        <row r="94">
          <cell r="B94" t="str">
            <v>Not at all limited</v>
          </cell>
          <cell r="C94">
            <v>2.68</v>
          </cell>
          <cell r="D94">
            <v>0.53</v>
          </cell>
          <cell r="E94" t="str">
            <v>.</v>
          </cell>
          <cell r="F94" t="str">
            <v>*</v>
          </cell>
        </row>
        <row r="95">
          <cell r="B95" t="str">
            <v>A little limited</v>
          </cell>
          <cell r="C95">
            <v>5.1100000000000003</v>
          </cell>
          <cell r="D95">
            <v>1.19</v>
          </cell>
          <cell r="E95" t="str">
            <v>.‡</v>
          </cell>
          <cell r="F95" t="str">
            <v/>
          </cell>
        </row>
        <row r="96">
          <cell r="B96" t="str">
            <v>Quite limited</v>
          </cell>
          <cell r="C96">
            <v>5.5</v>
          </cell>
          <cell r="D96">
            <v>1.63</v>
          </cell>
          <cell r="E96" t="str">
            <v>.‡</v>
          </cell>
          <cell r="F96" t="str">
            <v/>
          </cell>
        </row>
        <row r="97">
          <cell r="B97" t="str">
            <v>Very limited</v>
          </cell>
          <cell r="C97">
            <v>7.07</v>
          </cell>
          <cell r="D97">
            <v>1.93</v>
          </cell>
          <cell r="E97" t="str">
            <v>.‡</v>
          </cell>
          <cell r="F97" t="str">
            <v/>
          </cell>
        </row>
        <row r="98">
          <cell r="B98" t="str">
            <v>Couldn't buy it</v>
          </cell>
          <cell r="C98">
            <v>10.1</v>
          </cell>
          <cell r="D98">
            <v>2.25</v>
          </cell>
          <cell r="E98" t="str">
            <v>.‡</v>
          </cell>
          <cell r="F98" t="str">
            <v>*</v>
          </cell>
        </row>
        <row r="99">
          <cell r="B99" t="str">
            <v>Not at all limited</v>
          </cell>
          <cell r="C99">
            <v>2.68</v>
          </cell>
          <cell r="D99">
            <v>0.53</v>
          </cell>
          <cell r="E99" t="str">
            <v>.</v>
          </cell>
          <cell r="F99" t="str">
            <v>*</v>
          </cell>
        </row>
        <row r="100">
          <cell r="B100" t="str">
            <v>A little limited</v>
          </cell>
          <cell r="C100">
            <v>5.1100000000000003</v>
          </cell>
          <cell r="D100">
            <v>1.19</v>
          </cell>
          <cell r="E100" t="str">
            <v>.‡</v>
          </cell>
          <cell r="F100" t="str">
            <v/>
          </cell>
        </row>
        <row r="101">
          <cell r="B101" t="str">
            <v>Quite or very limited</v>
          </cell>
          <cell r="C101">
            <v>6.24</v>
          </cell>
          <cell r="D101">
            <v>1.23</v>
          </cell>
          <cell r="E101" t="str">
            <v>.‡</v>
          </cell>
          <cell r="F101" t="str">
            <v/>
          </cell>
        </row>
        <row r="102">
          <cell r="B102" t="str">
            <v>Couldn't buy it</v>
          </cell>
          <cell r="C102">
            <v>10.1</v>
          </cell>
          <cell r="D102">
            <v>2.25</v>
          </cell>
          <cell r="E102" t="str">
            <v>.‡</v>
          </cell>
          <cell r="F102" t="str">
            <v>*</v>
          </cell>
        </row>
        <row r="103">
          <cell r="B103" t="str">
            <v>Yes, can meet unexpected expense</v>
          </cell>
          <cell r="C103">
            <v>3.84</v>
          </cell>
          <cell r="D103">
            <v>0.54</v>
          </cell>
          <cell r="E103" t="str">
            <v>.</v>
          </cell>
          <cell r="F103" t="str">
            <v/>
          </cell>
        </row>
        <row r="104">
          <cell r="B104" t="str">
            <v>No, cannot meet unexpected expense</v>
          </cell>
          <cell r="C104">
            <v>10.07</v>
          </cell>
          <cell r="D104">
            <v>2.13</v>
          </cell>
          <cell r="E104" t="str">
            <v>.‡</v>
          </cell>
          <cell r="F104" t="str">
            <v>*</v>
          </cell>
        </row>
        <row r="105">
          <cell r="B105" t="str">
            <v>Household had no vehicle access</v>
          </cell>
          <cell r="C105">
            <v>8.67</v>
          </cell>
          <cell r="D105">
            <v>3.88</v>
          </cell>
          <cell r="E105" t="str">
            <v>.‡</v>
          </cell>
          <cell r="F105" t="str">
            <v/>
          </cell>
        </row>
        <row r="106">
          <cell r="B106" t="str">
            <v>Household had vehicle access</v>
          </cell>
          <cell r="C106">
            <v>4.6100000000000003</v>
          </cell>
          <cell r="D106">
            <v>0.54</v>
          </cell>
          <cell r="E106" t="str">
            <v>.</v>
          </cell>
          <cell r="F106" t="str">
            <v/>
          </cell>
        </row>
        <row r="107">
          <cell r="B107" t="str">
            <v>Household had no access to device</v>
          </cell>
          <cell r="C107" t="str">
            <v>SŜ</v>
          </cell>
          <cell r="D107">
            <v>1.62</v>
          </cell>
          <cell r="E107" t="str">
            <v/>
          </cell>
          <cell r="F107" t="str">
            <v/>
          </cell>
        </row>
        <row r="108">
          <cell r="B108" t="str">
            <v>Household had access to device</v>
          </cell>
          <cell r="C108">
            <v>4.76</v>
          </cell>
          <cell r="D108">
            <v>0.54</v>
          </cell>
          <cell r="E108" t="str">
            <v>.</v>
          </cell>
          <cell r="F108" t="str">
            <v/>
          </cell>
        </row>
        <row r="109">
          <cell r="B109" t="str">
            <v>One person household</v>
          </cell>
          <cell r="C109">
            <v>6.32</v>
          </cell>
          <cell r="D109">
            <v>1.31</v>
          </cell>
          <cell r="E109" t="str">
            <v>.‡</v>
          </cell>
          <cell r="F109" t="str">
            <v/>
          </cell>
        </row>
        <row r="110">
          <cell r="B110" t="str">
            <v>One parent with child(ren)</v>
          </cell>
          <cell r="C110">
            <v>15.64</v>
          </cell>
          <cell r="D110">
            <v>3.97</v>
          </cell>
          <cell r="E110" t="str">
            <v>.‡</v>
          </cell>
          <cell r="F110" t="str">
            <v>*</v>
          </cell>
        </row>
        <row r="111">
          <cell r="B111" t="str">
            <v>Couple only</v>
          </cell>
          <cell r="C111">
            <v>2.09</v>
          </cell>
          <cell r="D111">
            <v>0.57999999999999996</v>
          </cell>
          <cell r="E111" t="str">
            <v>.‡</v>
          </cell>
          <cell r="F111" t="str">
            <v>*</v>
          </cell>
        </row>
        <row r="112">
          <cell r="B112" t="str">
            <v>Couple with child(ren)</v>
          </cell>
          <cell r="C112">
            <v>3.45</v>
          </cell>
          <cell r="D112">
            <v>0.77</v>
          </cell>
          <cell r="E112" t="str">
            <v>.‡</v>
          </cell>
          <cell r="F112" t="str">
            <v/>
          </cell>
        </row>
        <row r="113">
          <cell r="B113" t="str">
            <v>Other multi-person household</v>
          </cell>
          <cell r="C113">
            <v>8.35</v>
          </cell>
          <cell r="D113">
            <v>2.94</v>
          </cell>
          <cell r="E113" t="str">
            <v>.‡</v>
          </cell>
          <cell r="F113" t="str">
            <v>*</v>
          </cell>
        </row>
        <row r="114">
          <cell r="B114" t="str">
            <v>Household composition unidentifiable</v>
          </cell>
          <cell r="C114">
            <v>0</v>
          </cell>
          <cell r="D114">
            <v>0</v>
          </cell>
          <cell r="E114" t="str">
            <v>.</v>
          </cell>
          <cell r="F114" t="str">
            <v>*</v>
          </cell>
        </row>
        <row r="115">
          <cell r="B115" t="str">
            <v>Other household with couple and/or child</v>
          </cell>
          <cell r="C115">
            <v>8.7799999999999994</v>
          </cell>
          <cell r="D115">
            <v>2.58</v>
          </cell>
          <cell r="E115" t="str">
            <v>.‡</v>
          </cell>
          <cell r="F115" t="str">
            <v>*</v>
          </cell>
        </row>
        <row r="116">
          <cell r="B116" t="str">
            <v>One-person household</v>
          </cell>
          <cell r="C116">
            <v>6.32</v>
          </cell>
          <cell r="D116">
            <v>1.31</v>
          </cell>
          <cell r="E116" t="str">
            <v>.‡</v>
          </cell>
          <cell r="F116" t="str">
            <v/>
          </cell>
        </row>
        <row r="117">
          <cell r="B117" t="str">
            <v>Two-people household</v>
          </cell>
          <cell r="C117">
            <v>3.11</v>
          </cell>
          <cell r="D117">
            <v>0.6</v>
          </cell>
          <cell r="E117" t="str">
            <v>.</v>
          </cell>
          <cell r="F117" t="str">
            <v>*</v>
          </cell>
        </row>
        <row r="118">
          <cell r="B118" t="str">
            <v>Three-people household</v>
          </cell>
          <cell r="C118">
            <v>5.53</v>
          </cell>
          <cell r="D118">
            <v>1.43</v>
          </cell>
          <cell r="E118" t="str">
            <v>.‡</v>
          </cell>
          <cell r="F118" t="str">
            <v/>
          </cell>
        </row>
        <row r="119">
          <cell r="B119" t="str">
            <v>Four-people household</v>
          </cell>
          <cell r="C119">
            <v>4.4000000000000004</v>
          </cell>
          <cell r="D119">
            <v>1.1000000000000001</v>
          </cell>
          <cell r="E119" t="str">
            <v>.‡</v>
          </cell>
          <cell r="F119" t="str">
            <v/>
          </cell>
        </row>
        <row r="120">
          <cell r="B120" t="str">
            <v>Five-or-more-people household</v>
          </cell>
          <cell r="C120">
            <v>6.72</v>
          </cell>
          <cell r="D120">
            <v>1.79</v>
          </cell>
          <cell r="E120" t="str">
            <v>.‡</v>
          </cell>
          <cell r="F120" t="str">
            <v/>
          </cell>
        </row>
        <row r="121">
          <cell r="B121" t="str">
            <v>No children in household</v>
          </cell>
          <cell r="C121">
            <v>3.96</v>
          </cell>
          <cell r="D121">
            <v>0.6</v>
          </cell>
          <cell r="E121" t="str">
            <v>.</v>
          </cell>
          <cell r="F121" t="str">
            <v/>
          </cell>
        </row>
        <row r="122">
          <cell r="B122" t="str">
            <v>One-child household</v>
          </cell>
          <cell r="C122">
            <v>6.06</v>
          </cell>
          <cell r="D122">
            <v>1.59</v>
          </cell>
          <cell r="E122" t="str">
            <v>.‡</v>
          </cell>
          <cell r="F122" t="str">
            <v/>
          </cell>
        </row>
        <row r="123">
          <cell r="B123" t="str">
            <v>Two-or-more-children household</v>
          </cell>
          <cell r="C123">
            <v>5.66</v>
          </cell>
          <cell r="D123">
            <v>1.02</v>
          </cell>
          <cell r="E123" t="str">
            <v>.</v>
          </cell>
          <cell r="F123" t="str">
            <v/>
          </cell>
        </row>
        <row r="124">
          <cell r="B124" t="str">
            <v>No children in household</v>
          </cell>
          <cell r="C124">
            <v>3.96</v>
          </cell>
          <cell r="D124">
            <v>0.6</v>
          </cell>
          <cell r="E124" t="str">
            <v>.</v>
          </cell>
          <cell r="F124" t="str">
            <v/>
          </cell>
        </row>
        <row r="125">
          <cell r="B125" t="str">
            <v>One-or-more-children household</v>
          </cell>
          <cell r="C125">
            <v>5.8</v>
          </cell>
          <cell r="D125">
            <v>0.83</v>
          </cell>
          <cell r="E125" t="str">
            <v>.</v>
          </cell>
          <cell r="F125" t="str">
            <v/>
          </cell>
        </row>
        <row r="126">
          <cell r="B126" t="str">
            <v>Yes, lived at current address</v>
          </cell>
          <cell r="C126">
            <v>4.2300000000000004</v>
          </cell>
          <cell r="D126">
            <v>0.56000000000000005</v>
          </cell>
          <cell r="E126" t="str">
            <v>.</v>
          </cell>
          <cell r="F126" t="str">
            <v/>
          </cell>
        </row>
        <row r="127">
          <cell r="B127" t="str">
            <v>No, did not live at current address</v>
          </cell>
          <cell r="C127">
            <v>7.23</v>
          </cell>
          <cell r="D127">
            <v>1.5</v>
          </cell>
          <cell r="E127" t="str">
            <v>.‡</v>
          </cell>
          <cell r="F127" t="str">
            <v>*</v>
          </cell>
        </row>
        <row r="128">
          <cell r="B128" t="str">
            <v>Owned</v>
          </cell>
          <cell r="C128">
            <v>3.39</v>
          </cell>
          <cell r="D128">
            <v>0.62</v>
          </cell>
          <cell r="E128" t="str">
            <v>.</v>
          </cell>
          <cell r="F128" t="str">
            <v>*</v>
          </cell>
        </row>
        <row r="129">
          <cell r="B129" t="str">
            <v>Rented, private</v>
          </cell>
          <cell r="C129">
            <v>6.9</v>
          </cell>
          <cell r="D129">
            <v>1.1299999999999999</v>
          </cell>
          <cell r="E129" t="str">
            <v>.</v>
          </cell>
          <cell r="F129" t="str">
            <v>*</v>
          </cell>
        </row>
        <row r="130">
          <cell r="B130" t="str">
            <v>Rented, government</v>
          </cell>
          <cell r="C130">
            <v>13.16</v>
          </cell>
          <cell r="D130">
            <v>3.61</v>
          </cell>
          <cell r="E130" t="str">
            <v>.‡</v>
          </cell>
          <cell r="F130" t="str">
            <v>*</v>
          </cell>
        </row>
      </sheetData>
      <sheetData sheetId="11">
        <row r="4">
          <cell r="B4" t="str">
            <v>New Zealand Average</v>
          </cell>
          <cell r="C4">
            <v>146</v>
          </cell>
          <cell r="D4">
            <v>11.31</v>
          </cell>
          <cell r="E4" t="str">
            <v/>
          </cell>
        </row>
        <row r="5">
          <cell r="B5" t="str">
            <v>Male</v>
          </cell>
          <cell r="C5">
            <v>58</v>
          </cell>
          <cell r="D5">
            <v>18.96</v>
          </cell>
          <cell r="E5" t="str">
            <v/>
          </cell>
        </row>
        <row r="6">
          <cell r="B6" t="str">
            <v>Female</v>
          </cell>
          <cell r="C6">
            <v>86</v>
          </cell>
          <cell r="D6">
            <v>12.59</v>
          </cell>
          <cell r="E6" t="str">
            <v/>
          </cell>
        </row>
        <row r="7">
          <cell r="B7" t="str">
            <v>Gender diverse</v>
          </cell>
          <cell r="C7" t="str">
            <v>S</v>
          </cell>
          <cell r="D7">
            <v>137.76</v>
          </cell>
          <cell r="E7" t="str">
            <v/>
          </cell>
        </row>
        <row r="8">
          <cell r="B8" t="str">
            <v>Cis-male</v>
          </cell>
          <cell r="C8">
            <v>58</v>
          </cell>
          <cell r="D8">
            <v>19.22</v>
          </cell>
          <cell r="E8" t="str">
            <v/>
          </cell>
        </row>
        <row r="9">
          <cell r="B9" t="str">
            <v>Cis-female</v>
          </cell>
          <cell r="C9">
            <v>86</v>
          </cell>
          <cell r="D9">
            <v>12.64</v>
          </cell>
          <cell r="E9" t="str">
            <v/>
          </cell>
        </row>
        <row r="10">
          <cell r="B10" t="str">
            <v>Gender-diverse or trans-gender</v>
          </cell>
          <cell r="C10" t="str">
            <v>S</v>
          </cell>
          <cell r="D10">
            <v>81.61</v>
          </cell>
          <cell r="E10" t="str">
            <v/>
          </cell>
        </row>
        <row r="11">
          <cell r="B11" t="str">
            <v>Heterosexual</v>
          </cell>
          <cell r="C11">
            <v>133</v>
          </cell>
          <cell r="D11">
            <v>11.77</v>
          </cell>
          <cell r="E11" t="str">
            <v/>
          </cell>
        </row>
        <row r="12">
          <cell r="B12" t="str">
            <v>Gay or lesbian</v>
          </cell>
          <cell r="C12" t="str">
            <v>S</v>
          </cell>
          <cell r="D12">
            <v>96.63</v>
          </cell>
          <cell r="E12" t="str">
            <v/>
          </cell>
        </row>
        <row r="13">
          <cell r="B13" t="str">
            <v>Bisexual</v>
          </cell>
          <cell r="C13">
            <v>5</v>
          </cell>
          <cell r="D13">
            <v>44.38</v>
          </cell>
          <cell r="E13" t="str">
            <v>#</v>
          </cell>
        </row>
        <row r="14">
          <cell r="B14" t="str">
            <v>Other sexual identity</v>
          </cell>
          <cell r="C14" t="str">
            <v>S</v>
          </cell>
          <cell r="D14">
            <v>94.11</v>
          </cell>
          <cell r="E14" t="str">
            <v/>
          </cell>
        </row>
        <row r="15">
          <cell r="B15" t="str">
            <v>People with diverse sexualities</v>
          </cell>
          <cell r="C15">
            <v>10</v>
          </cell>
          <cell r="D15">
            <v>39.020000000000003</v>
          </cell>
          <cell r="E15" t="str">
            <v>#</v>
          </cell>
        </row>
        <row r="16">
          <cell r="B16" t="str">
            <v>Not LGBT</v>
          </cell>
          <cell r="C16">
            <v>134</v>
          </cell>
          <cell r="D16">
            <v>11.8</v>
          </cell>
          <cell r="E16" t="str">
            <v/>
          </cell>
        </row>
        <row r="17">
          <cell r="B17" t="str">
            <v>LGBT</v>
          </cell>
          <cell r="C17">
            <v>11</v>
          </cell>
          <cell r="D17">
            <v>37.409999999999997</v>
          </cell>
          <cell r="E17" t="str">
            <v>#</v>
          </cell>
        </row>
        <row r="18">
          <cell r="B18" t="str">
            <v>15–19 years</v>
          </cell>
          <cell r="C18">
            <v>9</v>
          </cell>
          <cell r="D18">
            <v>42.1</v>
          </cell>
          <cell r="E18" t="str">
            <v>#</v>
          </cell>
        </row>
        <row r="19">
          <cell r="B19" t="str">
            <v>20–29 years</v>
          </cell>
          <cell r="C19">
            <v>41</v>
          </cell>
          <cell r="D19">
            <v>24.37</v>
          </cell>
          <cell r="E19" t="str">
            <v>#</v>
          </cell>
        </row>
        <row r="20">
          <cell r="B20" t="str">
            <v>30–39 years</v>
          </cell>
          <cell r="C20">
            <v>39</v>
          </cell>
          <cell r="D20">
            <v>20.260000000000002</v>
          </cell>
          <cell r="E20" t="str">
            <v>#</v>
          </cell>
        </row>
        <row r="21">
          <cell r="B21" t="str">
            <v>40–49 years</v>
          </cell>
          <cell r="C21">
            <v>27</v>
          </cell>
          <cell r="D21">
            <v>26.35</v>
          </cell>
          <cell r="E21" t="str">
            <v>#</v>
          </cell>
        </row>
        <row r="22">
          <cell r="B22" t="str">
            <v>50–59 years</v>
          </cell>
          <cell r="C22">
            <v>17</v>
          </cell>
          <cell r="D22">
            <v>35.69</v>
          </cell>
          <cell r="E22" t="str">
            <v>#</v>
          </cell>
        </row>
        <row r="23">
          <cell r="B23" t="str">
            <v>60–64 years</v>
          </cell>
          <cell r="C23" t="str">
            <v>S</v>
          </cell>
          <cell r="D23">
            <v>71.55</v>
          </cell>
          <cell r="E23" t="str">
            <v/>
          </cell>
        </row>
        <row r="24">
          <cell r="B24" t="str">
            <v>65 years and over</v>
          </cell>
          <cell r="C24">
            <v>7</v>
          </cell>
          <cell r="D24">
            <v>39.92</v>
          </cell>
          <cell r="E24" t="str">
            <v>#</v>
          </cell>
        </row>
        <row r="25">
          <cell r="B25" t="str">
            <v>15–29 years</v>
          </cell>
          <cell r="C25">
            <v>50</v>
          </cell>
          <cell r="D25">
            <v>21.54</v>
          </cell>
          <cell r="E25" t="str">
            <v>#</v>
          </cell>
        </row>
        <row r="26">
          <cell r="B26" t="str">
            <v>30–64 years</v>
          </cell>
          <cell r="C26">
            <v>88</v>
          </cell>
          <cell r="D26">
            <v>13.6</v>
          </cell>
          <cell r="E26" t="str">
            <v/>
          </cell>
        </row>
        <row r="27">
          <cell r="B27" t="str">
            <v>65 years and over</v>
          </cell>
          <cell r="C27">
            <v>7</v>
          </cell>
          <cell r="D27">
            <v>39.92</v>
          </cell>
          <cell r="E27" t="str">
            <v>#</v>
          </cell>
        </row>
        <row r="28">
          <cell r="B28" t="str">
            <v>15–19 years</v>
          </cell>
          <cell r="C28">
            <v>9</v>
          </cell>
          <cell r="D28">
            <v>42.1</v>
          </cell>
          <cell r="E28" t="str">
            <v>#</v>
          </cell>
        </row>
        <row r="29">
          <cell r="B29" t="str">
            <v>20–29 years</v>
          </cell>
          <cell r="C29">
            <v>41</v>
          </cell>
          <cell r="D29">
            <v>24.37</v>
          </cell>
          <cell r="E29" t="str">
            <v>#</v>
          </cell>
        </row>
        <row r="30">
          <cell r="B30" t="str">
            <v>NZ European</v>
          </cell>
          <cell r="C30">
            <v>93</v>
          </cell>
          <cell r="D30">
            <v>14.22</v>
          </cell>
          <cell r="E30" t="str">
            <v/>
          </cell>
        </row>
        <row r="31">
          <cell r="B31" t="str">
            <v>Māori</v>
          </cell>
          <cell r="C31">
            <v>35</v>
          </cell>
          <cell r="D31">
            <v>17.579999999999998</v>
          </cell>
          <cell r="E31" t="str">
            <v/>
          </cell>
        </row>
        <row r="32">
          <cell r="B32" t="str">
            <v>Pacific peoples</v>
          </cell>
          <cell r="C32">
            <v>18</v>
          </cell>
          <cell r="D32">
            <v>38.94</v>
          </cell>
          <cell r="E32" t="str">
            <v>#</v>
          </cell>
        </row>
        <row r="33">
          <cell r="B33" t="str">
            <v>Asian</v>
          </cell>
          <cell r="C33">
            <v>15</v>
          </cell>
          <cell r="D33">
            <v>46.66</v>
          </cell>
          <cell r="E33" t="str">
            <v>#</v>
          </cell>
        </row>
        <row r="34">
          <cell r="B34" t="str">
            <v>Chinese</v>
          </cell>
          <cell r="C34" t="str">
            <v>S</v>
          </cell>
          <cell r="D34">
            <v>78.92</v>
          </cell>
          <cell r="E34" t="str">
            <v/>
          </cell>
        </row>
        <row r="35">
          <cell r="B35" t="str">
            <v>Indian</v>
          </cell>
          <cell r="C35" t="str">
            <v>S</v>
          </cell>
          <cell r="D35">
            <v>59.32</v>
          </cell>
          <cell r="E35" t="str">
            <v/>
          </cell>
        </row>
        <row r="36">
          <cell r="B36" t="str">
            <v>Other Asian ethnicity</v>
          </cell>
          <cell r="C36" t="str">
            <v>S</v>
          </cell>
          <cell r="D36">
            <v>82.13</v>
          </cell>
          <cell r="E36" t="str">
            <v/>
          </cell>
        </row>
        <row r="37">
          <cell r="B37" t="str">
            <v>Other ethnicity</v>
          </cell>
          <cell r="C37" t="str">
            <v>S</v>
          </cell>
          <cell r="D37">
            <v>67.23</v>
          </cell>
          <cell r="E37" t="str">
            <v/>
          </cell>
        </row>
        <row r="38">
          <cell r="B38" t="str">
            <v>Other ethnicity (except European and Māori)</v>
          </cell>
          <cell r="C38">
            <v>37</v>
          </cell>
          <cell r="D38">
            <v>28.03</v>
          </cell>
          <cell r="E38" t="str">
            <v>#</v>
          </cell>
        </row>
        <row r="39">
          <cell r="B39" t="str">
            <v>Other ethnicity (except European, Māori and Asian)</v>
          </cell>
          <cell r="C39">
            <v>22</v>
          </cell>
          <cell r="D39">
            <v>35.869999999999997</v>
          </cell>
          <cell r="E39" t="str">
            <v>#</v>
          </cell>
        </row>
        <row r="40">
          <cell r="B40" t="str">
            <v>Other ethnicity (except European, Māori and Pacific)</v>
          </cell>
          <cell r="C40">
            <v>18</v>
          </cell>
          <cell r="D40">
            <v>40.869999999999997</v>
          </cell>
          <cell r="E40" t="str">
            <v>#</v>
          </cell>
        </row>
        <row r="41">
          <cell r="B41">
            <v>2018</v>
          </cell>
          <cell r="C41">
            <v>80</v>
          </cell>
          <cell r="D41">
            <v>14.31</v>
          </cell>
          <cell r="E41" t="str">
            <v/>
          </cell>
        </row>
        <row r="42">
          <cell r="B42" t="str">
            <v>2019/20</v>
          </cell>
          <cell r="C42">
            <v>66</v>
          </cell>
          <cell r="D42">
            <v>17.309999999999999</v>
          </cell>
          <cell r="E42" t="str">
            <v/>
          </cell>
        </row>
        <row r="43">
          <cell r="B43" t="str">
            <v>Auckland</v>
          </cell>
          <cell r="C43">
            <v>50</v>
          </cell>
          <cell r="D43">
            <v>22.94</v>
          </cell>
          <cell r="E43" t="str">
            <v>#</v>
          </cell>
        </row>
        <row r="44">
          <cell r="B44" t="str">
            <v>Wellington</v>
          </cell>
          <cell r="C44">
            <v>17</v>
          </cell>
          <cell r="D44">
            <v>29.3</v>
          </cell>
          <cell r="E44" t="str">
            <v>#</v>
          </cell>
        </row>
        <row r="45">
          <cell r="B45" t="str">
            <v>Rest of North Island</v>
          </cell>
          <cell r="C45">
            <v>42</v>
          </cell>
          <cell r="D45">
            <v>16.010000000000002</v>
          </cell>
          <cell r="E45" t="str">
            <v/>
          </cell>
        </row>
        <row r="46">
          <cell r="B46" t="str">
            <v>Canterbury</v>
          </cell>
          <cell r="C46">
            <v>23</v>
          </cell>
          <cell r="D46">
            <v>27.61</v>
          </cell>
          <cell r="E46" t="str">
            <v>#</v>
          </cell>
        </row>
        <row r="47">
          <cell r="B47" t="str">
            <v>Rest of South Island</v>
          </cell>
          <cell r="C47">
            <v>13</v>
          </cell>
          <cell r="D47">
            <v>29.9</v>
          </cell>
          <cell r="E47" t="str">
            <v>#</v>
          </cell>
        </row>
        <row r="48">
          <cell r="B48" t="str">
            <v>Major urban area</v>
          </cell>
          <cell r="C48">
            <v>82</v>
          </cell>
          <cell r="D48">
            <v>14.7</v>
          </cell>
          <cell r="E48" t="str">
            <v/>
          </cell>
        </row>
        <row r="49">
          <cell r="B49" t="str">
            <v>Large urban area</v>
          </cell>
          <cell r="C49">
            <v>19</v>
          </cell>
          <cell r="D49">
            <v>28.78</v>
          </cell>
          <cell r="E49" t="str">
            <v>#</v>
          </cell>
        </row>
        <row r="50">
          <cell r="B50" t="str">
            <v>Medium urban area</v>
          </cell>
          <cell r="C50" t="str">
            <v>S</v>
          </cell>
          <cell r="D50">
            <v>50.67</v>
          </cell>
          <cell r="E50" t="str">
            <v/>
          </cell>
        </row>
        <row r="51">
          <cell r="B51" t="str">
            <v>Small urban area</v>
          </cell>
          <cell r="C51">
            <v>13</v>
          </cell>
          <cell r="D51">
            <v>34.94</v>
          </cell>
          <cell r="E51" t="str">
            <v>#</v>
          </cell>
        </row>
        <row r="52">
          <cell r="B52" t="str">
            <v>Rural settlement/rural other</v>
          </cell>
          <cell r="C52">
            <v>20</v>
          </cell>
          <cell r="D52">
            <v>26.09</v>
          </cell>
          <cell r="E52" t="str">
            <v>#</v>
          </cell>
        </row>
        <row r="53">
          <cell r="B53" t="str">
            <v>Major urban area</v>
          </cell>
          <cell r="C53">
            <v>82</v>
          </cell>
          <cell r="D53">
            <v>14.7</v>
          </cell>
          <cell r="E53" t="str">
            <v/>
          </cell>
        </row>
        <row r="54">
          <cell r="B54" t="str">
            <v>Medium/large urban area</v>
          </cell>
          <cell r="C54">
            <v>30</v>
          </cell>
          <cell r="D54">
            <v>29.2</v>
          </cell>
          <cell r="E54" t="str">
            <v>#</v>
          </cell>
        </row>
        <row r="55">
          <cell r="B55" t="str">
            <v>Small urban/rural area</v>
          </cell>
          <cell r="C55">
            <v>33</v>
          </cell>
          <cell r="D55">
            <v>21.34</v>
          </cell>
          <cell r="E55" t="str">
            <v>#</v>
          </cell>
        </row>
        <row r="56">
          <cell r="B56" t="str">
            <v>Quintile 1 (least deprived)</v>
          </cell>
          <cell r="C56">
            <v>18</v>
          </cell>
          <cell r="D56">
            <v>33.4</v>
          </cell>
          <cell r="E56" t="str">
            <v>#</v>
          </cell>
        </row>
        <row r="57">
          <cell r="B57" t="str">
            <v>Quintile 2</v>
          </cell>
          <cell r="C57">
            <v>23</v>
          </cell>
          <cell r="D57">
            <v>29.41</v>
          </cell>
          <cell r="E57" t="str">
            <v>#</v>
          </cell>
        </row>
        <row r="58">
          <cell r="B58" t="str">
            <v>Quintile 3</v>
          </cell>
          <cell r="C58">
            <v>35</v>
          </cell>
          <cell r="D58">
            <v>26.42</v>
          </cell>
          <cell r="E58" t="str">
            <v>#</v>
          </cell>
        </row>
        <row r="59">
          <cell r="B59" t="str">
            <v>Quintile 4</v>
          </cell>
          <cell r="C59">
            <v>30</v>
          </cell>
          <cell r="D59">
            <v>27.39</v>
          </cell>
          <cell r="E59" t="str">
            <v>#</v>
          </cell>
        </row>
        <row r="60">
          <cell r="B60" t="str">
            <v>Quintile 5 (most deprived)</v>
          </cell>
          <cell r="C60">
            <v>39</v>
          </cell>
          <cell r="D60">
            <v>16.57</v>
          </cell>
          <cell r="E60" t="str">
            <v/>
          </cell>
        </row>
        <row r="61">
          <cell r="B61" t="str">
            <v>Had partner within last 12 months</v>
          </cell>
          <cell r="C61">
            <v>146</v>
          </cell>
          <cell r="D61">
            <v>11.31</v>
          </cell>
          <cell r="E61" t="str">
            <v/>
          </cell>
        </row>
        <row r="62">
          <cell r="B62" t="str">
            <v>Has ever had a partner</v>
          </cell>
          <cell r="C62">
            <v>146</v>
          </cell>
          <cell r="D62">
            <v>11.31</v>
          </cell>
          <cell r="E62" t="str">
            <v/>
          </cell>
        </row>
        <row r="63">
          <cell r="B63" t="str">
            <v>Partnered – legally registered</v>
          </cell>
          <cell r="C63">
            <v>74</v>
          </cell>
          <cell r="D63">
            <v>16.149999999999999</v>
          </cell>
          <cell r="E63" t="str">
            <v/>
          </cell>
        </row>
        <row r="64">
          <cell r="B64" t="str">
            <v>Partnered – not legally registered</v>
          </cell>
          <cell r="C64">
            <v>25</v>
          </cell>
          <cell r="D64">
            <v>28.74</v>
          </cell>
          <cell r="E64" t="str">
            <v>#</v>
          </cell>
        </row>
        <row r="65">
          <cell r="B65" t="str">
            <v>Non-partnered</v>
          </cell>
          <cell r="C65">
            <v>46</v>
          </cell>
          <cell r="D65">
            <v>22.95</v>
          </cell>
          <cell r="E65" t="str">
            <v>#</v>
          </cell>
        </row>
        <row r="66">
          <cell r="B66" t="str">
            <v>Never married and never in a civil union</v>
          </cell>
          <cell r="C66">
            <v>39</v>
          </cell>
          <cell r="D66">
            <v>23.08</v>
          </cell>
          <cell r="E66" t="str">
            <v>#</v>
          </cell>
        </row>
        <row r="67">
          <cell r="B67" t="str">
            <v>Divorced</v>
          </cell>
          <cell r="C67" t="str">
            <v>S</v>
          </cell>
          <cell r="D67">
            <v>67.209999999999994</v>
          </cell>
          <cell r="E67" t="str">
            <v/>
          </cell>
        </row>
        <row r="68">
          <cell r="B68" t="str">
            <v>Widowed/surviving partner</v>
          </cell>
          <cell r="C68" t="str">
            <v>S</v>
          </cell>
          <cell r="D68">
            <v>78.069999999999993</v>
          </cell>
          <cell r="E68" t="str">
            <v/>
          </cell>
        </row>
        <row r="69">
          <cell r="B69" t="str">
            <v>Separated</v>
          </cell>
          <cell r="C69">
            <v>24</v>
          </cell>
          <cell r="D69">
            <v>29.95</v>
          </cell>
          <cell r="E69" t="str">
            <v>#</v>
          </cell>
        </row>
        <row r="70">
          <cell r="B70" t="str">
            <v>Married/civil union/de facto</v>
          </cell>
          <cell r="C70">
            <v>75</v>
          </cell>
          <cell r="D70">
            <v>15.86</v>
          </cell>
          <cell r="E70" t="str">
            <v/>
          </cell>
        </row>
        <row r="71">
          <cell r="B71" t="str">
            <v>Adults with disability</v>
          </cell>
          <cell r="C71" t="str">
            <v>S</v>
          </cell>
          <cell r="D71">
            <v>52.87</v>
          </cell>
          <cell r="E71" t="str">
            <v/>
          </cell>
        </row>
        <row r="72">
          <cell r="B72" t="str">
            <v>Adults without disability</v>
          </cell>
          <cell r="C72">
            <v>136</v>
          </cell>
          <cell r="D72">
            <v>11.13</v>
          </cell>
          <cell r="E72" t="str">
            <v/>
          </cell>
        </row>
        <row r="73">
          <cell r="B73" t="str">
            <v>Low level of psychological distress</v>
          </cell>
          <cell r="C73">
            <v>115</v>
          </cell>
          <cell r="D73">
            <v>11.96</v>
          </cell>
          <cell r="E73" t="str">
            <v/>
          </cell>
        </row>
        <row r="74">
          <cell r="B74" t="str">
            <v>Moderate level of psychological distress</v>
          </cell>
          <cell r="C74">
            <v>15</v>
          </cell>
          <cell r="D74">
            <v>36.67</v>
          </cell>
          <cell r="E74" t="str">
            <v>#</v>
          </cell>
        </row>
        <row r="75">
          <cell r="B75" t="str">
            <v>High level of psychological distress</v>
          </cell>
          <cell r="C75">
            <v>12</v>
          </cell>
          <cell r="D75">
            <v>47.18</v>
          </cell>
          <cell r="E75" t="str">
            <v>#</v>
          </cell>
        </row>
        <row r="76">
          <cell r="B76" t="str">
            <v>No probable serious mental illness</v>
          </cell>
          <cell r="C76">
            <v>115</v>
          </cell>
          <cell r="D76">
            <v>11.96</v>
          </cell>
          <cell r="E76" t="str">
            <v/>
          </cell>
        </row>
        <row r="77">
          <cell r="B77" t="str">
            <v>Probable serious mental illness</v>
          </cell>
          <cell r="C77">
            <v>15</v>
          </cell>
          <cell r="D77">
            <v>36.67</v>
          </cell>
          <cell r="E77" t="str">
            <v>#</v>
          </cell>
        </row>
        <row r="78">
          <cell r="B78" t="str">
            <v>Employed</v>
          </cell>
          <cell r="C78">
            <v>95</v>
          </cell>
          <cell r="D78">
            <v>15.12</v>
          </cell>
          <cell r="E78" t="str">
            <v/>
          </cell>
        </row>
        <row r="79">
          <cell r="B79" t="str">
            <v>Unemployed</v>
          </cell>
          <cell r="C79">
            <v>10</v>
          </cell>
          <cell r="D79">
            <v>38.630000000000003</v>
          </cell>
          <cell r="E79" t="str">
            <v>#</v>
          </cell>
        </row>
        <row r="80">
          <cell r="B80" t="str">
            <v>Retired</v>
          </cell>
          <cell r="C80">
            <v>7</v>
          </cell>
          <cell r="D80">
            <v>43.81</v>
          </cell>
          <cell r="E80" t="str">
            <v>#</v>
          </cell>
        </row>
        <row r="81">
          <cell r="B81" t="str">
            <v>Home or caring duties or voluntary work</v>
          </cell>
          <cell r="C81">
            <v>12</v>
          </cell>
          <cell r="D81">
            <v>30.18</v>
          </cell>
          <cell r="E81" t="str">
            <v>#</v>
          </cell>
        </row>
        <row r="82">
          <cell r="B82" t="str">
            <v>Not employed, studying</v>
          </cell>
          <cell r="C82">
            <v>10</v>
          </cell>
          <cell r="D82">
            <v>41.51</v>
          </cell>
          <cell r="E82" t="str">
            <v>#</v>
          </cell>
        </row>
        <row r="83">
          <cell r="B83" t="str">
            <v>Not employed, not actively seeking work/unable to work</v>
          </cell>
          <cell r="C83">
            <v>8</v>
          </cell>
          <cell r="D83">
            <v>44.05</v>
          </cell>
          <cell r="E83" t="str">
            <v>#</v>
          </cell>
        </row>
        <row r="84">
          <cell r="B84" t="str">
            <v>Other employment status</v>
          </cell>
          <cell r="C84" t="str">
            <v>S</v>
          </cell>
          <cell r="D84">
            <v>59.68</v>
          </cell>
          <cell r="E84" t="str">
            <v/>
          </cell>
        </row>
        <row r="85">
          <cell r="B85" t="str">
            <v>Not in the labour force</v>
          </cell>
          <cell r="C85">
            <v>40</v>
          </cell>
          <cell r="D85">
            <v>19.03</v>
          </cell>
          <cell r="E85" t="str">
            <v/>
          </cell>
        </row>
        <row r="86">
          <cell r="B86" t="str">
            <v>Personal income: $20,000 or less</v>
          </cell>
          <cell r="C86">
            <v>41</v>
          </cell>
          <cell r="D86">
            <v>19.72</v>
          </cell>
          <cell r="E86" t="str">
            <v/>
          </cell>
        </row>
        <row r="87">
          <cell r="B87" t="str">
            <v>Personal income: $20,001–$40,000</v>
          </cell>
          <cell r="C87">
            <v>39</v>
          </cell>
          <cell r="D87">
            <v>21.94</v>
          </cell>
          <cell r="E87" t="str">
            <v>#</v>
          </cell>
        </row>
        <row r="88">
          <cell r="B88" t="str">
            <v>Personal income: $40,001–$60,000</v>
          </cell>
          <cell r="C88">
            <v>29</v>
          </cell>
          <cell r="D88">
            <v>24.04</v>
          </cell>
          <cell r="E88" t="str">
            <v>#</v>
          </cell>
        </row>
        <row r="89">
          <cell r="B89" t="str">
            <v>Personal income: $60,001 or more</v>
          </cell>
          <cell r="C89">
            <v>37</v>
          </cell>
          <cell r="D89">
            <v>23.7</v>
          </cell>
          <cell r="E89" t="str">
            <v>#</v>
          </cell>
        </row>
        <row r="90">
          <cell r="B90" t="str">
            <v>Household income: $40,000 or less</v>
          </cell>
          <cell r="C90">
            <v>38</v>
          </cell>
          <cell r="D90">
            <v>18.25</v>
          </cell>
          <cell r="E90" t="str">
            <v/>
          </cell>
        </row>
        <row r="91">
          <cell r="B91" t="str">
            <v>Household income: $40,001–$60,000</v>
          </cell>
          <cell r="C91">
            <v>25</v>
          </cell>
          <cell r="D91">
            <v>24.8</v>
          </cell>
          <cell r="E91" t="str">
            <v>#</v>
          </cell>
        </row>
        <row r="92">
          <cell r="B92" t="str">
            <v>Household income: $60,001–$100,000</v>
          </cell>
          <cell r="C92">
            <v>41</v>
          </cell>
          <cell r="D92">
            <v>25.35</v>
          </cell>
          <cell r="E92" t="str">
            <v>#</v>
          </cell>
        </row>
        <row r="93">
          <cell r="B93" t="str">
            <v>Household income: $100,001 or more</v>
          </cell>
          <cell r="C93">
            <v>41</v>
          </cell>
          <cell r="D93">
            <v>21.62</v>
          </cell>
          <cell r="E93" t="str">
            <v>#</v>
          </cell>
        </row>
        <row r="94">
          <cell r="B94" t="str">
            <v>Not at all limited</v>
          </cell>
          <cell r="C94">
            <v>38</v>
          </cell>
          <cell r="D94">
            <v>19.48</v>
          </cell>
          <cell r="E94" t="str">
            <v/>
          </cell>
        </row>
        <row r="95">
          <cell r="B95" t="str">
            <v>A little limited</v>
          </cell>
          <cell r="C95">
            <v>34</v>
          </cell>
          <cell r="D95">
            <v>24.45</v>
          </cell>
          <cell r="E95" t="str">
            <v>#</v>
          </cell>
        </row>
        <row r="96">
          <cell r="B96" t="str">
            <v>Quite limited</v>
          </cell>
          <cell r="C96">
            <v>18</v>
          </cell>
          <cell r="D96">
            <v>30.88</v>
          </cell>
          <cell r="E96" t="str">
            <v>#</v>
          </cell>
        </row>
        <row r="97">
          <cell r="B97" t="str">
            <v>Very limited</v>
          </cell>
          <cell r="C97">
            <v>21</v>
          </cell>
          <cell r="D97">
            <v>27.85</v>
          </cell>
          <cell r="E97" t="str">
            <v>#</v>
          </cell>
        </row>
        <row r="98">
          <cell r="B98" t="str">
            <v>Couldn't buy it</v>
          </cell>
          <cell r="C98">
            <v>33</v>
          </cell>
          <cell r="D98">
            <v>22.91</v>
          </cell>
          <cell r="E98" t="str">
            <v>#</v>
          </cell>
        </row>
        <row r="99">
          <cell r="B99" t="str">
            <v>Not at all limited</v>
          </cell>
          <cell r="C99">
            <v>38</v>
          </cell>
          <cell r="D99">
            <v>19.48</v>
          </cell>
          <cell r="E99" t="str">
            <v/>
          </cell>
        </row>
        <row r="100">
          <cell r="B100" t="str">
            <v>A little limited</v>
          </cell>
          <cell r="C100">
            <v>34</v>
          </cell>
          <cell r="D100">
            <v>24.45</v>
          </cell>
          <cell r="E100" t="str">
            <v>#</v>
          </cell>
        </row>
        <row r="101">
          <cell r="B101" t="str">
            <v>Quite or very limited</v>
          </cell>
          <cell r="C101">
            <v>39</v>
          </cell>
          <cell r="D101">
            <v>20.64</v>
          </cell>
          <cell r="E101" t="str">
            <v>#</v>
          </cell>
        </row>
        <row r="102">
          <cell r="B102" t="str">
            <v>Couldn't buy it</v>
          </cell>
          <cell r="C102">
            <v>33</v>
          </cell>
          <cell r="D102">
            <v>22.91</v>
          </cell>
          <cell r="E102" t="str">
            <v>#</v>
          </cell>
        </row>
        <row r="103">
          <cell r="B103" t="str">
            <v>Yes, can meet unexpected expense</v>
          </cell>
          <cell r="C103">
            <v>101</v>
          </cell>
          <cell r="D103">
            <v>14.12</v>
          </cell>
          <cell r="E103" t="str">
            <v/>
          </cell>
        </row>
        <row r="104">
          <cell r="B104" t="str">
            <v>No, cannot meet unexpected expense</v>
          </cell>
          <cell r="C104">
            <v>41</v>
          </cell>
          <cell r="D104">
            <v>22.06</v>
          </cell>
          <cell r="E104" t="str">
            <v>#</v>
          </cell>
        </row>
        <row r="105">
          <cell r="B105" t="str">
            <v>Household had no vehicle access</v>
          </cell>
          <cell r="C105">
            <v>6</v>
          </cell>
          <cell r="D105">
            <v>44.46</v>
          </cell>
          <cell r="E105" t="str">
            <v>#</v>
          </cell>
        </row>
        <row r="106">
          <cell r="B106" t="str">
            <v>Household had vehicle access</v>
          </cell>
          <cell r="C106">
            <v>139</v>
          </cell>
          <cell r="D106">
            <v>11.81</v>
          </cell>
          <cell r="E106" t="str">
            <v/>
          </cell>
        </row>
        <row r="107">
          <cell r="B107" t="str">
            <v>Household had no access to device</v>
          </cell>
          <cell r="C107" t="str">
            <v>S</v>
          </cell>
          <cell r="D107">
            <v>62.17</v>
          </cell>
          <cell r="E107" t="str">
            <v/>
          </cell>
        </row>
        <row r="108">
          <cell r="B108" t="str">
            <v>Household had access to device</v>
          </cell>
          <cell r="C108">
            <v>144</v>
          </cell>
          <cell r="D108">
            <v>11.33</v>
          </cell>
          <cell r="E108" t="str">
            <v/>
          </cell>
        </row>
        <row r="109">
          <cell r="B109" t="str">
            <v>One person household</v>
          </cell>
          <cell r="C109">
            <v>16</v>
          </cell>
          <cell r="D109">
            <v>21.65</v>
          </cell>
          <cell r="E109" t="str">
            <v>#</v>
          </cell>
        </row>
        <row r="110">
          <cell r="B110" t="str">
            <v>One parent with child(ren)</v>
          </cell>
          <cell r="C110">
            <v>20</v>
          </cell>
          <cell r="D110">
            <v>25.96</v>
          </cell>
          <cell r="E110" t="str">
            <v>#</v>
          </cell>
        </row>
        <row r="111">
          <cell r="B111" t="str">
            <v>Couple only</v>
          </cell>
          <cell r="C111">
            <v>20</v>
          </cell>
          <cell r="D111">
            <v>27.98</v>
          </cell>
          <cell r="E111" t="str">
            <v>#</v>
          </cell>
        </row>
        <row r="112">
          <cell r="B112" t="str">
            <v>Couple with child(ren)</v>
          </cell>
          <cell r="C112">
            <v>41</v>
          </cell>
          <cell r="D112">
            <v>21.73</v>
          </cell>
          <cell r="E112" t="str">
            <v>#</v>
          </cell>
        </row>
        <row r="113">
          <cell r="B113" t="str">
            <v>Other multi-person household</v>
          </cell>
          <cell r="C113">
            <v>9</v>
          </cell>
          <cell r="D113">
            <v>32.979999999999997</v>
          </cell>
          <cell r="E113" t="str">
            <v>#</v>
          </cell>
        </row>
        <row r="114">
          <cell r="B114" t="str">
            <v>Household composition unidentifiable</v>
          </cell>
          <cell r="C114">
            <v>0</v>
          </cell>
          <cell r="D114" t="str">
            <v>.</v>
          </cell>
          <cell r="E114" t="str">
            <v/>
          </cell>
        </row>
        <row r="115">
          <cell r="B115" t="str">
            <v>Other household with couple and/or child</v>
          </cell>
          <cell r="C115">
            <v>41</v>
          </cell>
          <cell r="D115">
            <v>31.23</v>
          </cell>
          <cell r="E115" t="str">
            <v>#</v>
          </cell>
        </row>
        <row r="116">
          <cell r="B116" t="str">
            <v>One-person household</v>
          </cell>
          <cell r="C116">
            <v>16</v>
          </cell>
          <cell r="D116">
            <v>21.65</v>
          </cell>
          <cell r="E116" t="str">
            <v>#</v>
          </cell>
        </row>
        <row r="117">
          <cell r="B117" t="str">
            <v>Two-people household</v>
          </cell>
          <cell r="C117">
            <v>34</v>
          </cell>
          <cell r="D117">
            <v>19</v>
          </cell>
          <cell r="E117" t="str">
            <v/>
          </cell>
        </row>
        <row r="118">
          <cell r="B118" t="str">
            <v>Three-people household</v>
          </cell>
          <cell r="C118">
            <v>31</v>
          </cell>
          <cell r="D118">
            <v>27.24</v>
          </cell>
          <cell r="E118" t="str">
            <v>#</v>
          </cell>
        </row>
        <row r="119">
          <cell r="B119" t="str">
            <v>Four-people household</v>
          </cell>
          <cell r="C119">
            <v>28</v>
          </cell>
          <cell r="D119">
            <v>24.84</v>
          </cell>
          <cell r="E119" t="str">
            <v>#</v>
          </cell>
        </row>
        <row r="120">
          <cell r="B120" t="str">
            <v>Five-or-more-people household</v>
          </cell>
          <cell r="C120">
            <v>37</v>
          </cell>
          <cell r="D120">
            <v>27.39</v>
          </cell>
          <cell r="E120" t="str">
            <v>#</v>
          </cell>
        </row>
        <row r="121">
          <cell r="B121" t="str">
            <v>No children in household</v>
          </cell>
          <cell r="C121">
            <v>72</v>
          </cell>
          <cell r="D121">
            <v>15.28</v>
          </cell>
          <cell r="E121" t="str">
            <v/>
          </cell>
        </row>
        <row r="122">
          <cell r="B122" t="str">
            <v>One-child household</v>
          </cell>
          <cell r="C122">
            <v>25</v>
          </cell>
          <cell r="D122">
            <v>27.21</v>
          </cell>
          <cell r="E122" t="str">
            <v>#</v>
          </cell>
        </row>
        <row r="123">
          <cell r="B123" t="str">
            <v>Two-or-more-children household</v>
          </cell>
          <cell r="C123">
            <v>48</v>
          </cell>
          <cell r="D123">
            <v>17.29</v>
          </cell>
          <cell r="E123" t="str">
            <v/>
          </cell>
        </row>
        <row r="124">
          <cell r="B124" t="str">
            <v>No children in household</v>
          </cell>
          <cell r="C124">
            <v>72</v>
          </cell>
          <cell r="D124">
            <v>15.28</v>
          </cell>
          <cell r="E124" t="str">
            <v/>
          </cell>
        </row>
        <row r="125">
          <cell r="B125" t="str">
            <v>One-or-more-children household</v>
          </cell>
          <cell r="C125">
            <v>73</v>
          </cell>
          <cell r="D125">
            <v>13.99</v>
          </cell>
          <cell r="E125" t="str">
            <v/>
          </cell>
        </row>
        <row r="126">
          <cell r="B126" t="str">
            <v>Yes, lived at current address</v>
          </cell>
          <cell r="C126">
            <v>110</v>
          </cell>
          <cell r="D126">
            <v>13.63</v>
          </cell>
          <cell r="E126" t="str">
            <v/>
          </cell>
        </row>
        <row r="127">
          <cell r="B127" t="str">
            <v>No, did not live at current address</v>
          </cell>
          <cell r="C127">
            <v>36</v>
          </cell>
          <cell r="D127">
            <v>21.23</v>
          </cell>
          <cell r="E127" t="str">
            <v>#</v>
          </cell>
        </row>
        <row r="128">
          <cell r="B128" t="str">
            <v>Owned</v>
          </cell>
          <cell r="C128">
            <v>73</v>
          </cell>
          <cell r="D128">
            <v>18.54</v>
          </cell>
          <cell r="E128" t="str">
            <v/>
          </cell>
        </row>
        <row r="129">
          <cell r="B129" t="str">
            <v>Rented, private</v>
          </cell>
          <cell r="C129">
            <v>56</v>
          </cell>
          <cell r="D129">
            <v>16.68</v>
          </cell>
          <cell r="E129" t="str">
            <v/>
          </cell>
        </row>
        <row r="130">
          <cell r="B130" t="str">
            <v>Rented, government</v>
          </cell>
          <cell r="C130">
            <v>16</v>
          </cell>
          <cell r="D130">
            <v>27.91</v>
          </cell>
          <cell r="E130" t="str">
            <v>#</v>
          </cell>
        </row>
      </sheetData>
      <sheetData sheetId="12">
        <row r="4">
          <cell r="B4" t="str">
            <v>New Zealand Average</v>
          </cell>
          <cell r="C4">
            <v>43.92</v>
          </cell>
          <cell r="D4">
            <v>5.54</v>
          </cell>
          <cell r="E4" t="str">
            <v>.</v>
          </cell>
          <cell r="F4" t="str">
            <v/>
          </cell>
        </row>
        <row r="5">
          <cell r="B5" t="str">
            <v>Male</v>
          </cell>
          <cell r="C5">
            <v>25.6</v>
          </cell>
          <cell r="D5">
            <v>8.77</v>
          </cell>
          <cell r="E5" t="str">
            <v>.‡</v>
          </cell>
          <cell r="F5" t="str">
            <v>*</v>
          </cell>
        </row>
        <row r="6">
          <cell r="B6" t="str">
            <v>Female</v>
          </cell>
          <cell r="C6">
            <v>56.22</v>
          </cell>
          <cell r="D6">
            <v>6.79</v>
          </cell>
          <cell r="E6" t="str">
            <v>.</v>
          </cell>
          <cell r="F6" t="str">
            <v/>
          </cell>
        </row>
        <row r="7">
          <cell r="B7" t="str">
            <v>Gender diverse</v>
          </cell>
          <cell r="C7">
            <v>0</v>
          </cell>
          <cell r="D7">
            <v>0</v>
          </cell>
          <cell r="E7" t="str">
            <v>.</v>
          </cell>
          <cell r="F7" t="str">
            <v>*</v>
          </cell>
        </row>
        <row r="8">
          <cell r="B8" t="str">
            <v>Cis-male</v>
          </cell>
          <cell r="C8">
            <v>25.45</v>
          </cell>
          <cell r="D8">
            <v>8.8000000000000007</v>
          </cell>
          <cell r="E8" t="str">
            <v>.‡</v>
          </cell>
          <cell r="F8" t="str">
            <v>*</v>
          </cell>
        </row>
        <row r="9">
          <cell r="B9" t="str">
            <v>Cis-female</v>
          </cell>
          <cell r="C9">
            <v>56.1</v>
          </cell>
          <cell r="D9">
            <v>6.8</v>
          </cell>
          <cell r="E9" t="str">
            <v>.</v>
          </cell>
          <cell r="F9" t="str">
            <v/>
          </cell>
        </row>
        <row r="10">
          <cell r="B10" t="str">
            <v>Gender-diverse or trans-gender</v>
          </cell>
          <cell r="C10" t="str">
            <v>S</v>
          </cell>
          <cell r="D10">
            <v>53.5</v>
          </cell>
          <cell r="E10" t="str">
            <v/>
          </cell>
          <cell r="F10" t="str">
            <v/>
          </cell>
        </row>
        <row r="11">
          <cell r="B11" t="str">
            <v>Heterosexual</v>
          </cell>
          <cell r="C11">
            <v>43.96</v>
          </cell>
          <cell r="D11">
            <v>5.95</v>
          </cell>
          <cell r="E11" t="str">
            <v>.</v>
          </cell>
          <cell r="F11" t="str">
            <v/>
          </cell>
        </row>
        <row r="12">
          <cell r="B12" t="str">
            <v>Gay or lesbian</v>
          </cell>
          <cell r="C12" t="str">
            <v>S</v>
          </cell>
          <cell r="D12">
            <v>66.02</v>
          </cell>
          <cell r="E12" t="str">
            <v/>
          </cell>
          <cell r="F12" t="str">
            <v/>
          </cell>
        </row>
        <row r="13">
          <cell r="B13" t="str">
            <v>Bisexual</v>
          </cell>
          <cell r="C13" t="str">
            <v>S</v>
          </cell>
          <cell r="D13">
            <v>24.86</v>
          </cell>
          <cell r="E13" t="str">
            <v/>
          </cell>
          <cell r="F13" t="str">
            <v/>
          </cell>
        </row>
        <row r="14">
          <cell r="B14" t="str">
            <v>Other sexual identity</v>
          </cell>
          <cell r="C14" t="str">
            <v>S</v>
          </cell>
          <cell r="D14">
            <v>58.58</v>
          </cell>
          <cell r="E14" t="str">
            <v/>
          </cell>
          <cell r="F14" t="str">
            <v/>
          </cell>
        </row>
        <row r="15">
          <cell r="B15" t="str">
            <v>People with diverse sexualities</v>
          </cell>
          <cell r="C15" t="str">
            <v>Ŝ</v>
          </cell>
          <cell r="D15">
            <v>19.21</v>
          </cell>
          <cell r="E15" t="str">
            <v/>
          </cell>
          <cell r="F15" t="str">
            <v/>
          </cell>
        </row>
        <row r="16">
          <cell r="B16" t="str">
            <v>Not LGBT</v>
          </cell>
          <cell r="C16">
            <v>43.86</v>
          </cell>
          <cell r="D16">
            <v>5.89</v>
          </cell>
          <cell r="E16" t="str">
            <v>.</v>
          </cell>
          <cell r="F16" t="str">
            <v/>
          </cell>
        </row>
        <row r="17">
          <cell r="B17" t="str">
            <v>LGBT</v>
          </cell>
          <cell r="C17" t="str">
            <v>Ŝ</v>
          </cell>
          <cell r="D17">
            <v>18.11</v>
          </cell>
          <cell r="E17" t="str">
            <v/>
          </cell>
          <cell r="F17" t="str">
            <v/>
          </cell>
        </row>
        <row r="18">
          <cell r="B18" t="str">
            <v>15–19 years</v>
          </cell>
          <cell r="C18" t="str">
            <v>S</v>
          </cell>
          <cell r="D18">
            <v>23.53</v>
          </cell>
          <cell r="E18" t="str">
            <v/>
          </cell>
          <cell r="F18" t="str">
            <v/>
          </cell>
        </row>
        <row r="19">
          <cell r="B19" t="str">
            <v>20–29 years</v>
          </cell>
          <cell r="C19">
            <v>44.92</v>
          </cell>
          <cell r="D19">
            <v>9.4600000000000009</v>
          </cell>
          <cell r="E19" t="str">
            <v>.‡</v>
          </cell>
          <cell r="F19" t="str">
            <v/>
          </cell>
        </row>
        <row r="20">
          <cell r="B20" t="str">
            <v>30–39 years</v>
          </cell>
          <cell r="C20">
            <v>43.8</v>
          </cell>
          <cell r="D20">
            <v>11.48</v>
          </cell>
          <cell r="E20" t="str">
            <v>.</v>
          </cell>
          <cell r="F20" t="str">
            <v/>
          </cell>
        </row>
        <row r="21">
          <cell r="B21" t="str">
            <v>40–49 years</v>
          </cell>
          <cell r="C21">
            <v>49.17</v>
          </cell>
          <cell r="D21">
            <v>14.09</v>
          </cell>
          <cell r="E21" t="str">
            <v>.</v>
          </cell>
          <cell r="F21" t="str">
            <v/>
          </cell>
        </row>
        <row r="22">
          <cell r="B22" t="str">
            <v>50–59 years</v>
          </cell>
          <cell r="C22" t="str">
            <v>Ŝ</v>
          </cell>
          <cell r="D22">
            <v>15.77</v>
          </cell>
          <cell r="E22" t="str">
            <v/>
          </cell>
          <cell r="F22" t="str">
            <v/>
          </cell>
        </row>
        <row r="23">
          <cell r="B23" t="str">
            <v>60–64 years</v>
          </cell>
          <cell r="C23" t="str">
            <v>S</v>
          </cell>
          <cell r="D23">
            <v>40.25</v>
          </cell>
          <cell r="E23" t="str">
            <v/>
          </cell>
          <cell r="F23" t="str">
            <v/>
          </cell>
        </row>
        <row r="24">
          <cell r="B24" t="str">
            <v>65 years and over</v>
          </cell>
          <cell r="C24">
            <v>57.86</v>
          </cell>
          <cell r="D24">
            <v>20.82</v>
          </cell>
          <cell r="E24" t="str">
            <v>.</v>
          </cell>
          <cell r="F24" t="str">
            <v/>
          </cell>
        </row>
        <row r="25">
          <cell r="B25" t="str">
            <v>15–29 years</v>
          </cell>
          <cell r="C25">
            <v>43.54</v>
          </cell>
          <cell r="D25">
            <v>9.48</v>
          </cell>
          <cell r="E25" t="str">
            <v>.‡</v>
          </cell>
          <cell r="F25" t="str">
            <v/>
          </cell>
        </row>
        <row r="26">
          <cell r="B26" t="str">
            <v>30–64 years</v>
          </cell>
          <cell r="C26">
            <v>43.01</v>
          </cell>
          <cell r="D26">
            <v>7.16</v>
          </cell>
          <cell r="E26" t="str">
            <v>.‡</v>
          </cell>
          <cell r="F26" t="str">
            <v/>
          </cell>
        </row>
        <row r="27">
          <cell r="B27" t="str">
            <v>65 years and over</v>
          </cell>
          <cell r="C27">
            <v>57.86</v>
          </cell>
          <cell r="D27">
            <v>20.82</v>
          </cell>
          <cell r="E27" t="str">
            <v>.</v>
          </cell>
          <cell r="F27" t="str">
            <v/>
          </cell>
        </row>
        <row r="28">
          <cell r="B28" t="str">
            <v>15–19 years</v>
          </cell>
          <cell r="C28" t="str">
            <v>S</v>
          </cell>
          <cell r="D28">
            <v>23.53</v>
          </cell>
          <cell r="E28" t="str">
            <v/>
          </cell>
          <cell r="F28" t="str">
            <v/>
          </cell>
        </row>
        <row r="29">
          <cell r="B29" t="str">
            <v>20–29 years</v>
          </cell>
          <cell r="C29">
            <v>44.92</v>
          </cell>
          <cell r="D29">
            <v>9.4600000000000009</v>
          </cell>
          <cell r="E29" t="str">
            <v>.‡</v>
          </cell>
          <cell r="F29" t="str">
            <v/>
          </cell>
        </row>
        <row r="30">
          <cell r="B30" t="str">
            <v>NZ European</v>
          </cell>
          <cell r="C30">
            <v>50.34</v>
          </cell>
          <cell r="D30">
            <v>6.54</v>
          </cell>
          <cell r="E30" t="str">
            <v>.</v>
          </cell>
          <cell r="F30" t="str">
            <v/>
          </cell>
        </row>
        <row r="31">
          <cell r="B31" t="str">
            <v>Māori</v>
          </cell>
          <cell r="C31">
            <v>51.95</v>
          </cell>
          <cell r="D31">
            <v>9.67</v>
          </cell>
          <cell r="E31" t="str">
            <v>.‡</v>
          </cell>
          <cell r="F31" t="str">
            <v/>
          </cell>
        </row>
        <row r="32">
          <cell r="B32" t="str">
            <v>Pacific peoples</v>
          </cell>
          <cell r="C32">
            <v>39.76</v>
          </cell>
          <cell r="D32">
            <v>15.65</v>
          </cell>
          <cell r="E32" t="str">
            <v>.</v>
          </cell>
          <cell r="F32" t="str">
            <v/>
          </cell>
        </row>
        <row r="33">
          <cell r="B33" t="str">
            <v>Asian</v>
          </cell>
          <cell r="C33" t="str">
            <v>SŜ</v>
          </cell>
          <cell r="D33">
            <v>9.4600000000000009</v>
          </cell>
          <cell r="E33" t="str">
            <v/>
          </cell>
          <cell r="F33" t="str">
            <v>*</v>
          </cell>
        </row>
        <row r="34">
          <cell r="B34" t="str">
            <v>Chinese</v>
          </cell>
          <cell r="C34" t="str">
            <v>SŜ</v>
          </cell>
          <cell r="D34">
            <v>8.1999999999999993</v>
          </cell>
          <cell r="E34" t="str">
            <v/>
          </cell>
          <cell r="F34" t="str">
            <v>*</v>
          </cell>
        </row>
        <row r="35">
          <cell r="B35" t="str">
            <v>Indian</v>
          </cell>
          <cell r="C35" t="str">
            <v>S</v>
          </cell>
          <cell r="D35">
            <v>28.54</v>
          </cell>
          <cell r="E35" t="str">
            <v/>
          </cell>
          <cell r="F35" t="str">
            <v/>
          </cell>
        </row>
        <row r="36">
          <cell r="B36" t="str">
            <v>Other Asian ethnicity</v>
          </cell>
          <cell r="C36" t="str">
            <v>SŜ</v>
          </cell>
          <cell r="D36">
            <v>8.6199999999999992</v>
          </cell>
          <cell r="E36" t="str">
            <v/>
          </cell>
          <cell r="F36" t="str">
            <v>*</v>
          </cell>
        </row>
        <row r="37">
          <cell r="B37" t="str">
            <v>Other ethnicity</v>
          </cell>
          <cell r="C37" t="str">
            <v>S</v>
          </cell>
          <cell r="D37">
            <v>42.6</v>
          </cell>
          <cell r="E37" t="str">
            <v/>
          </cell>
          <cell r="F37" t="str">
            <v/>
          </cell>
        </row>
        <row r="38">
          <cell r="B38" t="str">
            <v>Other ethnicity (except European and Māori)</v>
          </cell>
          <cell r="C38">
            <v>27.42</v>
          </cell>
          <cell r="D38">
            <v>9.7899999999999991</v>
          </cell>
          <cell r="E38" t="str">
            <v>.‡</v>
          </cell>
          <cell r="F38" t="str">
            <v>*</v>
          </cell>
        </row>
        <row r="39">
          <cell r="B39" t="str">
            <v>Other ethnicity (except European, Māori and Asian)</v>
          </cell>
          <cell r="C39">
            <v>39.82</v>
          </cell>
          <cell r="D39">
            <v>13.31</v>
          </cell>
          <cell r="E39" t="str">
            <v>.</v>
          </cell>
          <cell r="F39" t="str">
            <v/>
          </cell>
        </row>
        <row r="40">
          <cell r="B40" t="str">
            <v>Other ethnicity (except European, Māori and Pacific)</v>
          </cell>
          <cell r="C40" t="str">
            <v>SŜ</v>
          </cell>
          <cell r="D40">
            <v>12.82</v>
          </cell>
          <cell r="E40" t="str">
            <v/>
          </cell>
          <cell r="F40" t="str">
            <v>*</v>
          </cell>
        </row>
        <row r="41">
          <cell r="B41">
            <v>2018</v>
          </cell>
          <cell r="C41">
            <v>41.82</v>
          </cell>
          <cell r="D41">
            <v>6.93</v>
          </cell>
          <cell r="E41" t="str">
            <v>.‡</v>
          </cell>
          <cell r="F41" t="str">
            <v/>
          </cell>
        </row>
        <row r="42">
          <cell r="B42" t="str">
            <v>2019/20</v>
          </cell>
          <cell r="C42">
            <v>46.46</v>
          </cell>
          <cell r="D42">
            <v>9.25</v>
          </cell>
          <cell r="E42" t="str">
            <v>.‡</v>
          </cell>
          <cell r="F42" t="str">
            <v/>
          </cell>
        </row>
        <row r="43">
          <cell r="B43" t="str">
            <v>Auckland</v>
          </cell>
          <cell r="C43">
            <v>41.58</v>
          </cell>
          <cell r="D43">
            <v>11.03</v>
          </cell>
          <cell r="E43" t="str">
            <v>.</v>
          </cell>
          <cell r="F43" t="str">
            <v/>
          </cell>
        </row>
        <row r="44">
          <cell r="B44" t="str">
            <v>Wellington</v>
          </cell>
          <cell r="C44">
            <v>37.89</v>
          </cell>
          <cell r="D44">
            <v>15.24</v>
          </cell>
          <cell r="E44" t="str">
            <v>.</v>
          </cell>
          <cell r="F44" t="str">
            <v/>
          </cell>
        </row>
        <row r="45">
          <cell r="B45" t="str">
            <v>Rest of North Island</v>
          </cell>
          <cell r="C45">
            <v>44.93</v>
          </cell>
          <cell r="D45">
            <v>9.74</v>
          </cell>
          <cell r="E45" t="str">
            <v>.‡</v>
          </cell>
          <cell r="F45" t="str">
            <v/>
          </cell>
        </row>
        <row r="46">
          <cell r="B46" t="str">
            <v>Canterbury</v>
          </cell>
          <cell r="C46">
            <v>52.07</v>
          </cell>
          <cell r="D46">
            <v>15.75</v>
          </cell>
          <cell r="E46" t="str">
            <v>.</v>
          </cell>
          <cell r="F46" t="str">
            <v/>
          </cell>
        </row>
        <row r="47">
          <cell r="B47" t="str">
            <v>Rest of South Island</v>
          </cell>
          <cell r="C47">
            <v>42.7</v>
          </cell>
          <cell r="D47">
            <v>16.36</v>
          </cell>
          <cell r="E47" t="str">
            <v>.</v>
          </cell>
          <cell r="F47" t="str">
            <v/>
          </cell>
        </row>
        <row r="48">
          <cell r="B48" t="str">
            <v>Major urban area</v>
          </cell>
          <cell r="C48">
            <v>41.49</v>
          </cell>
          <cell r="D48">
            <v>7.54</v>
          </cell>
          <cell r="E48" t="str">
            <v>.‡</v>
          </cell>
          <cell r="F48" t="str">
            <v/>
          </cell>
        </row>
        <row r="49">
          <cell r="B49" t="str">
            <v>Large urban area</v>
          </cell>
          <cell r="C49">
            <v>43.13</v>
          </cell>
          <cell r="D49">
            <v>13.7</v>
          </cell>
          <cell r="E49" t="str">
            <v>.</v>
          </cell>
          <cell r="F49" t="str">
            <v/>
          </cell>
        </row>
        <row r="50">
          <cell r="B50" t="str">
            <v>Medium urban area</v>
          </cell>
          <cell r="C50">
            <v>53.32</v>
          </cell>
          <cell r="D50">
            <v>20.59</v>
          </cell>
          <cell r="E50" t="str">
            <v>.</v>
          </cell>
          <cell r="F50" t="str">
            <v/>
          </cell>
        </row>
        <row r="51">
          <cell r="B51" t="str">
            <v>Small urban area</v>
          </cell>
          <cell r="C51">
            <v>47.93</v>
          </cell>
          <cell r="D51">
            <v>21.28</v>
          </cell>
          <cell r="E51" t="str">
            <v>.</v>
          </cell>
          <cell r="F51" t="str">
            <v/>
          </cell>
        </row>
        <row r="52">
          <cell r="B52" t="str">
            <v>Rural settlement/rural other</v>
          </cell>
          <cell r="C52">
            <v>47.4</v>
          </cell>
          <cell r="D52">
            <v>15.32</v>
          </cell>
          <cell r="E52" t="str">
            <v>.</v>
          </cell>
          <cell r="F52" t="str">
            <v/>
          </cell>
        </row>
        <row r="53">
          <cell r="B53" t="str">
            <v>Major urban area</v>
          </cell>
          <cell r="C53">
            <v>41.49</v>
          </cell>
          <cell r="D53">
            <v>7.54</v>
          </cell>
          <cell r="E53" t="str">
            <v>.‡</v>
          </cell>
          <cell r="F53" t="str">
            <v/>
          </cell>
        </row>
        <row r="54">
          <cell r="B54" t="str">
            <v>Medium/large urban area</v>
          </cell>
          <cell r="C54">
            <v>46.78</v>
          </cell>
          <cell r="D54">
            <v>9.69</v>
          </cell>
          <cell r="E54" t="str">
            <v>.‡</v>
          </cell>
          <cell r="F54" t="str">
            <v/>
          </cell>
        </row>
        <row r="55">
          <cell r="B55" t="str">
            <v>Small urban/rural area</v>
          </cell>
          <cell r="C55">
            <v>47.61</v>
          </cell>
          <cell r="D55">
            <v>12.2</v>
          </cell>
          <cell r="E55" t="str">
            <v>.</v>
          </cell>
          <cell r="F55" t="str">
            <v/>
          </cell>
        </row>
        <row r="56">
          <cell r="B56" t="str">
            <v>Quintile 1 (least deprived)</v>
          </cell>
          <cell r="C56">
            <v>50.82</v>
          </cell>
          <cell r="D56">
            <v>16.22</v>
          </cell>
          <cell r="E56" t="str">
            <v>.</v>
          </cell>
          <cell r="F56" t="str">
            <v/>
          </cell>
        </row>
        <row r="57">
          <cell r="B57" t="str">
            <v>Quintile 2</v>
          </cell>
          <cell r="C57">
            <v>38.590000000000003</v>
          </cell>
          <cell r="D57">
            <v>14.47</v>
          </cell>
          <cell r="E57" t="str">
            <v>.</v>
          </cell>
          <cell r="F57" t="str">
            <v/>
          </cell>
        </row>
        <row r="58">
          <cell r="B58" t="str">
            <v>Quintile 3</v>
          </cell>
          <cell r="C58">
            <v>34.26</v>
          </cell>
          <cell r="D58">
            <v>12.4</v>
          </cell>
          <cell r="E58" t="str">
            <v>.</v>
          </cell>
          <cell r="F58" t="str">
            <v/>
          </cell>
        </row>
        <row r="59">
          <cell r="B59" t="str">
            <v>Quintile 4</v>
          </cell>
          <cell r="C59">
            <v>52.24</v>
          </cell>
          <cell r="D59">
            <v>14.06</v>
          </cell>
          <cell r="E59" t="str">
            <v>.</v>
          </cell>
          <cell r="F59" t="str">
            <v/>
          </cell>
        </row>
        <row r="60">
          <cell r="B60" t="str">
            <v>Quintile 5 (most deprived)</v>
          </cell>
          <cell r="C60">
            <v>46.03</v>
          </cell>
          <cell r="D60">
            <v>8.85</v>
          </cell>
          <cell r="E60" t="str">
            <v>.‡</v>
          </cell>
          <cell r="F60" t="str">
            <v/>
          </cell>
        </row>
        <row r="61">
          <cell r="B61" t="str">
            <v>Had partner within last 12 months</v>
          </cell>
          <cell r="C61">
            <v>43.92</v>
          </cell>
          <cell r="D61">
            <v>5.54</v>
          </cell>
          <cell r="E61" t="str">
            <v>.</v>
          </cell>
          <cell r="F61" t="str">
            <v/>
          </cell>
        </row>
        <row r="62">
          <cell r="B62" t="str">
            <v>Has ever had a partner</v>
          </cell>
          <cell r="C62">
            <v>43.92</v>
          </cell>
          <cell r="D62">
            <v>5.54</v>
          </cell>
          <cell r="E62" t="str">
            <v>.</v>
          </cell>
          <cell r="F62" t="str">
            <v/>
          </cell>
        </row>
        <row r="63">
          <cell r="B63" t="str">
            <v>Partnered – legally registered</v>
          </cell>
          <cell r="C63">
            <v>36.04</v>
          </cell>
          <cell r="D63">
            <v>7.47</v>
          </cell>
          <cell r="E63" t="str">
            <v>.‡</v>
          </cell>
          <cell r="F63" t="str">
            <v/>
          </cell>
        </row>
        <row r="64">
          <cell r="B64" t="str">
            <v>Partnered – not legally registered</v>
          </cell>
          <cell r="C64">
            <v>48.67</v>
          </cell>
          <cell r="D64">
            <v>15.01</v>
          </cell>
          <cell r="E64" t="str">
            <v>.</v>
          </cell>
          <cell r="F64" t="str">
            <v/>
          </cell>
        </row>
        <row r="65">
          <cell r="B65" t="str">
            <v>Non-partnered</v>
          </cell>
          <cell r="C65">
            <v>55.14</v>
          </cell>
          <cell r="D65">
            <v>9.85</v>
          </cell>
          <cell r="E65" t="str">
            <v>.‡</v>
          </cell>
          <cell r="F65" t="str">
            <v/>
          </cell>
        </row>
        <row r="66">
          <cell r="B66" t="str">
            <v>Never married and never in a civil union</v>
          </cell>
          <cell r="C66">
            <v>45.51</v>
          </cell>
          <cell r="D66">
            <v>11.71</v>
          </cell>
          <cell r="E66" t="str">
            <v>.</v>
          </cell>
          <cell r="F66" t="str">
            <v/>
          </cell>
        </row>
        <row r="67">
          <cell r="B67" t="str">
            <v>Divorced</v>
          </cell>
          <cell r="C67">
            <v>77.62</v>
          </cell>
          <cell r="D67">
            <v>26.84</v>
          </cell>
          <cell r="E67" t="str">
            <v>.</v>
          </cell>
          <cell r="F67" t="str">
            <v>*</v>
          </cell>
        </row>
        <row r="68">
          <cell r="B68" t="str">
            <v>Widowed/surviving partner</v>
          </cell>
          <cell r="C68" t="str">
            <v>S</v>
          </cell>
          <cell r="D68">
            <v>43.73</v>
          </cell>
          <cell r="E68" t="str">
            <v/>
          </cell>
          <cell r="F68" t="str">
            <v/>
          </cell>
        </row>
        <row r="69">
          <cell r="B69" t="str">
            <v>Separated</v>
          </cell>
          <cell r="C69">
            <v>64.09</v>
          </cell>
          <cell r="D69">
            <v>16.78</v>
          </cell>
          <cell r="E69" t="str">
            <v>.</v>
          </cell>
          <cell r="F69" t="str">
            <v/>
          </cell>
        </row>
        <row r="70">
          <cell r="B70" t="str">
            <v>Married/civil union/de facto</v>
          </cell>
          <cell r="C70">
            <v>35.46</v>
          </cell>
          <cell r="D70">
            <v>7.41</v>
          </cell>
          <cell r="E70" t="str">
            <v>.‡</v>
          </cell>
          <cell r="F70" t="str">
            <v/>
          </cell>
        </row>
        <row r="71">
          <cell r="B71" t="str">
            <v>Adults with disability</v>
          </cell>
          <cell r="C71">
            <v>74.290000000000006</v>
          </cell>
          <cell r="D71">
            <v>22.46</v>
          </cell>
          <cell r="E71" t="str">
            <v>.</v>
          </cell>
          <cell r="F71" t="str">
            <v>*</v>
          </cell>
        </row>
        <row r="72">
          <cell r="B72" t="str">
            <v>Adults without disability</v>
          </cell>
          <cell r="C72">
            <v>41.85</v>
          </cell>
          <cell r="D72">
            <v>5.94</v>
          </cell>
          <cell r="E72" t="str">
            <v>.</v>
          </cell>
          <cell r="F72" t="str">
            <v/>
          </cell>
        </row>
        <row r="73">
          <cell r="B73" t="str">
            <v>Low level of psychological distress</v>
          </cell>
          <cell r="C73">
            <v>42.7</v>
          </cell>
          <cell r="D73">
            <v>6.07</v>
          </cell>
          <cell r="E73" t="str">
            <v>.</v>
          </cell>
          <cell r="F73" t="str">
            <v/>
          </cell>
        </row>
        <row r="74">
          <cell r="B74" t="str">
            <v>Moderate level of psychological distress</v>
          </cell>
          <cell r="C74">
            <v>47.47</v>
          </cell>
          <cell r="D74">
            <v>18.329999999999998</v>
          </cell>
          <cell r="E74" t="str">
            <v>.</v>
          </cell>
          <cell r="F74" t="str">
            <v/>
          </cell>
        </row>
        <row r="75">
          <cell r="B75" t="str">
            <v>High level of psychological distress</v>
          </cell>
          <cell r="C75" t="str">
            <v>S</v>
          </cell>
          <cell r="D75">
            <v>27.94</v>
          </cell>
          <cell r="E75" t="str">
            <v/>
          </cell>
          <cell r="F75" t="str">
            <v/>
          </cell>
        </row>
        <row r="76">
          <cell r="B76" t="str">
            <v>No probable serious mental illness</v>
          </cell>
          <cell r="C76">
            <v>42.7</v>
          </cell>
          <cell r="D76">
            <v>6.07</v>
          </cell>
          <cell r="E76" t="str">
            <v>.</v>
          </cell>
          <cell r="F76" t="str">
            <v/>
          </cell>
        </row>
        <row r="77">
          <cell r="B77" t="str">
            <v>Probable serious mental illness</v>
          </cell>
          <cell r="C77">
            <v>47.47</v>
          </cell>
          <cell r="D77">
            <v>18.329999999999998</v>
          </cell>
          <cell r="E77" t="str">
            <v>.</v>
          </cell>
          <cell r="F77" t="str">
            <v/>
          </cell>
        </row>
        <row r="78">
          <cell r="B78" t="str">
            <v>Employed</v>
          </cell>
          <cell r="C78">
            <v>39.630000000000003</v>
          </cell>
          <cell r="D78">
            <v>7.07</v>
          </cell>
          <cell r="E78" t="str">
            <v>.‡</v>
          </cell>
          <cell r="F78" t="str">
            <v/>
          </cell>
        </row>
        <row r="79">
          <cell r="B79" t="str">
            <v>Unemployed</v>
          </cell>
          <cell r="C79">
            <v>47.03</v>
          </cell>
          <cell r="D79">
            <v>22.21</v>
          </cell>
          <cell r="E79" t="str">
            <v>.</v>
          </cell>
          <cell r="F79" t="str">
            <v/>
          </cell>
        </row>
        <row r="80">
          <cell r="B80" t="str">
            <v>Retired</v>
          </cell>
          <cell r="C80">
            <v>51.83</v>
          </cell>
          <cell r="D80">
            <v>21.69</v>
          </cell>
          <cell r="E80" t="str">
            <v>.</v>
          </cell>
          <cell r="F80" t="str">
            <v/>
          </cell>
        </row>
        <row r="81">
          <cell r="B81" t="str">
            <v>Home or caring duties or voluntary work</v>
          </cell>
          <cell r="C81">
            <v>71.41</v>
          </cell>
          <cell r="D81">
            <v>16.2</v>
          </cell>
          <cell r="E81" t="str">
            <v>.</v>
          </cell>
          <cell r="F81" t="str">
            <v>*</v>
          </cell>
        </row>
        <row r="82">
          <cell r="B82" t="str">
            <v>Not employed, studying</v>
          </cell>
          <cell r="C82" t="str">
            <v>S</v>
          </cell>
          <cell r="D82">
            <v>22.02</v>
          </cell>
          <cell r="E82" t="str">
            <v/>
          </cell>
          <cell r="F82" t="str">
            <v/>
          </cell>
        </row>
        <row r="83">
          <cell r="B83" t="str">
            <v>Not employed, not actively seeking work/unable to work</v>
          </cell>
          <cell r="C83">
            <v>50.6</v>
          </cell>
          <cell r="D83">
            <v>22.01</v>
          </cell>
          <cell r="E83" t="str">
            <v>.</v>
          </cell>
          <cell r="F83" t="str">
            <v/>
          </cell>
        </row>
        <row r="84">
          <cell r="B84" t="str">
            <v>Other employment status</v>
          </cell>
          <cell r="C84" t="str">
            <v>S</v>
          </cell>
          <cell r="D84">
            <v>33.869999999999997</v>
          </cell>
          <cell r="E84" t="str">
            <v/>
          </cell>
          <cell r="F84" t="str">
            <v/>
          </cell>
        </row>
        <row r="85">
          <cell r="B85" t="str">
            <v>Not in the labour force</v>
          </cell>
          <cell r="C85">
            <v>52.62</v>
          </cell>
          <cell r="D85">
            <v>9.4700000000000006</v>
          </cell>
          <cell r="E85" t="str">
            <v>.‡</v>
          </cell>
          <cell r="F85" t="str">
            <v/>
          </cell>
        </row>
        <row r="86">
          <cell r="B86" t="str">
            <v>Personal income: $20,000 or less</v>
          </cell>
          <cell r="C86">
            <v>49.19</v>
          </cell>
          <cell r="D86">
            <v>8.85</v>
          </cell>
          <cell r="E86" t="str">
            <v>.‡</v>
          </cell>
          <cell r="F86" t="str">
            <v/>
          </cell>
        </row>
        <row r="87">
          <cell r="B87" t="str">
            <v>Personal income: $20,001–$40,000</v>
          </cell>
          <cell r="C87">
            <v>48.24</v>
          </cell>
          <cell r="D87">
            <v>11.04</v>
          </cell>
          <cell r="E87" t="str">
            <v>.</v>
          </cell>
          <cell r="F87" t="str">
            <v/>
          </cell>
        </row>
        <row r="88">
          <cell r="B88" t="str">
            <v>Personal income: $40,001–$60,000</v>
          </cell>
          <cell r="C88">
            <v>39.01</v>
          </cell>
          <cell r="D88">
            <v>11.35</v>
          </cell>
          <cell r="E88" t="str">
            <v>.</v>
          </cell>
          <cell r="F88" t="str">
            <v/>
          </cell>
        </row>
        <row r="89">
          <cell r="B89" t="str">
            <v>Personal income: $60,001 or more</v>
          </cell>
          <cell r="C89">
            <v>37.43</v>
          </cell>
          <cell r="D89">
            <v>12.47</v>
          </cell>
          <cell r="E89" t="str">
            <v>.</v>
          </cell>
          <cell r="F89" t="str">
            <v/>
          </cell>
        </row>
        <row r="90">
          <cell r="B90" t="str">
            <v>Household income: $40,000 or less</v>
          </cell>
          <cell r="C90">
            <v>51.8</v>
          </cell>
          <cell r="D90">
            <v>9.42</v>
          </cell>
          <cell r="E90" t="str">
            <v>.‡</v>
          </cell>
          <cell r="F90" t="str">
            <v/>
          </cell>
        </row>
        <row r="91">
          <cell r="B91" t="str">
            <v>Household income: $40,001–$60,000</v>
          </cell>
          <cell r="C91">
            <v>52.19</v>
          </cell>
          <cell r="D91">
            <v>11.95</v>
          </cell>
          <cell r="E91" t="str">
            <v>.</v>
          </cell>
          <cell r="F91" t="str">
            <v/>
          </cell>
        </row>
        <row r="92">
          <cell r="B92" t="str">
            <v>Household income: $60,001–$100,000</v>
          </cell>
          <cell r="C92">
            <v>33.39</v>
          </cell>
          <cell r="D92">
            <v>10.65</v>
          </cell>
          <cell r="E92" t="str">
            <v>.</v>
          </cell>
          <cell r="F92" t="str">
            <v/>
          </cell>
        </row>
        <row r="93">
          <cell r="B93" t="str">
            <v>Household income: $100,001 or more</v>
          </cell>
          <cell r="C93">
            <v>41.95</v>
          </cell>
          <cell r="D93">
            <v>11.57</v>
          </cell>
          <cell r="E93" t="str">
            <v>.</v>
          </cell>
          <cell r="F93" t="str">
            <v/>
          </cell>
        </row>
        <row r="94">
          <cell r="B94" t="str">
            <v>Not at all limited</v>
          </cell>
          <cell r="C94">
            <v>40.25</v>
          </cell>
          <cell r="D94">
            <v>10.59</v>
          </cell>
          <cell r="E94" t="str">
            <v>.</v>
          </cell>
          <cell r="F94" t="str">
            <v/>
          </cell>
        </row>
        <row r="95">
          <cell r="B95" t="str">
            <v>A little limited</v>
          </cell>
          <cell r="C95">
            <v>45.15</v>
          </cell>
          <cell r="D95">
            <v>13.32</v>
          </cell>
          <cell r="E95" t="str">
            <v>.</v>
          </cell>
          <cell r="F95" t="str">
            <v/>
          </cell>
        </row>
        <row r="96">
          <cell r="B96" t="str">
            <v>Quite limited</v>
          </cell>
          <cell r="C96">
            <v>36.69</v>
          </cell>
          <cell r="D96">
            <v>15.78</v>
          </cell>
          <cell r="E96" t="str">
            <v>.</v>
          </cell>
          <cell r="F96" t="str">
            <v/>
          </cell>
        </row>
        <row r="97">
          <cell r="B97" t="str">
            <v>Very limited</v>
          </cell>
          <cell r="C97">
            <v>35.31</v>
          </cell>
          <cell r="D97">
            <v>14.51</v>
          </cell>
          <cell r="E97" t="str">
            <v>.</v>
          </cell>
          <cell r="F97" t="str">
            <v/>
          </cell>
        </row>
        <row r="98">
          <cell r="B98" t="str">
            <v>Couldn't buy it</v>
          </cell>
          <cell r="C98">
            <v>56.65</v>
          </cell>
          <cell r="D98">
            <v>11.9</v>
          </cell>
          <cell r="E98" t="str">
            <v>.</v>
          </cell>
          <cell r="F98" t="str">
            <v/>
          </cell>
        </row>
        <row r="99">
          <cell r="B99" t="str">
            <v>Not at all limited</v>
          </cell>
          <cell r="C99">
            <v>40.25</v>
          </cell>
          <cell r="D99">
            <v>10.59</v>
          </cell>
          <cell r="E99" t="str">
            <v>.</v>
          </cell>
          <cell r="F99" t="str">
            <v/>
          </cell>
        </row>
        <row r="100">
          <cell r="B100" t="str">
            <v>A little limited</v>
          </cell>
          <cell r="C100">
            <v>45.15</v>
          </cell>
          <cell r="D100">
            <v>13.32</v>
          </cell>
          <cell r="E100" t="str">
            <v>.</v>
          </cell>
          <cell r="F100" t="str">
            <v/>
          </cell>
        </row>
        <row r="101">
          <cell r="B101" t="str">
            <v>Quite or very limited</v>
          </cell>
          <cell r="C101">
            <v>35.950000000000003</v>
          </cell>
          <cell r="D101">
            <v>11.58</v>
          </cell>
          <cell r="E101" t="str">
            <v>.</v>
          </cell>
          <cell r="F101" t="str">
            <v/>
          </cell>
        </row>
        <row r="102">
          <cell r="B102" t="str">
            <v>Couldn't buy it</v>
          </cell>
          <cell r="C102">
            <v>56.65</v>
          </cell>
          <cell r="D102">
            <v>11.9</v>
          </cell>
          <cell r="E102" t="str">
            <v>.</v>
          </cell>
          <cell r="F102" t="str">
            <v/>
          </cell>
        </row>
        <row r="103">
          <cell r="B103" t="str">
            <v>Yes, can meet unexpected expense</v>
          </cell>
          <cell r="C103">
            <v>42.6</v>
          </cell>
          <cell r="D103">
            <v>7.43</v>
          </cell>
          <cell r="E103" t="str">
            <v>.‡</v>
          </cell>
          <cell r="F103" t="str">
            <v/>
          </cell>
        </row>
        <row r="104">
          <cell r="B104" t="str">
            <v>No, cannot meet unexpected expense</v>
          </cell>
          <cell r="C104">
            <v>46.23</v>
          </cell>
          <cell r="D104">
            <v>9.6999999999999993</v>
          </cell>
          <cell r="E104" t="str">
            <v>.‡</v>
          </cell>
          <cell r="F104" t="str">
            <v/>
          </cell>
        </row>
        <row r="105">
          <cell r="B105" t="str">
            <v>Household had no vehicle access</v>
          </cell>
          <cell r="C105">
            <v>55.59</v>
          </cell>
          <cell r="D105">
            <v>25.16</v>
          </cell>
          <cell r="E105" t="str">
            <v>.</v>
          </cell>
          <cell r="F105" t="str">
            <v/>
          </cell>
        </row>
        <row r="106">
          <cell r="B106" t="str">
            <v>Household had vehicle access</v>
          </cell>
          <cell r="C106">
            <v>43.38</v>
          </cell>
          <cell r="D106">
            <v>5.7</v>
          </cell>
          <cell r="E106" t="str">
            <v>.</v>
          </cell>
          <cell r="F106" t="str">
            <v/>
          </cell>
        </row>
        <row r="107">
          <cell r="B107" t="str">
            <v>Household had no access to device</v>
          </cell>
          <cell r="C107" t="str">
            <v>S</v>
          </cell>
          <cell r="D107">
            <v>37.79</v>
          </cell>
          <cell r="E107" t="str">
            <v/>
          </cell>
          <cell r="F107" t="str">
            <v/>
          </cell>
        </row>
        <row r="108">
          <cell r="B108" t="str">
            <v>Household had access to device</v>
          </cell>
          <cell r="C108">
            <v>43.93</v>
          </cell>
          <cell r="D108">
            <v>5.62</v>
          </cell>
          <cell r="E108" t="str">
            <v>.</v>
          </cell>
          <cell r="F108" t="str">
            <v/>
          </cell>
        </row>
        <row r="109">
          <cell r="B109" t="str">
            <v>One person household</v>
          </cell>
          <cell r="C109">
            <v>42.24</v>
          </cell>
          <cell r="D109">
            <v>9.7799999999999994</v>
          </cell>
          <cell r="E109" t="str">
            <v>.‡</v>
          </cell>
          <cell r="F109" t="str">
            <v/>
          </cell>
        </row>
        <row r="110">
          <cell r="B110" t="str">
            <v>One parent with child(ren)</v>
          </cell>
          <cell r="C110">
            <v>71.02</v>
          </cell>
          <cell r="D110">
            <v>11.86</v>
          </cell>
          <cell r="E110" t="str">
            <v>.</v>
          </cell>
          <cell r="F110" t="str">
            <v>*</v>
          </cell>
        </row>
        <row r="111">
          <cell r="B111" t="str">
            <v>Couple only</v>
          </cell>
          <cell r="C111">
            <v>40.18</v>
          </cell>
          <cell r="D111">
            <v>15.01</v>
          </cell>
          <cell r="E111" t="str">
            <v>.</v>
          </cell>
          <cell r="F111" t="str">
            <v/>
          </cell>
        </row>
        <row r="112">
          <cell r="B112" t="str">
            <v>Couple with child(ren)</v>
          </cell>
          <cell r="C112">
            <v>36.51</v>
          </cell>
          <cell r="D112">
            <v>9.52</v>
          </cell>
          <cell r="E112" t="str">
            <v>.‡</v>
          </cell>
          <cell r="F112" t="str">
            <v/>
          </cell>
        </row>
        <row r="113">
          <cell r="B113" t="str">
            <v>Other multi-person household</v>
          </cell>
          <cell r="C113" t="str">
            <v>SŜ</v>
          </cell>
          <cell r="D113">
            <v>15.83</v>
          </cell>
          <cell r="E113" t="str">
            <v/>
          </cell>
          <cell r="F113" t="str">
            <v/>
          </cell>
        </row>
        <row r="114">
          <cell r="B114" t="str">
            <v>Other household with couple and/or child</v>
          </cell>
          <cell r="C114">
            <v>42.77</v>
          </cell>
          <cell r="D114">
            <v>12.87</v>
          </cell>
          <cell r="E114" t="str">
            <v>.</v>
          </cell>
          <cell r="F114" t="str">
            <v/>
          </cell>
        </row>
        <row r="115">
          <cell r="B115" t="str">
            <v>One-person household</v>
          </cell>
          <cell r="C115">
            <v>42.24</v>
          </cell>
          <cell r="D115">
            <v>9.7799999999999994</v>
          </cell>
          <cell r="E115" t="str">
            <v>.‡</v>
          </cell>
          <cell r="F115" t="str">
            <v/>
          </cell>
        </row>
        <row r="116">
          <cell r="B116" t="str">
            <v>Two-people household</v>
          </cell>
          <cell r="C116">
            <v>41.01</v>
          </cell>
          <cell r="D116">
            <v>10.84</v>
          </cell>
          <cell r="E116" t="str">
            <v>.</v>
          </cell>
          <cell r="F116" t="str">
            <v/>
          </cell>
        </row>
        <row r="117">
          <cell r="B117" t="str">
            <v>Three-people household</v>
          </cell>
          <cell r="C117">
            <v>48.23</v>
          </cell>
          <cell r="D117">
            <v>10.45</v>
          </cell>
          <cell r="E117" t="str">
            <v>.</v>
          </cell>
          <cell r="F117" t="str">
            <v/>
          </cell>
        </row>
        <row r="118">
          <cell r="B118" t="str">
            <v>Four-people household</v>
          </cell>
          <cell r="C118">
            <v>40.729999999999997</v>
          </cell>
          <cell r="D118">
            <v>12.16</v>
          </cell>
          <cell r="E118" t="str">
            <v>.</v>
          </cell>
          <cell r="F118" t="str">
            <v/>
          </cell>
        </row>
        <row r="119">
          <cell r="B119" t="str">
            <v>Five-or-more-people household</v>
          </cell>
          <cell r="C119">
            <v>46.17</v>
          </cell>
          <cell r="D119">
            <v>15.54</v>
          </cell>
          <cell r="E119" t="str">
            <v>.</v>
          </cell>
          <cell r="F119" t="str">
            <v/>
          </cell>
        </row>
        <row r="120">
          <cell r="B120" t="str">
            <v>No children in household</v>
          </cell>
          <cell r="C120">
            <v>39.520000000000003</v>
          </cell>
          <cell r="D120">
            <v>7.12</v>
          </cell>
          <cell r="E120" t="str">
            <v>.‡</v>
          </cell>
          <cell r="F120" t="str">
            <v/>
          </cell>
        </row>
        <row r="121">
          <cell r="B121" t="str">
            <v>One-child household</v>
          </cell>
          <cell r="C121">
            <v>47.04</v>
          </cell>
          <cell r="D121">
            <v>15.09</v>
          </cell>
          <cell r="E121" t="str">
            <v>.</v>
          </cell>
          <cell r="F121" t="str">
            <v/>
          </cell>
        </row>
        <row r="122">
          <cell r="B122" t="str">
            <v>Two-or-more-children household</v>
          </cell>
          <cell r="C122">
            <v>48.92</v>
          </cell>
          <cell r="D122">
            <v>10.73</v>
          </cell>
          <cell r="E122" t="str">
            <v>.</v>
          </cell>
          <cell r="F122" t="str">
            <v/>
          </cell>
        </row>
        <row r="123">
          <cell r="B123" t="str">
            <v>No children in household</v>
          </cell>
          <cell r="C123">
            <v>39.520000000000003</v>
          </cell>
          <cell r="D123">
            <v>7.12</v>
          </cell>
          <cell r="E123" t="str">
            <v>.‡</v>
          </cell>
          <cell r="F123" t="str">
            <v/>
          </cell>
        </row>
        <row r="124">
          <cell r="B124" t="str">
            <v>One-or-more-children household</v>
          </cell>
          <cell r="C124">
            <v>48.27</v>
          </cell>
          <cell r="D124">
            <v>8.61</v>
          </cell>
          <cell r="E124" t="str">
            <v>.‡</v>
          </cell>
          <cell r="F124" t="str">
            <v/>
          </cell>
        </row>
        <row r="125">
          <cell r="B125" t="str">
            <v>Yes, lived at current address</v>
          </cell>
          <cell r="C125">
            <v>42.48</v>
          </cell>
          <cell r="D125">
            <v>6.36</v>
          </cell>
          <cell r="E125" t="str">
            <v>.</v>
          </cell>
          <cell r="F125" t="str">
            <v/>
          </cell>
        </row>
        <row r="126">
          <cell r="B126" t="str">
            <v>No, did not live at current address</v>
          </cell>
          <cell r="C126">
            <v>48</v>
          </cell>
          <cell r="D126">
            <v>11.29</v>
          </cell>
          <cell r="E126" t="str">
            <v>.</v>
          </cell>
          <cell r="F126" t="str">
            <v/>
          </cell>
        </row>
        <row r="127">
          <cell r="B127" t="str">
            <v>Owned</v>
          </cell>
          <cell r="C127">
            <v>39.68</v>
          </cell>
          <cell r="D127">
            <v>7.37</v>
          </cell>
          <cell r="E127" t="str">
            <v>.‡</v>
          </cell>
          <cell r="F127" t="str">
            <v/>
          </cell>
        </row>
        <row r="128">
          <cell r="B128" t="str">
            <v>Rented, private</v>
          </cell>
          <cell r="C128">
            <v>44.42</v>
          </cell>
          <cell r="D128">
            <v>9.42</v>
          </cell>
          <cell r="E128" t="str">
            <v>.‡</v>
          </cell>
          <cell r="F128" t="str">
            <v/>
          </cell>
        </row>
        <row r="129">
          <cell r="B129" t="str">
            <v>Rented, government</v>
          </cell>
          <cell r="C129">
            <v>60.16</v>
          </cell>
          <cell r="D129">
            <v>14.99</v>
          </cell>
          <cell r="E129" t="str">
            <v>.</v>
          </cell>
          <cell r="F129" t="str">
            <v/>
          </cell>
        </row>
      </sheetData>
      <sheetData sheetId="13">
        <row r="4">
          <cell r="B4" t="str">
            <v>New Zealand Average</v>
          </cell>
          <cell r="C4">
            <v>64</v>
          </cell>
          <cell r="D4">
            <v>15.65</v>
          </cell>
          <cell r="E4" t="str">
            <v/>
          </cell>
        </row>
        <row r="5">
          <cell r="B5" t="str">
            <v>Male</v>
          </cell>
          <cell r="C5">
            <v>15</v>
          </cell>
          <cell r="D5">
            <v>37.450000000000003</v>
          </cell>
          <cell r="E5" t="str">
            <v>#</v>
          </cell>
        </row>
        <row r="6">
          <cell r="B6" t="str">
            <v>Female</v>
          </cell>
          <cell r="C6">
            <v>49</v>
          </cell>
          <cell r="D6">
            <v>17.23</v>
          </cell>
          <cell r="E6" t="str">
            <v/>
          </cell>
        </row>
        <row r="7">
          <cell r="B7" t="str">
            <v>Gender diverse</v>
          </cell>
          <cell r="C7">
            <v>0</v>
          </cell>
          <cell r="D7" t="str">
            <v>.</v>
          </cell>
          <cell r="E7" t="str">
            <v/>
          </cell>
        </row>
        <row r="8">
          <cell r="B8" t="str">
            <v>Cis-male</v>
          </cell>
          <cell r="C8">
            <v>15</v>
          </cell>
          <cell r="D8">
            <v>37.82</v>
          </cell>
          <cell r="E8" t="str">
            <v>#</v>
          </cell>
        </row>
        <row r="9">
          <cell r="B9" t="str">
            <v>Cis-female</v>
          </cell>
          <cell r="C9">
            <v>48</v>
          </cell>
          <cell r="D9">
            <v>17.309999999999999</v>
          </cell>
          <cell r="E9" t="str">
            <v/>
          </cell>
        </row>
        <row r="10">
          <cell r="B10" t="str">
            <v>Gender-diverse or trans-gender</v>
          </cell>
          <cell r="C10" t="str">
            <v>S</v>
          </cell>
          <cell r="D10">
            <v>122.75</v>
          </cell>
          <cell r="E10" t="str">
            <v/>
          </cell>
        </row>
        <row r="11">
          <cell r="B11" t="str">
            <v>Heterosexual</v>
          </cell>
          <cell r="C11">
            <v>59</v>
          </cell>
          <cell r="D11">
            <v>16.57</v>
          </cell>
          <cell r="E11" t="str">
            <v/>
          </cell>
        </row>
        <row r="12">
          <cell r="B12" t="str">
            <v>Gay or lesbian</v>
          </cell>
          <cell r="C12" t="str">
            <v>S</v>
          </cell>
          <cell r="D12">
            <v>145.56</v>
          </cell>
          <cell r="E12" t="str">
            <v/>
          </cell>
        </row>
        <row r="13">
          <cell r="B13" t="str">
            <v>Bisexual</v>
          </cell>
          <cell r="C13" t="str">
            <v>S</v>
          </cell>
          <cell r="D13">
            <v>66.67</v>
          </cell>
          <cell r="E13" t="str">
            <v/>
          </cell>
        </row>
        <row r="14">
          <cell r="B14" t="str">
            <v>Other sexual identity</v>
          </cell>
          <cell r="C14" t="str">
            <v>S</v>
          </cell>
          <cell r="D14">
            <v>139.1</v>
          </cell>
          <cell r="E14" t="str">
            <v/>
          </cell>
        </row>
        <row r="15">
          <cell r="B15" t="str">
            <v>People with diverse sexualities</v>
          </cell>
          <cell r="C15" t="str">
            <v>S</v>
          </cell>
          <cell r="D15">
            <v>55.19</v>
          </cell>
          <cell r="E15" t="str">
            <v/>
          </cell>
        </row>
        <row r="16">
          <cell r="B16" t="str">
            <v>Not LGBT</v>
          </cell>
          <cell r="C16">
            <v>59</v>
          </cell>
          <cell r="D16">
            <v>16.34</v>
          </cell>
          <cell r="E16" t="str">
            <v/>
          </cell>
        </row>
        <row r="17">
          <cell r="B17" t="str">
            <v>LGBT</v>
          </cell>
          <cell r="C17" t="str">
            <v>S</v>
          </cell>
          <cell r="D17">
            <v>50.46</v>
          </cell>
          <cell r="E17" t="str">
            <v/>
          </cell>
        </row>
        <row r="18">
          <cell r="B18" t="str">
            <v>15–19 years</v>
          </cell>
          <cell r="C18" t="str">
            <v>S</v>
          </cell>
          <cell r="D18">
            <v>68.25</v>
          </cell>
          <cell r="E18" t="str">
            <v/>
          </cell>
        </row>
        <row r="19">
          <cell r="B19" t="str">
            <v>20–29 years</v>
          </cell>
          <cell r="C19">
            <v>18</v>
          </cell>
          <cell r="D19">
            <v>29.66</v>
          </cell>
          <cell r="E19" t="str">
            <v>#</v>
          </cell>
        </row>
        <row r="20">
          <cell r="B20" t="str">
            <v>30–39 years</v>
          </cell>
          <cell r="C20">
            <v>17</v>
          </cell>
          <cell r="D20">
            <v>34.700000000000003</v>
          </cell>
          <cell r="E20" t="str">
            <v>#</v>
          </cell>
        </row>
        <row r="21">
          <cell r="B21" t="str">
            <v>40–49 years</v>
          </cell>
          <cell r="C21">
            <v>13</v>
          </cell>
          <cell r="D21">
            <v>39.200000000000003</v>
          </cell>
          <cell r="E21" t="str">
            <v>#</v>
          </cell>
        </row>
        <row r="22">
          <cell r="B22" t="str">
            <v>50–59 years</v>
          </cell>
          <cell r="C22" t="str">
            <v>S</v>
          </cell>
          <cell r="D22">
            <v>54.19</v>
          </cell>
          <cell r="E22" t="str">
            <v/>
          </cell>
        </row>
        <row r="23">
          <cell r="B23" t="str">
            <v>60–64 years</v>
          </cell>
          <cell r="C23" t="str">
            <v>S</v>
          </cell>
          <cell r="D23">
            <v>97.56</v>
          </cell>
          <cell r="E23" t="str">
            <v/>
          </cell>
        </row>
        <row r="24">
          <cell r="B24" t="str">
            <v>65 years and over</v>
          </cell>
          <cell r="C24" t="str">
            <v>S</v>
          </cell>
          <cell r="D24">
            <v>50.19</v>
          </cell>
          <cell r="E24" t="str">
            <v/>
          </cell>
        </row>
        <row r="25">
          <cell r="B25" t="str">
            <v>15–29 years</v>
          </cell>
          <cell r="C25">
            <v>22</v>
          </cell>
          <cell r="D25">
            <v>27.73</v>
          </cell>
          <cell r="E25" t="str">
            <v>#</v>
          </cell>
        </row>
        <row r="26">
          <cell r="B26" t="str">
            <v>30–64 years</v>
          </cell>
          <cell r="C26">
            <v>38</v>
          </cell>
          <cell r="D26">
            <v>21.01</v>
          </cell>
          <cell r="E26" t="str">
            <v>#</v>
          </cell>
        </row>
        <row r="27">
          <cell r="B27" t="str">
            <v>65 years and over</v>
          </cell>
          <cell r="C27" t="str">
            <v>S</v>
          </cell>
          <cell r="D27">
            <v>50.19</v>
          </cell>
          <cell r="E27" t="str">
            <v/>
          </cell>
        </row>
        <row r="28">
          <cell r="B28" t="str">
            <v>15–19 years</v>
          </cell>
          <cell r="C28" t="str">
            <v>S</v>
          </cell>
          <cell r="D28">
            <v>68.25</v>
          </cell>
          <cell r="E28" t="str">
            <v/>
          </cell>
        </row>
        <row r="29">
          <cell r="B29" t="str">
            <v>20–29 years</v>
          </cell>
          <cell r="C29">
            <v>18</v>
          </cell>
          <cell r="D29">
            <v>29.66</v>
          </cell>
          <cell r="E29" t="str">
            <v>#</v>
          </cell>
        </row>
        <row r="30">
          <cell r="B30" t="str">
            <v>NZ European</v>
          </cell>
          <cell r="C30">
            <v>47</v>
          </cell>
          <cell r="D30">
            <v>18.82</v>
          </cell>
          <cell r="E30" t="str">
            <v/>
          </cell>
        </row>
        <row r="31">
          <cell r="B31" t="str">
            <v>Māori</v>
          </cell>
          <cell r="C31">
            <v>18</v>
          </cell>
          <cell r="D31">
            <v>24.99</v>
          </cell>
          <cell r="E31" t="str">
            <v>#</v>
          </cell>
        </row>
        <row r="32">
          <cell r="B32" t="str">
            <v>Pacific peoples</v>
          </cell>
          <cell r="C32">
            <v>7</v>
          </cell>
          <cell r="D32">
            <v>46.53</v>
          </cell>
          <cell r="E32" t="str">
            <v>#</v>
          </cell>
        </row>
        <row r="33">
          <cell r="B33" t="str">
            <v>Asian</v>
          </cell>
          <cell r="C33" t="str">
            <v>S</v>
          </cell>
          <cell r="D33">
            <v>78.7</v>
          </cell>
          <cell r="E33" t="str">
            <v/>
          </cell>
        </row>
        <row r="34">
          <cell r="B34" t="str">
            <v>Chinese</v>
          </cell>
          <cell r="C34" t="str">
            <v>S</v>
          </cell>
          <cell r="D34">
            <v>196.24</v>
          </cell>
          <cell r="E34" t="str">
            <v/>
          </cell>
        </row>
        <row r="35">
          <cell r="B35" t="str">
            <v>Indian</v>
          </cell>
          <cell r="C35" t="str">
            <v>S</v>
          </cell>
          <cell r="D35">
            <v>95.5</v>
          </cell>
          <cell r="E35" t="str">
            <v/>
          </cell>
        </row>
        <row r="36">
          <cell r="B36" t="str">
            <v>Other Asian ethnicity</v>
          </cell>
          <cell r="C36" t="str">
            <v>S</v>
          </cell>
          <cell r="D36">
            <v>196.04</v>
          </cell>
          <cell r="E36" t="str">
            <v/>
          </cell>
        </row>
        <row r="37">
          <cell r="B37" t="str">
            <v>Other ethnicity</v>
          </cell>
          <cell r="C37" t="str">
            <v>S</v>
          </cell>
          <cell r="D37">
            <v>123.69</v>
          </cell>
          <cell r="E37" t="str">
            <v/>
          </cell>
        </row>
        <row r="38">
          <cell r="B38" t="str">
            <v>Other ethnicity (except European and Māori)</v>
          </cell>
          <cell r="C38">
            <v>10</v>
          </cell>
          <cell r="D38">
            <v>40.619999999999997</v>
          </cell>
          <cell r="E38" t="str">
            <v>#</v>
          </cell>
        </row>
        <row r="39">
          <cell r="B39" t="str">
            <v>Other ethnicity (except European, Māori and Asian)</v>
          </cell>
          <cell r="C39">
            <v>9</v>
          </cell>
          <cell r="D39">
            <v>44.57</v>
          </cell>
          <cell r="E39" t="str">
            <v>#</v>
          </cell>
        </row>
        <row r="40">
          <cell r="B40" t="str">
            <v>Other ethnicity (except European, Māori and Pacific)</v>
          </cell>
          <cell r="C40" t="str">
            <v>S</v>
          </cell>
          <cell r="D40">
            <v>75.34</v>
          </cell>
          <cell r="E40" t="str">
            <v/>
          </cell>
        </row>
        <row r="41">
          <cell r="B41">
            <v>2018</v>
          </cell>
          <cell r="C41">
            <v>33</v>
          </cell>
          <cell r="D41">
            <v>20.22</v>
          </cell>
          <cell r="E41" t="str">
            <v>#</v>
          </cell>
        </row>
        <row r="42">
          <cell r="B42" t="str">
            <v>2019/20</v>
          </cell>
          <cell r="C42">
            <v>31</v>
          </cell>
          <cell r="D42">
            <v>24.56</v>
          </cell>
          <cell r="E42" t="str">
            <v>#</v>
          </cell>
        </row>
        <row r="43">
          <cell r="B43" t="str">
            <v>Auckland</v>
          </cell>
          <cell r="C43">
            <v>21</v>
          </cell>
          <cell r="D43">
            <v>34</v>
          </cell>
          <cell r="E43" t="str">
            <v>#</v>
          </cell>
        </row>
        <row r="44">
          <cell r="B44" t="str">
            <v>Wellington</v>
          </cell>
          <cell r="C44">
            <v>6</v>
          </cell>
          <cell r="D44">
            <v>43.41</v>
          </cell>
          <cell r="E44" t="str">
            <v>#</v>
          </cell>
        </row>
        <row r="45">
          <cell r="B45" t="str">
            <v>Rest of North Island</v>
          </cell>
          <cell r="C45">
            <v>19</v>
          </cell>
          <cell r="D45">
            <v>24.02</v>
          </cell>
          <cell r="E45" t="str">
            <v>#</v>
          </cell>
        </row>
        <row r="46">
          <cell r="B46" t="str">
            <v>Canterbury</v>
          </cell>
          <cell r="C46">
            <v>12</v>
          </cell>
          <cell r="D46">
            <v>42.96</v>
          </cell>
          <cell r="E46" t="str">
            <v>#</v>
          </cell>
        </row>
        <row r="47">
          <cell r="B47" t="str">
            <v>Rest of South Island</v>
          </cell>
          <cell r="C47">
            <v>6</v>
          </cell>
          <cell r="D47">
            <v>48.76</v>
          </cell>
          <cell r="E47" t="str">
            <v>#</v>
          </cell>
        </row>
        <row r="48">
          <cell r="B48" t="str">
            <v>Major urban area</v>
          </cell>
          <cell r="C48">
            <v>34</v>
          </cell>
          <cell r="D48">
            <v>20.43</v>
          </cell>
          <cell r="E48" t="str">
            <v>#</v>
          </cell>
        </row>
        <row r="49">
          <cell r="B49" t="str">
            <v>Large urban area</v>
          </cell>
          <cell r="C49">
            <v>8</v>
          </cell>
          <cell r="D49">
            <v>39.369999999999997</v>
          </cell>
          <cell r="E49" t="str">
            <v>#</v>
          </cell>
        </row>
        <row r="50">
          <cell r="B50" t="str">
            <v>Medium urban area</v>
          </cell>
          <cell r="C50" t="str">
            <v>S</v>
          </cell>
          <cell r="D50">
            <v>70.739999999999995</v>
          </cell>
          <cell r="E50" t="str">
            <v/>
          </cell>
        </row>
        <row r="51">
          <cell r="B51" t="str">
            <v>Small urban area</v>
          </cell>
          <cell r="C51">
            <v>6</v>
          </cell>
          <cell r="D51">
            <v>43.73</v>
          </cell>
          <cell r="E51" t="str">
            <v>#</v>
          </cell>
        </row>
        <row r="52">
          <cell r="B52" t="str">
            <v>Rural settlement/rural other</v>
          </cell>
          <cell r="C52">
            <v>9</v>
          </cell>
          <cell r="D52">
            <v>42.69</v>
          </cell>
          <cell r="E52" t="str">
            <v>#</v>
          </cell>
        </row>
        <row r="53">
          <cell r="B53" t="str">
            <v>Major urban area</v>
          </cell>
          <cell r="C53">
            <v>34</v>
          </cell>
          <cell r="D53">
            <v>20.43</v>
          </cell>
          <cell r="E53" t="str">
            <v>#</v>
          </cell>
        </row>
        <row r="54">
          <cell r="B54" t="str">
            <v>Medium/large urban area</v>
          </cell>
          <cell r="C54">
            <v>14</v>
          </cell>
          <cell r="D54">
            <v>37.369999999999997</v>
          </cell>
          <cell r="E54" t="str">
            <v>#</v>
          </cell>
        </row>
        <row r="55">
          <cell r="B55" t="str">
            <v>Small urban/rural area</v>
          </cell>
          <cell r="C55">
            <v>16</v>
          </cell>
          <cell r="D55">
            <v>31.62</v>
          </cell>
          <cell r="E55" t="str">
            <v>#</v>
          </cell>
        </row>
        <row r="56">
          <cell r="B56" t="str">
            <v>Quintile 1 (least deprived)</v>
          </cell>
          <cell r="C56">
            <v>9</v>
          </cell>
          <cell r="D56">
            <v>46.66</v>
          </cell>
          <cell r="E56" t="str">
            <v>#</v>
          </cell>
        </row>
        <row r="57">
          <cell r="B57" t="str">
            <v>Quintile 2</v>
          </cell>
          <cell r="C57">
            <v>9</v>
          </cell>
          <cell r="D57">
            <v>43.87</v>
          </cell>
          <cell r="E57" t="str">
            <v>#</v>
          </cell>
        </row>
        <row r="58">
          <cell r="B58" t="str">
            <v>Quintile 3</v>
          </cell>
          <cell r="C58">
            <v>12</v>
          </cell>
          <cell r="D58">
            <v>43.59</v>
          </cell>
          <cell r="E58" t="str">
            <v>#</v>
          </cell>
        </row>
        <row r="59">
          <cell r="B59" t="str">
            <v>Quintile 4</v>
          </cell>
          <cell r="C59">
            <v>16</v>
          </cell>
          <cell r="D59">
            <v>35.6</v>
          </cell>
          <cell r="E59" t="str">
            <v>#</v>
          </cell>
        </row>
        <row r="60">
          <cell r="B60" t="str">
            <v>Quintile 5 (most deprived)</v>
          </cell>
          <cell r="C60">
            <v>18</v>
          </cell>
          <cell r="D60">
            <v>24.44</v>
          </cell>
          <cell r="E60" t="str">
            <v>#</v>
          </cell>
        </row>
        <row r="61">
          <cell r="B61" t="str">
            <v>Had partner within last 12 months</v>
          </cell>
          <cell r="C61">
            <v>64</v>
          </cell>
          <cell r="D61">
            <v>15.65</v>
          </cell>
          <cell r="E61" t="str">
            <v/>
          </cell>
        </row>
        <row r="62">
          <cell r="B62" t="str">
            <v>Has ever had a partner</v>
          </cell>
          <cell r="C62">
            <v>64</v>
          </cell>
          <cell r="D62">
            <v>15.65</v>
          </cell>
          <cell r="E62" t="str">
            <v/>
          </cell>
        </row>
        <row r="63">
          <cell r="B63" t="str">
            <v>Partnered – legally registered</v>
          </cell>
          <cell r="C63">
            <v>27</v>
          </cell>
          <cell r="D63">
            <v>24.33</v>
          </cell>
          <cell r="E63" t="str">
            <v>#</v>
          </cell>
        </row>
        <row r="64">
          <cell r="B64" t="str">
            <v>Partnered – not legally registered</v>
          </cell>
          <cell r="C64">
            <v>12</v>
          </cell>
          <cell r="D64">
            <v>43.15</v>
          </cell>
          <cell r="E64" t="str">
            <v>#</v>
          </cell>
        </row>
        <row r="65">
          <cell r="B65" t="str">
            <v>Non-partnered</v>
          </cell>
          <cell r="C65">
            <v>25</v>
          </cell>
          <cell r="D65">
            <v>27.36</v>
          </cell>
          <cell r="E65" t="str">
            <v>#</v>
          </cell>
        </row>
        <row r="66">
          <cell r="B66" t="str">
            <v>Never married and never in a civil union</v>
          </cell>
          <cell r="C66">
            <v>18</v>
          </cell>
          <cell r="D66">
            <v>30.13</v>
          </cell>
          <cell r="E66" t="str">
            <v>#</v>
          </cell>
        </row>
        <row r="67">
          <cell r="B67" t="str">
            <v>Divorced</v>
          </cell>
          <cell r="C67" t="str">
            <v>S</v>
          </cell>
          <cell r="D67">
            <v>73.94</v>
          </cell>
          <cell r="E67" t="str">
            <v/>
          </cell>
        </row>
        <row r="68">
          <cell r="B68" t="str">
            <v>Widowed/surviving partner</v>
          </cell>
          <cell r="C68" t="str">
            <v>S</v>
          </cell>
          <cell r="D68">
            <v>92.3</v>
          </cell>
          <cell r="E68" t="str">
            <v/>
          </cell>
        </row>
        <row r="69">
          <cell r="B69" t="str">
            <v>Separated</v>
          </cell>
          <cell r="C69">
            <v>15</v>
          </cell>
          <cell r="D69">
            <v>39.74</v>
          </cell>
          <cell r="E69" t="str">
            <v>#</v>
          </cell>
        </row>
        <row r="70">
          <cell r="B70" t="str">
            <v>Married/civil union/de facto</v>
          </cell>
          <cell r="C70">
            <v>27</v>
          </cell>
          <cell r="D70">
            <v>24.33</v>
          </cell>
          <cell r="E70" t="str">
            <v>#</v>
          </cell>
        </row>
        <row r="71">
          <cell r="B71" t="str">
            <v>Adults with disability</v>
          </cell>
          <cell r="C71" t="str">
            <v>S</v>
          </cell>
          <cell r="D71">
            <v>66.64</v>
          </cell>
          <cell r="E71" t="str">
            <v/>
          </cell>
        </row>
        <row r="72">
          <cell r="B72" t="str">
            <v>Adults without disability</v>
          </cell>
          <cell r="C72">
            <v>57</v>
          </cell>
          <cell r="D72">
            <v>16.510000000000002</v>
          </cell>
          <cell r="E72" t="str">
            <v/>
          </cell>
        </row>
        <row r="73">
          <cell r="B73" t="str">
            <v>Low level of psychological distress</v>
          </cell>
          <cell r="C73">
            <v>49</v>
          </cell>
          <cell r="D73">
            <v>17.14</v>
          </cell>
          <cell r="E73" t="str">
            <v/>
          </cell>
        </row>
        <row r="74">
          <cell r="B74" t="str">
            <v>Moderate level of psychological distress</v>
          </cell>
          <cell r="C74">
            <v>7</v>
          </cell>
          <cell r="D74">
            <v>41.83</v>
          </cell>
          <cell r="E74" t="str">
            <v>#</v>
          </cell>
        </row>
        <row r="75">
          <cell r="B75" t="str">
            <v>High level of psychological distress</v>
          </cell>
          <cell r="C75" t="str">
            <v>S</v>
          </cell>
          <cell r="D75">
            <v>57.2</v>
          </cell>
          <cell r="E75" t="str">
            <v/>
          </cell>
        </row>
        <row r="76">
          <cell r="B76" t="str">
            <v>No probable serious mental illness</v>
          </cell>
          <cell r="C76">
            <v>49</v>
          </cell>
          <cell r="D76">
            <v>17.14</v>
          </cell>
          <cell r="E76" t="str">
            <v/>
          </cell>
        </row>
        <row r="77">
          <cell r="B77" t="str">
            <v>Probable serious mental illness</v>
          </cell>
          <cell r="C77">
            <v>7</v>
          </cell>
          <cell r="D77">
            <v>41.83</v>
          </cell>
          <cell r="E77" t="str">
            <v>#</v>
          </cell>
        </row>
        <row r="78">
          <cell r="B78" t="str">
            <v>Employed</v>
          </cell>
          <cell r="C78">
            <v>38</v>
          </cell>
          <cell r="D78">
            <v>20.420000000000002</v>
          </cell>
          <cell r="E78" t="str">
            <v>#</v>
          </cell>
        </row>
        <row r="79">
          <cell r="B79" t="str">
            <v>Unemployed</v>
          </cell>
          <cell r="C79" t="str">
            <v>S</v>
          </cell>
          <cell r="D79">
            <v>62.13</v>
          </cell>
          <cell r="E79" t="str">
            <v/>
          </cell>
        </row>
        <row r="80">
          <cell r="B80" t="str">
            <v>Retired</v>
          </cell>
          <cell r="C80" t="str">
            <v>S</v>
          </cell>
          <cell r="D80">
            <v>59.07</v>
          </cell>
          <cell r="E80" t="str">
            <v/>
          </cell>
        </row>
        <row r="81">
          <cell r="B81" t="str">
            <v>Home or caring duties or voluntary work</v>
          </cell>
          <cell r="C81">
            <v>8</v>
          </cell>
          <cell r="D81">
            <v>38.81</v>
          </cell>
          <cell r="E81" t="str">
            <v>#</v>
          </cell>
        </row>
        <row r="82">
          <cell r="B82" t="str">
            <v>Not employed, studying</v>
          </cell>
          <cell r="C82" t="str">
            <v>S</v>
          </cell>
          <cell r="D82">
            <v>67.78</v>
          </cell>
          <cell r="E82" t="str">
            <v/>
          </cell>
        </row>
        <row r="83">
          <cell r="B83" t="str">
            <v>Not employed, not actively seeking work/unable to work</v>
          </cell>
          <cell r="C83" t="str">
            <v>S</v>
          </cell>
          <cell r="D83">
            <v>61.75</v>
          </cell>
          <cell r="E83" t="str">
            <v/>
          </cell>
        </row>
        <row r="84">
          <cell r="B84" t="str">
            <v>Other employment status</v>
          </cell>
          <cell r="C84" t="str">
            <v>S</v>
          </cell>
          <cell r="D84">
            <v>78.89</v>
          </cell>
          <cell r="E84" t="str">
            <v/>
          </cell>
        </row>
        <row r="85">
          <cell r="B85" t="str">
            <v>Not in the labour force</v>
          </cell>
          <cell r="C85">
            <v>21</v>
          </cell>
          <cell r="D85">
            <v>27.87</v>
          </cell>
          <cell r="E85" t="str">
            <v>#</v>
          </cell>
        </row>
        <row r="86">
          <cell r="B86" t="str">
            <v>Personal income: $20,000 or less</v>
          </cell>
          <cell r="C86">
            <v>20</v>
          </cell>
          <cell r="D86">
            <v>26.5</v>
          </cell>
          <cell r="E86" t="str">
            <v>#</v>
          </cell>
        </row>
        <row r="87">
          <cell r="B87" t="str">
            <v>Personal income: $20,001–$40,000</v>
          </cell>
          <cell r="C87">
            <v>19</v>
          </cell>
          <cell r="D87">
            <v>32.49</v>
          </cell>
          <cell r="E87" t="str">
            <v>#</v>
          </cell>
        </row>
        <row r="88">
          <cell r="B88" t="str">
            <v>Personal income: $40,001–$60,000</v>
          </cell>
          <cell r="C88">
            <v>11</v>
          </cell>
          <cell r="D88">
            <v>35.75</v>
          </cell>
          <cell r="E88" t="str">
            <v>#</v>
          </cell>
        </row>
        <row r="89">
          <cell r="B89" t="str">
            <v>Personal income: $60,001 or more</v>
          </cell>
          <cell r="C89">
            <v>14</v>
          </cell>
          <cell r="D89">
            <v>37</v>
          </cell>
          <cell r="E89" t="str">
            <v>#</v>
          </cell>
        </row>
        <row r="90">
          <cell r="B90" t="str">
            <v>Household income: $40,000 or less</v>
          </cell>
          <cell r="C90">
            <v>20</v>
          </cell>
          <cell r="D90">
            <v>25.42</v>
          </cell>
          <cell r="E90" t="str">
            <v>#</v>
          </cell>
        </row>
        <row r="91">
          <cell r="B91" t="str">
            <v>Household income: $40,001–$60,000</v>
          </cell>
          <cell r="C91">
            <v>13</v>
          </cell>
          <cell r="D91">
            <v>34.6</v>
          </cell>
          <cell r="E91" t="str">
            <v>#</v>
          </cell>
        </row>
        <row r="92">
          <cell r="B92" t="str">
            <v>Household income: $60,001–$100,000</v>
          </cell>
          <cell r="C92">
            <v>14</v>
          </cell>
          <cell r="D92">
            <v>37.909999999999997</v>
          </cell>
          <cell r="E92" t="str">
            <v>#</v>
          </cell>
        </row>
        <row r="93">
          <cell r="B93" t="str">
            <v>Household income: $100,001 or more</v>
          </cell>
          <cell r="C93">
            <v>17</v>
          </cell>
          <cell r="D93">
            <v>32.93</v>
          </cell>
          <cell r="E93" t="str">
            <v>#</v>
          </cell>
        </row>
        <row r="94">
          <cell r="B94" t="str">
            <v>Not at all limited</v>
          </cell>
          <cell r="C94">
            <v>15</v>
          </cell>
          <cell r="D94">
            <v>30.79</v>
          </cell>
          <cell r="E94" t="str">
            <v>#</v>
          </cell>
        </row>
        <row r="95">
          <cell r="B95" t="str">
            <v>A little limited</v>
          </cell>
          <cell r="C95">
            <v>15</v>
          </cell>
          <cell r="D95">
            <v>38.74</v>
          </cell>
          <cell r="E95" t="str">
            <v>#</v>
          </cell>
        </row>
        <row r="96">
          <cell r="B96" t="str">
            <v>Quite limited</v>
          </cell>
          <cell r="C96">
            <v>7</v>
          </cell>
          <cell r="D96">
            <v>46.83</v>
          </cell>
          <cell r="E96" t="str">
            <v>#</v>
          </cell>
        </row>
        <row r="97">
          <cell r="B97" t="str">
            <v>Very limited</v>
          </cell>
          <cell r="C97">
            <v>7</v>
          </cell>
          <cell r="D97">
            <v>46.59</v>
          </cell>
          <cell r="E97" t="str">
            <v>#</v>
          </cell>
        </row>
        <row r="98">
          <cell r="B98" t="str">
            <v>Couldn't buy it</v>
          </cell>
          <cell r="C98">
            <v>19</v>
          </cell>
          <cell r="D98">
            <v>24.79</v>
          </cell>
          <cell r="E98" t="str">
            <v>#</v>
          </cell>
        </row>
        <row r="99">
          <cell r="B99" t="str">
            <v>Not at all limited</v>
          </cell>
          <cell r="C99">
            <v>15</v>
          </cell>
          <cell r="D99">
            <v>30.79</v>
          </cell>
          <cell r="E99" t="str">
            <v>#</v>
          </cell>
        </row>
        <row r="100">
          <cell r="B100" t="str">
            <v>A little limited</v>
          </cell>
          <cell r="C100">
            <v>15</v>
          </cell>
          <cell r="D100">
            <v>38.74</v>
          </cell>
          <cell r="E100" t="str">
            <v>#</v>
          </cell>
        </row>
        <row r="101">
          <cell r="B101" t="str">
            <v>Quite or very limited</v>
          </cell>
          <cell r="C101">
            <v>14</v>
          </cell>
          <cell r="D101">
            <v>32.17</v>
          </cell>
          <cell r="E101" t="str">
            <v>#</v>
          </cell>
        </row>
        <row r="102">
          <cell r="B102" t="str">
            <v>Couldn't buy it</v>
          </cell>
          <cell r="C102">
            <v>19</v>
          </cell>
          <cell r="D102">
            <v>24.79</v>
          </cell>
          <cell r="E102" t="str">
            <v>#</v>
          </cell>
        </row>
        <row r="103">
          <cell r="B103" t="str">
            <v>Yes, can meet unexpected expense</v>
          </cell>
          <cell r="C103">
            <v>43</v>
          </cell>
          <cell r="D103">
            <v>21.82</v>
          </cell>
          <cell r="E103" t="str">
            <v>#</v>
          </cell>
        </row>
        <row r="104">
          <cell r="B104" t="str">
            <v>No, cannot meet unexpected expense</v>
          </cell>
          <cell r="C104">
            <v>19</v>
          </cell>
          <cell r="D104">
            <v>26.6</v>
          </cell>
          <cell r="E104" t="str">
            <v>#</v>
          </cell>
        </row>
        <row r="105">
          <cell r="B105" t="str">
            <v>Household had no vehicle access</v>
          </cell>
          <cell r="C105" t="str">
            <v>S</v>
          </cell>
          <cell r="D105">
            <v>53.32</v>
          </cell>
          <cell r="E105" t="str">
            <v/>
          </cell>
        </row>
        <row r="106">
          <cell r="B106" t="str">
            <v>Household had vehicle access</v>
          </cell>
          <cell r="C106">
            <v>60</v>
          </cell>
          <cell r="D106">
            <v>16.11</v>
          </cell>
          <cell r="E106" t="str">
            <v/>
          </cell>
        </row>
        <row r="107">
          <cell r="B107" t="str">
            <v>Household had no access to device</v>
          </cell>
          <cell r="C107" t="str">
            <v>S</v>
          </cell>
          <cell r="D107">
            <v>104.04</v>
          </cell>
          <cell r="E107" t="str">
            <v/>
          </cell>
        </row>
        <row r="108">
          <cell r="B108" t="str">
            <v>Household had access to device</v>
          </cell>
          <cell r="C108">
            <v>63</v>
          </cell>
          <cell r="D108">
            <v>15.92</v>
          </cell>
          <cell r="E108" t="str">
            <v/>
          </cell>
        </row>
        <row r="109">
          <cell r="B109" t="str">
            <v>One person household</v>
          </cell>
          <cell r="C109">
            <v>7</v>
          </cell>
          <cell r="D109">
            <v>28.79</v>
          </cell>
          <cell r="E109" t="str">
            <v>#</v>
          </cell>
        </row>
        <row r="110">
          <cell r="B110" t="str">
            <v>One parent with child(ren)</v>
          </cell>
          <cell r="C110">
            <v>14</v>
          </cell>
          <cell r="D110">
            <v>30.68</v>
          </cell>
          <cell r="E110" t="str">
            <v>#</v>
          </cell>
        </row>
        <row r="111">
          <cell r="B111" t="str">
            <v>Couple only</v>
          </cell>
          <cell r="C111">
            <v>8</v>
          </cell>
          <cell r="D111">
            <v>44.76</v>
          </cell>
          <cell r="E111" t="str">
            <v>#</v>
          </cell>
        </row>
        <row r="112">
          <cell r="B112" t="str">
            <v>Couple with child(ren)</v>
          </cell>
          <cell r="C112">
            <v>15</v>
          </cell>
          <cell r="D112">
            <v>33.47</v>
          </cell>
          <cell r="E112" t="str">
            <v>#</v>
          </cell>
        </row>
        <row r="113">
          <cell r="B113" t="str">
            <v>Other multi-person household</v>
          </cell>
          <cell r="C113" t="str">
            <v>S</v>
          </cell>
          <cell r="D113">
            <v>55.45</v>
          </cell>
          <cell r="E113" t="str">
            <v/>
          </cell>
        </row>
        <row r="114">
          <cell r="B114" t="str">
            <v>Other household with couple and/or child</v>
          </cell>
          <cell r="C114">
            <v>17</v>
          </cell>
          <cell r="D114">
            <v>42.29</v>
          </cell>
          <cell r="E114" t="str">
            <v>#</v>
          </cell>
        </row>
        <row r="115">
          <cell r="B115" t="str">
            <v>One-person household</v>
          </cell>
          <cell r="C115">
            <v>7</v>
          </cell>
          <cell r="D115">
            <v>28.79</v>
          </cell>
          <cell r="E115" t="str">
            <v>#</v>
          </cell>
        </row>
        <row r="116">
          <cell r="B116" t="str">
            <v>Two-people household</v>
          </cell>
          <cell r="C116">
            <v>14</v>
          </cell>
          <cell r="D116">
            <v>28.96</v>
          </cell>
          <cell r="E116" t="str">
            <v>#</v>
          </cell>
        </row>
        <row r="117">
          <cell r="B117" t="str">
            <v>Three-people household</v>
          </cell>
          <cell r="C117">
            <v>15</v>
          </cell>
          <cell r="D117">
            <v>35.630000000000003</v>
          </cell>
          <cell r="E117" t="str">
            <v>#</v>
          </cell>
        </row>
        <row r="118">
          <cell r="B118" t="str">
            <v>Four-people household</v>
          </cell>
          <cell r="C118">
            <v>12</v>
          </cell>
          <cell r="D118">
            <v>36.229999999999997</v>
          </cell>
          <cell r="E118" t="str">
            <v>#</v>
          </cell>
        </row>
        <row r="119">
          <cell r="B119" t="str">
            <v>Five-or-more-people household</v>
          </cell>
          <cell r="C119">
            <v>17</v>
          </cell>
          <cell r="D119">
            <v>38.89</v>
          </cell>
          <cell r="E119" t="str">
            <v>#</v>
          </cell>
        </row>
        <row r="120">
          <cell r="B120" t="str">
            <v>No children in household</v>
          </cell>
          <cell r="C120">
            <v>29</v>
          </cell>
          <cell r="D120">
            <v>20.12</v>
          </cell>
          <cell r="E120" t="str">
            <v>#</v>
          </cell>
        </row>
        <row r="121">
          <cell r="B121" t="str">
            <v>One-child household</v>
          </cell>
          <cell r="C121">
            <v>12</v>
          </cell>
          <cell r="D121">
            <v>40.82</v>
          </cell>
          <cell r="E121" t="str">
            <v>#</v>
          </cell>
        </row>
        <row r="122">
          <cell r="B122" t="str">
            <v>Two-or-more-children household</v>
          </cell>
          <cell r="C122">
            <v>23</v>
          </cell>
          <cell r="D122">
            <v>28.21</v>
          </cell>
          <cell r="E122" t="str">
            <v>#</v>
          </cell>
        </row>
        <row r="123">
          <cell r="B123" t="str">
            <v>No children in household</v>
          </cell>
          <cell r="C123">
            <v>29</v>
          </cell>
          <cell r="D123">
            <v>20.12</v>
          </cell>
          <cell r="E123" t="str">
            <v>#</v>
          </cell>
        </row>
        <row r="124">
          <cell r="B124" t="str">
            <v>One-or-more-children household</v>
          </cell>
          <cell r="C124">
            <v>35</v>
          </cell>
          <cell r="D124">
            <v>23.35</v>
          </cell>
          <cell r="E124" t="str">
            <v>#</v>
          </cell>
        </row>
        <row r="125">
          <cell r="B125" t="str">
            <v>Yes, lived at current address</v>
          </cell>
          <cell r="C125">
            <v>47</v>
          </cell>
          <cell r="D125">
            <v>19.239999999999998</v>
          </cell>
          <cell r="E125" t="str">
            <v/>
          </cell>
        </row>
        <row r="126">
          <cell r="B126" t="str">
            <v>No, did not live at current address</v>
          </cell>
          <cell r="C126">
            <v>17</v>
          </cell>
          <cell r="D126">
            <v>31.36</v>
          </cell>
          <cell r="E126" t="str">
            <v>#</v>
          </cell>
        </row>
        <row r="127">
          <cell r="B127" t="str">
            <v>Owned</v>
          </cell>
          <cell r="C127">
            <v>29</v>
          </cell>
          <cell r="D127">
            <v>26.52</v>
          </cell>
          <cell r="E127" t="str">
            <v>#</v>
          </cell>
        </row>
        <row r="128">
          <cell r="B128" t="str">
            <v>Rented, private</v>
          </cell>
          <cell r="C128">
            <v>25</v>
          </cell>
          <cell r="D128">
            <v>22.45</v>
          </cell>
          <cell r="E128" t="str">
            <v>#</v>
          </cell>
        </row>
        <row r="129">
          <cell r="B129" t="str">
            <v>Rented, government</v>
          </cell>
          <cell r="C129">
            <v>9</v>
          </cell>
          <cell r="D129">
            <v>37.47</v>
          </cell>
          <cell r="E129" t="str">
            <v>#</v>
          </cell>
        </row>
      </sheetData>
      <sheetData sheetId="14">
        <row r="4">
          <cell r="B4" t="str">
            <v>New Zealand Average</v>
          </cell>
          <cell r="C4">
            <v>31.11</v>
          </cell>
          <cell r="D4">
            <v>5.72</v>
          </cell>
          <cell r="E4" t="str">
            <v>.</v>
          </cell>
          <cell r="F4" t="str">
            <v/>
          </cell>
        </row>
        <row r="5">
          <cell r="B5" t="str">
            <v>Male</v>
          </cell>
          <cell r="C5">
            <v>16.170000000000002</v>
          </cell>
          <cell r="D5">
            <v>6.17</v>
          </cell>
          <cell r="E5" t="str">
            <v>.‡</v>
          </cell>
          <cell r="F5" t="str">
            <v>*</v>
          </cell>
        </row>
        <row r="6">
          <cell r="B6" t="str">
            <v>Female</v>
          </cell>
          <cell r="C6">
            <v>41.25</v>
          </cell>
          <cell r="D6">
            <v>7.39</v>
          </cell>
          <cell r="E6" t="str">
            <v>.‡</v>
          </cell>
          <cell r="F6" t="str">
            <v/>
          </cell>
        </row>
        <row r="7">
          <cell r="B7" t="str">
            <v>Gender diverse</v>
          </cell>
          <cell r="C7">
            <v>0</v>
          </cell>
          <cell r="D7">
            <v>0</v>
          </cell>
          <cell r="E7" t="str">
            <v>.</v>
          </cell>
          <cell r="F7" t="str">
            <v>*</v>
          </cell>
        </row>
        <row r="8">
          <cell r="B8" t="str">
            <v>Cis-male</v>
          </cell>
          <cell r="C8">
            <v>15.9</v>
          </cell>
          <cell r="D8">
            <v>6.1</v>
          </cell>
          <cell r="E8" t="str">
            <v>.‡</v>
          </cell>
          <cell r="F8" t="str">
            <v>*</v>
          </cell>
        </row>
        <row r="9">
          <cell r="B9" t="str">
            <v>Cis-female</v>
          </cell>
          <cell r="C9">
            <v>41.09</v>
          </cell>
          <cell r="D9">
            <v>7.39</v>
          </cell>
          <cell r="E9" t="str">
            <v>.‡</v>
          </cell>
          <cell r="F9" t="str">
            <v/>
          </cell>
        </row>
        <row r="10">
          <cell r="B10" t="str">
            <v>Gender-diverse or trans-gender</v>
          </cell>
          <cell r="C10" t="str">
            <v>S</v>
          </cell>
          <cell r="D10">
            <v>53.5</v>
          </cell>
          <cell r="E10" t="str">
            <v/>
          </cell>
          <cell r="F10" t="str">
            <v/>
          </cell>
        </row>
        <row r="11">
          <cell r="B11" t="str">
            <v>Heterosexual</v>
          </cell>
          <cell r="C11">
            <v>30.79</v>
          </cell>
          <cell r="D11">
            <v>5.75</v>
          </cell>
          <cell r="E11" t="str">
            <v>.‡</v>
          </cell>
          <cell r="F11" t="str">
            <v/>
          </cell>
        </row>
        <row r="12">
          <cell r="B12" t="str">
            <v>Gay or lesbian</v>
          </cell>
          <cell r="C12" t="str">
            <v>S</v>
          </cell>
          <cell r="D12">
            <v>65.849999999999994</v>
          </cell>
          <cell r="E12" t="str">
            <v/>
          </cell>
          <cell r="F12" t="str">
            <v/>
          </cell>
        </row>
        <row r="13">
          <cell r="B13" t="str">
            <v>Bisexual</v>
          </cell>
          <cell r="C13" t="str">
            <v>S</v>
          </cell>
          <cell r="D13">
            <v>24.85</v>
          </cell>
          <cell r="E13" t="str">
            <v/>
          </cell>
          <cell r="F13" t="str">
            <v/>
          </cell>
        </row>
        <row r="14">
          <cell r="B14" t="str">
            <v>Other sexual identity</v>
          </cell>
          <cell r="C14" t="str">
            <v>S</v>
          </cell>
          <cell r="D14">
            <v>43.35</v>
          </cell>
          <cell r="E14" t="str">
            <v/>
          </cell>
          <cell r="F14" t="str">
            <v/>
          </cell>
        </row>
        <row r="15">
          <cell r="B15" t="str">
            <v>People with diverse sexualities</v>
          </cell>
          <cell r="C15" t="str">
            <v>SŜ</v>
          </cell>
          <cell r="D15">
            <v>18.43</v>
          </cell>
          <cell r="E15" t="str">
            <v/>
          </cell>
          <cell r="F15" t="str">
            <v/>
          </cell>
        </row>
        <row r="16">
          <cell r="B16" t="str">
            <v>Not LGBT</v>
          </cell>
          <cell r="C16">
            <v>30.64</v>
          </cell>
          <cell r="D16">
            <v>5.75</v>
          </cell>
          <cell r="E16" t="str">
            <v>.</v>
          </cell>
          <cell r="F16" t="str">
            <v/>
          </cell>
        </row>
        <row r="17">
          <cell r="B17" t="str">
            <v>LGBT</v>
          </cell>
          <cell r="C17" t="str">
            <v>Ŝ</v>
          </cell>
          <cell r="D17">
            <v>17.38</v>
          </cell>
          <cell r="E17" t="str">
            <v/>
          </cell>
          <cell r="F17" t="str">
            <v/>
          </cell>
        </row>
        <row r="18">
          <cell r="B18" t="str">
            <v>15–19 years</v>
          </cell>
          <cell r="C18" t="str">
            <v>S</v>
          </cell>
          <cell r="D18">
            <v>21.77</v>
          </cell>
          <cell r="E18" t="str">
            <v/>
          </cell>
          <cell r="F18" t="str">
            <v/>
          </cell>
        </row>
        <row r="19">
          <cell r="B19" t="str">
            <v>20–29 years</v>
          </cell>
          <cell r="C19">
            <v>32.299999999999997</v>
          </cell>
          <cell r="D19">
            <v>9.41</v>
          </cell>
          <cell r="E19" t="str">
            <v>.‡</v>
          </cell>
          <cell r="F19" t="str">
            <v/>
          </cell>
        </row>
        <row r="20">
          <cell r="B20" t="str">
            <v>30–39 years</v>
          </cell>
          <cell r="C20">
            <v>40.57</v>
          </cell>
          <cell r="D20">
            <v>11.57</v>
          </cell>
          <cell r="E20" t="str">
            <v>.</v>
          </cell>
          <cell r="F20" t="str">
            <v/>
          </cell>
        </row>
        <row r="21">
          <cell r="B21" t="str">
            <v>40–49 years</v>
          </cell>
          <cell r="C21">
            <v>25.83</v>
          </cell>
          <cell r="D21">
            <v>10.9</v>
          </cell>
          <cell r="E21" t="str">
            <v>.</v>
          </cell>
          <cell r="F21" t="str">
            <v/>
          </cell>
        </row>
        <row r="22">
          <cell r="B22" t="str">
            <v>50–59 years</v>
          </cell>
          <cell r="C22" t="str">
            <v>SŜ</v>
          </cell>
          <cell r="D22">
            <v>12.5</v>
          </cell>
          <cell r="E22" t="str">
            <v/>
          </cell>
          <cell r="F22" t="str">
            <v/>
          </cell>
        </row>
        <row r="23">
          <cell r="B23" t="str">
            <v>60–64 years</v>
          </cell>
          <cell r="C23" t="str">
            <v>S</v>
          </cell>
          <cell r="D23">
            <v>26.22</v>
          </cell>
          <cell r="E23" t="str">
            <v/>
          </cell>
          <cell r="F23" t="str">
            <v/>
          </cell>
        </row>
        <row r="24">
          <cell r="B24" t="str">
            <v>65 years and over</v>
          </cell>
          <cell r="C24">
            <v>40.159999999999997</v>
          </cell>
          <cell r="D24">
            <v>20.04</v>
          </cell>
          <cell r="E24" t="str">
            <v>.</v>
          </cell>
          <cell r="F24" t="str">
            <v/>
          </cell>
        </row>
        <row r="25">
          <cell r="B25" t="str">
            <v>15–29 years</v>
          </cell>
          <cell r="C25">
            <v>30.11</v>
          </cell>
          <cell r="D25">
            <v>8.52</v>
          </cell>
          <cell r="E25" t="str">
            <v>.‡</v>
          </cell>
          <cell r="F25" t="str">
            <v/>
          </cell>
        </row>
        <row r="26">
          <cell r="B26" t="str">
            <v>30–64 years</v>
          </cell>
          <cell r="C26">
            <v>30.94</v>
          </cell>
          <cell r="D26">
            <v>7.08</v>
          </cell>
          <cell r="E26" t="str">
            <v>.‡</v>
          </cell>
          <cell r="F26" t="str">
            <v/>
          </cell>
        </row>
        <row r="27">
          <cell r="B27" t="str">
            <v>65 years and over</v>
          </cell>
          <cell r="C27">
            <v>40.159999999999997</v>
          </cell>
          <cell r="D27">
            <v>20.04</v>
          </cell>
          <cell r="E27" t="str">
            <v>.</v>
          </cell>
          <cell r="F27" t="str">
            <v/>
          </cell>
        </row>
        <row r="28">
          <cell r="B28" t="str">
            <v>15–19 years</v>
          </cell>
          <cell r="C28" t="str">
            <v>S</v>
          </cell>
          <cell r="D28">
            <v>21.77</v>
          </cell>
          <cell r="E28" t="str">
            <v/>
          </cell>
          <cell r="F28" t="str">
            <v/>
          </cell>
        </row>
        <row r="29">
          <cell r="B29" t="str">
            <v>20–29 years</v>
          </cell>
          <cell r="C29">
            <v>32.299999999999997</v>
          </cell>
          <cell r="D29">
            <v>9.41</v>
          </cell>
          <cell r="E29" t="str">
            <v>.‡</v>
          </cell>
          <cell r="F29" t="str">
            <v/>
          </cell>
        </row>
        <row r="30">
          <cell r="B30" t="str">
            <v>NZ European</v>
          </cell>
          <cell r="C30">
            <v>34.26</v>
          </cell>
          <cell r="D30">
            <v>7.36</v>
          </cell>
          <cell r="E30" t="str">
            <v>.‡</v>
          </cell>
          <cell r="F30" t="str">
            <v/>
          </cell>
        </row>
        <row r="31">
          <cell r="B31" t="str">
            <v>Māori</v>
          </cell>
          <cell r="C31">
            <v>36.68</v>
          </cell>
          <cell r="D31">
            <v>9.24</v>
          </cell>
          <cell r="E31" t="str">
            <v>.‡</v>
          </cell>
          <cell r="F31" t="str">
            <v/>
          </cell>
        </row>
        <row r="32">
          <cell r="B32" t="str">
            <v>Pacific peoples</v>
          </cell>
          <cell r="C32" t="str">
            <v>Ŝ</v>
          </cell>
          <cell r="D32">
            <v>14.91</v>
          </cell>
          <cell r="E32" t="str">
            <v/>
          </cell>
          <cell r="F32" t="str">
            <v/>
          </cell>
        </row>
        <row r="33">
          <cell r="B33" t="str">
            <v>Asian</v>
          </cell>
          <cell r="C33" t="str">
            <v>SŜ</v>
          </cell>
          <cell r="D33">
            <v>8.18</v>
          </cell>
          <cell r="E33" t="str">
            <v/>
          </cell>
          <cell r="F33" t="str">
            <v>*</v>
          </cell>
        </row>
        <row r="34">
          <cell r="B34" t="str">
            <v>Chinese</v>
          </cell>
          <cell r="C34" t="str">
            <v>SŜ</v>
          </cell>
          <cell r="D34">
            <v>8.1999999999999993</v>
          </cell>
          <cell r="E34" t="str">
            <v/>
          </cell>
          <cell r="F34" t="str">
            <v>*</v>
          </cell>
        </row>
        <row r="35">
          <cell r="B35" t="str">
            <v>Indian</v>
          </cell>
          <cell r="C35" t="str">
            <v>S</v>
          </cell>
          <cell r="D35">
            <v>24.91</v>
          </cell>
          <cell r="E35" t="str">
            <v/>
          </cell>
          <cell r="F35" t="str">
            <v/>
          </cell>
        </row>
        <row r="36">
          <cell r="B36" t="str">
            <v>Other Asian ethnicity</v>
          </cell>
          <cell r="C36" t="str">
            <v>SŜ</v>
          </cell>
          <cell r="D36">
            <v>8.6199999999999992</v>
          </cell>
          <cell r="E36" t="str">
            <v/>
          </cell>
          <cell r="F36" t="str">
            <v>*</v>
          </cell>
        </row>
        <row r="37">
          <cell r="B37" t="str">
            <v>Other ethnicity</v>
          </cell>
          <cell r="C37" t="str">
            <v>S</v>
          </cell>
          <cell r="D37">
            <v>43.8</v>
          </cell>
          <cell r="E37" t="str">
            <v/>
          </cell>
          <cell r="F37" t="str">
            <v/>
          </cell>
        </row>
        <row r="38">
          <cell r="B38" t="str">
            <v>Other ethnicity (except European and Māori)</v>
          </cell>
          <cell r="C38">
            <v>21.17</v>
          </cell>
          <cell r="D38">
            <v>8.93</v>
          </cell>
          <cell r="E38" t="str">
            <v>.‡</v>
          </cell>
          <cell r="F38" t="str">
            <v/>
          </cell>
        </row>
        <row r="39">
          <cell r="B39" t="str">
            <v>Other ethnicity (except European, Māori and Asian)</v>
          </cell>
          <cell r="C39" t="str">
            <v>Ŝ</v>
          </cell>
          <cell r="D39">
            <v>12.89</v>
          </cell>
          <cell r="E39" t="str">
            <v/>
          </cell>
          <cell r="F39" t="str">
            <v/>
          </cell>
        </row>
        <row r="40">
          <cell r="B40" t="str">
            <v>Other ethnicity (except European, Māori and Pacific)</v>
          </cell>
          <cell r="C40" t="str">
            <v>SŜ</v>
          </cell>
          <cell r="D40">
            <v>11.06</v>
          </cell>
          <cell r="E40" t="str">
            <v/>
          </cell>
          <cell r="F40" t="str">
            <v>*</v>
          </cell>
        </row>
        <row r="41">
          <cell r="B41">
            <v>2018</v>
          </cell>
          <cell r="C41">
            <v>26.49</v>
          </cell>
          <cell r="D41">
            <v>6.24</v>
          </cell>
          <cell r="E41" t="str">
            <v>.‡</v>
          </cell>
          <cell r="F41" t="str">
            <v/>
          </cell>
        </row>
        <row r="42">
          <cell r="B42" t="str">
            <v>2019/20</v>
          </cell>
          <cell r="C42">
            <v>36.700000000000003</v>
          </cell>
          <cell r="D42">
            <v>8.9600000000000009</v>
          </cell>
          <cell r="E42" t="str">
            <v>.‡</v>
          </cell>
          <cell r="F42" t="str">
            <v/>
          </cell>
        </row>
        <row r="43">
          <cell r="B43" t="str">
            <v>Auckland</v>
          </cell>
          <cell r="C43">
            <v>32.5</v>
          </cell>
          <cell r="D43">
            <v>10.5</v>
          </cell>
          <cell r="E43" t="str">
            <v>.</v>
          </cell>
          <cell r="F43" t="str">
            <v/>
          </cell>
        </row>
        <row r="44">
          <cell r="B44" t="str">
            <v>Wellington</v>
          </cell>
          <cell r="C44">
            <v>27.55</v>
          </cell>
          <cell r="D44">
            <v>12.46</v>
          </cell>
          <cell r="E44" t="str">
            <v>.</v>
          </cell>
          <cell r="F44" t="str">
            <v/>
          </cell>
        </row>
        <row r="45">
          <cell r="B45" t="str">
            <v>Rest of North Island</v>
          </cell>
          <cell r="C45">
            <v>32.85</v>
          </cell>
          <cell r="D45">
            <v>9.25</v>
          </cell>
          <cell r="E45" t="str">
            <v>.‡</v>
          </cell>
          <cell r="F45" t="str">
            <v/>
          </cell>
        </row>
        <row r="46">
          <cell r="B46" t="str">
            <v>Canterbury</v>
          </cell>
          <cell r="C46" t="str">
            <v>SŜ</v>
          </cell>
          <cell r="D46">
            <v>13.06</v>
          </cell>
          <cell r="E46" t="str">
            <v/>
          </cell>
          <cell r="F46" t="str">
            <v/>
          </cell>
        </row>
        <row r="47">
          <cell r="B47" t="str">
            <v>Rest of South Island</v>
          </cell>
          <cell r="C47" t="str">
            <v>Ŝ</v>
          </cell>
          <cell r="D47">
            <v>16.2</v>
          </cell>
          <cell r="E47" t="str">
            <v/>
          </cell>
          <cell r="F47" t="str">
            <v/>
          </cell>
        </row>
        <row r="48">
          <cell r="B48" t="str">
            <v>Major urban area</v>
          </cell>
          <cell r="C48">
            <v>29.11</v>
          </cell>
          <cell r="D48">
            <v>6.86</v>
          </cell>
          <cell r="E48" t="str">
            <v>.‡</v>
          </cell>
          <cell r="F48" t="str">
            <v/>
          </cell>
        </row>
        <row r="49">
          <cell r="B49" t="str">
            <v>Large urban area</v>
          </cell>
          <cell r="C49">
            <v>37.619999999999997</v>
          </cell>
          <cell r="D49">
            <v>12.83</v>
          </cell>
          <cell r="E49" t="str">
            <v>.</v>
          </cell>
          <cell r="F49" t="str">
            <v/>
          </cell>
        </row>
        <row r="50">
          <cell r="B50" t="str">
            <v>Medium urban area</v>
          </cell>
          <cell r="C50" t="str">
            <v>S</v>
          </cell>
          <cell r="D50">
            <v>20.13</v>
          </cell>
          <cell r="E50" t="str">
            <v/>
          </cell>
          <cell r="F50" t="str">
            <v/>
          </cell>
        </row>
        <row r="51">
          <cell r="B51" t="str">
            <v>Small urban area</v>
          </cell>
          <cell r="C51" t="str">
            <v>S</v>
          </cell>
          <cell r="D51">
            <v>17.98</v>
          </cell>
          <cell r="E51" t="str">
            <v/>
          </cell>
          <cell r="F51" t="str">
            <v/>
          </cell>
        </row>
        <row r="52">
          <cell r="B52" t="str">
            <v>Rural settlement/rural other</v>
          </cell>
          <cell r="C52" t="str">
            <v>Ŝ</v>
          </cell>
          <cell r="D52">
            <v>14.46</v>
          </cell>
          <cell r="E52" t="str">
            <v/>
          </cell>
          <cell r="F52" t="str">
            <v/>
          </cell>
        </row>
        <row r="53">
          <cell r="B53" t="str">
            <v>Major urban area</v>
          </cell>
          <cell r="C53">
            <v>29.11</v>
          </cell>
          <cell r="D53">
            <v>6.86</v>
          </cell>
          <cell r="E53" t="str">
            <v>.‡</v>
          </cell>
          <cell r="F53" t="str">
            <v/>
          </cell>
        </row>
        <row r="54">
          <cell r="B54" t="str">
            <v>Medium/large urban area</v>
          </cell>
          <cell r="C54">
            <v>34.94</v>
          </cell>
          <cell r="D54">
            <v>12.32</v>
          </cell>
          <cell r="E54" t="str">
            <v>.</v>
          </cell>
          <cell r="F54" t="str">
            <v/>
          </cell>
        </row>
        <row r="55">
          <cell r="B55" t="str">
            <v>Small urban/rural area</v>
          </cell>
          <cell r="C55">
            <v>32.659999999999997</v>
          </cell>
          <cell r="D55">
            <v>11.78</v>
          </cell>
          <cell r="E55" t="str">
            <v>.</v>
          </cell>
          <cell r="F55" t="str">
            <v/>
          </cell>
        </row>
        <row r="56">
          <cell r="B56" t="str">
            <v>Quintile 1 (least deprived)</v>
          </cell>
          <cell r="C56" t="str">
            <v>Ŝ</v>
          </cell>
          <cell r="D56">
            <v>14.44</v>
          </cell>
          <cell r="E56" t="str">
            <v/>
          </cell>
          <cell r="F56" t="str">
            <v/>
          </cell>
        </row>
        <row r="57">
          <cell r="B57" t="str">
            <v>Quintile 2</v>
          </cell>
          <cell r="C57" t="str">
            <v>SŜ</v>
          </cell>
          <cell r="D57">
            <v>12.81</v>
          </cell>
          <cell r="E57" t="str">
            <v/>
          </cell>
          <cell r="F57" t="str">
            <v/>
          </cell>
        </row>
        <row r="58">
          <cell r="B58" t="str">
            <v>Quintile 3</v>
          </cell>
          <cell r="C58">
            <v>22.22</v>
          </cell>
          <cell r="D58">
            <v>9.15</v>
          </cell>
          <cell r="E58" t="str">
            <v>.‡</v>
          </cell>
          <cell r="F58" t="str">
            <v/>
          </cell>
        </row>
        <row r="59">
          <cell r="B59" t="str">
            <v>Quintile 4</v>
          </cell>
          <cell r="C59">
            <v>40.54</v>
          </cell>
          <cell r="D59">
            <v>13.24</v>
          </cell>
          <cell r="E59" t="str">
            <v>.</v>
          </cell>
          <cell r="F59" t="str">
            <v/>
          </cell>
        </row>
        <row r="60">
          <cell r="B60" t="str">
            <v>Quintile 5 (most deprived)</v>
          </cell>
          <cell r="C60">
            <v>37.590000000000003</v>
          </cell>
          <cell r="D60">
            <v>8.14</v>
          </cell>
          <cell r="E60" t="str">
            <v>.‡</v>
          </cell>
          <cell r="F60" t="str">
            <v/>
          </cell>
        </row>
        <row r="61">
          <cell r="B61" t="str">
            <v>Had partner within last 12 months</v>
          </cell>
          <cell r="C61">
            <v>31.11</v>
          </cell>
          <cell r="D61">
            <v>5.72</v>
          </cell>
          <cell r="E61" t="str">
            <v>.</v>
          </cell>
          <cell r="F61" t="str">
            <v/>
          </cell>
        </row>
        <row r="62">
          <cell r="B62" t="str">
            <v>Has ever had a partner</v>
          </cell>
          <cell r="C62">
            <v>31.11</v>
          </cell>
          <cell r="D62">
            <v>5.72</v>
          </cell>
          <cell r="E62" t="str">
            <v>.</v>
          </cell>
          <cell r="F62" t="str">
            <v/>
          </cell>
        </row>
        <row r="63">
          <cell r="B63" t="str">
            <v>Partnered – legally registered</v>
          </cell>
          <cell r="C63">
            <v>22.6</v>
          </cell>
          <cell r="D63">
            <v>6.81</v>
          </cell>
          <cell r="E63" t="str">
            <v>.‡</v>
          </cell>
          <cell r="F63" t="str">
            <v/>
          </cell>
        </row>
        <row r="64">
          <cell r="B64" t="str">
            <v>Partnered – not legally registered</v>
          </cell>
          <cell r="C64" t="str">
            <v>Ŝ</v>
          </cell>
          <cell r="D64">
            <v>14.43</v>
          </cell>
          <cell r="E64" t="str">
            <v/>
          </cell>
          <cell r="F64" t="str">
            <v/>
          </cell>
        </row>
        <row r="65">
          <cell r="B65" t="str">
            <v>Non-partnered</v>
          </cell>
          <cell r="C65">
            <v>45.46</v>
          </cell>
          <cell r="D65">
            <v>12.81</v>
          </cell>
          <cell r="E65" t="str">
            <v>.</v>
          </cell>
          <cell r="F65" t="str">
            <v/>
          </cell>
        </row>
        <row r="66">
          <cell r="B66" t="str">
            <v>Never married and never in a civil union</v>
          </cell>
          <cell r="C66">
            <v>31.82</v>
          </cell>
          <cell r="D66">
            <v>9.61</v>
          </cell>
          <cell r="E66" t="str">
            <v>.‡</v>
          </cell>
          <cell r="F66" t="str">
            <v/>
          </cell>
        </row>
        <row r="67">
          <cell r="B67" t="str">
            <v>Divorced</v>
          </cell>
          <cell r="C67">
            <v>73.599999999999994</v>
          </cell>
          <cell r="D67">
            <v>30.13</v>
          </cell>
          <cell r="E67" t="str">
            <v>.</v>
          </cell>
          <cell r="F67" t="str">
            <v>*</v>
          </cell>
        </row>
        <row r="68">
          <cell r="B68" t="str">
            <v>Widowed/surviving partner</v>
          </cell>
          <cell r="C68" t="str">
            <v>S</v>
          </cell>
          <cell r="D68">
            <v>35.119999999999997</v>
          </cell>
          <cell r="E68" t="str">
            <v/>
          </cell>
          <cell r="F68" t="str">
            <v/>
          </cell>
        </row>
        <row r="69">
          <cell r="B69" t="str">
            <v>Separated</v>
          </cell>
          <cell r="C69">
            <v>51.91</v>
          </cell>
          <cell r="D69">
            <v>17.03</v>
          </cell>
          <cell r="E69" t="str">
            <v>.</v>
          </cell>
          <cell r="F69" t="str">
            <v/>
          </cell>
        </row>
        <row r="70">
          <cell r="B70" t="str">
            <v>Married/civil union/de facto</v>
          </cell>
          <cell r="C70">
            <v>22.24</v>
          </cell>
          <cell r="D70">
            <v>6.74</v>
          </cell>
          <cell r="E70" t="str">
            <v>.‡</v>
          </cell>
          <cell r="F70" t="str">
            <v/>
          </cell>
        </row>
        <row r="71">
          <cell r="B71" t="str">
            <v>Adults with disability</v>
          </cell>
          <cell r="C71" t="str">
            <v>S</v>
          </cell>
          <cell r="D71">
            <v>26.92</v>
          </cell>
          <cell r="E71" t="str">
            <v/>
          </cell>
          <cell r="F71" t="str">
            <v/>
          </cell>
        </row>
        <row r="72">
          <cell r="B72" t="str">
            <v>Adults without disability</v>
          </cell>
          <cell r="C72">
            <v>30.76</v>
          </cell>
          <cell r="D72">
            <v>5.56</v>
          </cell>
          <cell r="E72" t="str">
            <v>.‡</v>
          </cell>
          <cell r="F72" t="str">
            <v/>
          </cell>
        </row>
        <row r="73">
          <cell r="B73" t="str">
            <v>Low level of psychological distress</v>
          </cell>
          <cell r="C73">
            <v>28.89</v>
          </cell>
          <cell r="D73">
            <v>5.6</v>
          </cell>
          <cell r="E73" t="str">
            <v>.</v>
          </cell>
          <cell r="F73" t="str">
            <v/>
          </cell>
        </row>
        <row r="74">
          <cell r="B74" t="str">
            <v>Moderate level of psychological distress</v>
          </cell>
          <cell r="C74">
            <v>38.32</v>
          </cell>
          <cell r="D74">
            <v>17.760000000000002</v>
          </cell>
          <cell r="E74" t="str">
            <v>.</v>
          </cell>
          <cell r="F74" t="str">
            <v/>
          </cell>
        </row>
        <row r="75">
          <cell r="B75" t="str">
            <v>High level of psychological distress</v>
          </cell>
          <cell r="C75" t="str">
            <v>S</v>
          </cell>
          <cell r="D75">
            <v>26.99</v>
          </cell>
          <cell r="E75" t="str">
            <v/>
          </cell>
          <cell r="F75" t="str">
            <v/>
          </cell>
        </row>
        <row r="76">
          <cell r="B76" t="str">
            <v>No probable serious mental illness</v>
          </cell>
          <cell r="C76">
            <v>28.89</v>
          </cell>
          <cell r="D76">
            <v>5.6</v>
          </cell>
          <cell r="E76" t="str">
            <v>.</v>
          </cell>
          <cell r="F76" t="str">
            <v/>
          </cell>
        </row>
        <row r="77">
          <cell r="B77" t="str">
            <v>Probable serious mental illness</v>
          </cell>
          <cell r="C77">
            <v>38.32</v>
          </cell>
          <cell r="D77">
            <v>17.760000000000002</v>
          </cell>
          <cell r="E77" t="str">
            <v>.</v>
          </cell>
          <cell r="F77" t="str">
            <v/>
          </cell>
        </row>
        <row r="78">
          <cell r="B78" t="str">
            <v>Employed</v>
          </cell>
          <cell r="C78">
            <v>27.53</v>
          </cell>
          <cell r="D78">
            <v>6.98</v>
          </cell>
          <cell r="E78" t="str">
            <v>.‡</v>
          </cell>
          <cell r="F78" t="str">
            <v/>
          </cell>
        </row>
        <row r="79">
          <cell r="B79" t="str">
            <v>Unemployed</v>
          </cell>
          <cell r="C79" t="str">
            <v>S</v>
          </cell>
          <cell r="D79">
            <v>20.82</v>
          </cell>
          <cell r="E79" t="str">
            <v/>
          </cell>
          <cell r="F79" t="str">
            <v/>
          </cell>
        </row>
        <row r="80">
          <cell r="B80" t="str">
            <v>Retired</v>
          </cell>
          <cell r="C80" t="str">
            <v>S</v>
          </cell>
          <cell r="D80">
            <v>21.45</v>
          </cell>
          <cell r="E80" t="str">
            <v/>
          </cell>
          <cell r="F80" t="str">
            <v/>
          </cell>
        </row>
        <row r="81">
          <cell r="B81" t="str">
            <v>Home or caring duties or voluntary work</v>
          </cell>
          <cell r="C81">
            <v>58.81</v>
          </cell>
          <cell r="D81">
            <v>17.89</v>
          </cell>
          <cell r="E81" t="str">
            <v>.</v>
          </cell>
          <cell r="F81" t="str">
            <v>*</v>
          </cell>
        </row>
        <row r="82">
          <cell r="B82" t="str">
            <v>Not employed, studying</v>
          </cell>
          <cell r="C82" t="str">
            <v>SŜ</v>
          </cell>
          <cell r="D82">
            <v>15.89</v>
          </cell>
          <cell r="E82" t="str">
            <v/>
          </cell>
          <cell r="F82" t="str">
            <v/>
          </cell>
        </row>
        <row r="83">
          <cell r="B83" t="str">
            <v>Not employed, not actively seeking work/unable to work</v>
          </cell>
          <cell r="C83" t="str">
            <v>S</v>
          </cell>
          <cell r="D83">
            <v>22.45</v>
          </cell>
          <cell r="E83" t="str">
            <v/>
          </cell>
          <cell r="F83" t="str">
            <v/>
          </cell>
        </row>
        <row r="84">
          <cell r="B84" t="str">
            <v>Other employment status</v>
          </cell>
          <cell r="C84" t="str">
            <v>S</v>
          </cell>
          <cell r="D84">
            <v>32.53</v>
          </cell>
          <cell r="E84" t="str">
            <v/>
          </cell>
          <cell r="F84" t="str">
            <v/>
          </cell>
        </row>
        <row r="85">
          <cell r="B85" t="str">
            <v>Not in the labour force</v>
          </cell>
          <cell r="C85">
            <v>40</v>
          </cell>
          <cell r="D85">
            <v>9.82</v>
          </cell>
          <cell r="E85" t="str">
            <v>.‡</v>
          </cell>
          <cell r="F85" t="str">
            <v/>
          </cell>
        </row>
        <row r="86">
          <cell r="B86" t="str">
            <v>Personal income: $20,000 or less</v>
          </cell>
          <cell r="C86">
            <v>28.7</v>
          </cell>
          <cell r="D86">
            <v>8.5299999999999994</v>
          </cell>
          <cell r="E86" t="str">
            <v>.‡</v>
          </cell>
          <cell r="F86" t="str">
            <v/>
          </cell>
        </row>
        <row r="87">
          <cell r="B87" t="str">
            <v>Personal income: $20,001–$40,000</v>
          </cell>
          <cell r="C87">
            <v>40.51</v>
          </cell>
          <cell r="D87">
            <v>10.83</v>
          </cell>
          <cell r="E87" t="str">
            <v>.</v>
          </cell>
          <cell r="F87" t="str">
            <v/>
          </cell>
        </row>
        <row r="88">
          <cell r="B88" t="str">
            <v>Personal income: $40,001–$60,000</v>
          </cell>
          <cell r="C88">
            <v>30.06</v>
          </cell>
          <cell r="D88">
            <v>11.41</v>
          </cell>
          <cell r="E88" t="str">
            <v>.</v>
          </cell>
          <cell r="F88" t="str">
            <v/>
          </cell>
        </row>
        <row r="89">
          <cell r="B89" t="str">
            <v>Personal income: $60,001 or more</v>
          </cell>
          <cell r="C89">
            <v>24.71</v>
          </cell>
          <cell r="D89">
            <v>10.87</v>
          </cell>
          <cell r="E89" t="str">
            <v>.</v>
          </cell>
          <cell r="F89" t="str">
            <v/>
          </cell>
        </row>
        <row r="90">
          <cell r="B90" t="str">
            <v>Household income: $40,000 or less</v>
          </cell>
          <cell r="C90">
            <v>41.19</v>
          </cell>
          <cell r="D90">
            <v>9.41</v>
          </cell>
          <cell r="E90" t="str">
            <v>.‡</v>
          </cell>
          <cell r="F90" t="str">
            <v/>
          </cell>
        </row>
        <row r="91">
          <cell r="B91" t="str">
            <v>Household income: $40,001–$60,000</v>
          </cell>
          <cell r="C91">
            <v>39.590000000000003</v>
          </cell>
          <cell r="D91">
            <v>11.73</v>
          </cell>
          <cell r="E91" t="str">
            <v>.</v>
          </cell>
          <cell r="F91" t="str">
            <v/>
          </cell>
        </row>
        <row r="92">
          <cell r="B92" t="str">
            <v>Household income: $60,001–$100,000</v>
          </cell>
          <cell r="C92">
            <v>21.86</v>
          </cell>
          <cell r="D92">
            <v>9.01</v>
          </cell>
          <cell r="E92" t="str">
            <v>.‡</v>
          </cell>
          <cell r="F92" t="str">
            <v/>
          </cell>
        </row>
        <row r="93">
          <cell r="B93" t="str">
            <v>Household income: $100,001 or more</v>
          </cell>
          <cell r="C93">
            <v>25.7</v>
          </cell>
          <cell r="D93">
            <v>10.33</v>
          </cell>
          <cell r="E93" t="str">
            <v>.</v>
          </cell>
          <cell r="F93" t="str">
            <v/>
          </cell>
        </row>
        <row r="94">
          <cell r="B94" t="str">
            <v>Not at all limited</v>
          </cell>
          <cell r="C94">
            <v>31.91</v>
          </cell>
          <cell r="D94">
            <v>10.14</v>
          </cell>
          <cell r="E94" t="str">
            <v>.</v>
          </cell>
          <cell r="F94" t="str">
            <v/>
          </cell>
        </row>
        <row r="95">
          <cell r="B95" t="str">
            <v>A little limited</v>
          </cell>
          <cell r="C95">
            <v>25.26</v>
          </cell>
          <cell r="D95">
            <v>10.5</v>
          </cell>
          <cell r="E95" t="str">
            <v>.</v>
          </cell>
          <cell r="F95" t="str">
            <v/>
          </cell>
        </row>
        <row r="96">
          <cell r="B96" t="str">
            <v>Quite limited</v>
          </cell>
          <cell r="C96" t="str">
            <v>SŜ</v>
          </cell>
          <cell r="D96">
            <v>14.15</v>
          </cell>
          <cell r="E96" t="str">
            <v/>
          </cell>
          <cell r="F96" t="str">
            <v/>
          </cell>
        </row>
        <row r="97">
          <cell r="B97" t="str">
            <v>Very limited</v>
          </cell>
          <cell r="C97" t="str">
            <v>SŜ</v>
          </cell>
          <cell r="D97">
            <v>12.46</v>
          </cell>
          <cell r="E97" t="str">
            <v/>
          </cell>
          <cell r="F97" t="str">
            <v/>
          </cell>
        </row>
        <row r="98">
          <cell r="B98" t="str">
            <v>Couldn't buy it</v>
          </cell>
          <cell r="C98">
            <v>45.74</v>
          </cell>
          <cell r="D98">
            <v>11.66</v>
          </cell>
          <cell r="E98" t="str">
            <v>.</v>
          </cell>
          <cell r="F98" t="str">
            <v/>
          </cell>
        </row>
        <row r="99">
          <cell r="B99" t="str">
            <v>Not at all limited</v>
          </cell>
          <cell r="C99">
            <v>31.91</v>
          </cell>
          <cell r="D99">
            <v>10.14</v>
          </cell>
          <cell r="E99" t="str">
            <v>.</v>
          </cell>
          <cell r="F99" t="str">
            <v/>
          </cell>
        </row>
        <row r="100">
          <cell r="B100" t="str">
            <v>A little limited</v>
          </cell>
          <cell r="C100">
            <v>25.26</v>
          </cell>
          <cell r="D100">
            <v>10.5</v>
          </cell>
          <cell r="E100" t="str">
            <v>.</v>
          </cell>
          <cell r="F100" t="str">
            <v/>
          </cell>
        </row>
        <row r="101">
          <cell r="B101" t="str">
            <v>Quite or very limited</v>
          </cell>
          <cell r="C101">
            <v>23.35</v>
          </cell>
          <cell r="D101">
            <v>9.6199999999999992</v>
          </cell>
          <cell r="E101" t="str">
            <v>.‡</v>
          </cell>
          <cell r="F101" t="str">
            <v/>
          </cell>
        </row>
        <row r="102">
          <cell r="B102" t="str">
            <v>Couldn't buy it</v>
          </cell>
          <cell r="C102">
            <v>45.74</v>
          </cell>
          <cell r="D102">
            <v>11.66</v>
          </cell>
          <cell r="E102" t="str">
            <v>.</v>
          </cell>
          <cell r="F102" t="str">
            <v/>
          </cell>
        </row>
        <row r="103">
          <cell r="B103" t="str">
            <v>Yes, can meet unexpected expense</v>
          </cell>
          <cell r="C103">
            <v>29.9</v>
          </cell>
          <cell r="D103">
            <v>7.43</v>
          </cell>
          <cell r="E103" t="str">
            <v>.‡</v>
          </cell>
          <cell r="F103" t="str">
            <v/>
          </cell>
        </row>
        <row r="104">
          <cell r="B104" t="str">
            <v>No, cannot meet unexpected expense</v>
          </cell>
          <cell r="C104">
            <v>35.090000000000003</v>
          </cell>
          <cell r="D104">
            <v>9.14</v>
          </cell>
          <cell r="E104" t="str">
            <v>.‡</v>
          </cell>
          <cell r="F104" t="str">
            <v/>
          </cell>
        </row>
        <row r="105">
          <cell r="B105" t="str">
            <v>Household had no vehicle access</v>
          </cell>
          <cell r="C105">
            <v>49.78</v>
          </cell>
          <cell r="D105">
            <v>24.38</v>
          </cell>
          <cell r="E105" t="str">
            <v>.</v>
          </cell>
          <cell r="F105" t="str">
            <v/>
          </cell>
        </row>
        <row r="106">
          <cell r="B106" t="str">
            <v>Household had vehicle access</v>
          </cell>
          <cell r="C106">
            <v>30.24</v>
          </cell>
          <cell r="D106">
            <v>5.72</v>
          </cell>
          <cell r="E106" t="str">
            <v>.‡</v>
          </cell>
          <cell r="F106" t="str">
            <v/>
          </cell>
        </row>
        <row r="107">
          <cell r="B107" t="str">
            <v>Household had no access to device</v>
          </cell>
          <cell r="C107" t="str">
            <v>S</v>
          </cell>
          <cell r="D107">
            <v>38.24</v>
          </cell>
          <cell r="E107" t="str">
            <v/>
          </cell>
          <cell r="F107" t="str">
            <v/>
          </cell>
        </row>
        <row r="108">
          <cell r="B108" t="str">
            <v>Household had access to device</v>
          </cell>
          <cell r="C108">
            <v>31.03</v>
          </cell>
          <cell r="D108">
            <v>5.81</v>
          </cell>
          <cell r="E108" t="str">
            <v>.</v>
          </cell>
          <cell r="F108" t="str">
            <v/>
          </cell>
        </row>
        <row r="109">
          <cell r="B109" t="str">
            <v>One person household</v>
          </cell>
          <cell r="C109">
            <v>32.42</v>
          </cell>
          <cell r="D109">
            <v>10.44</v>
          </cell>
          <cell r="E109" t="str">
            <v>.</v>
          </cell>
          <cell r="F109" t="str">
            <v/>
          </cell>
        </row>
        <row r="110">
          <cell r="B110" t="str">
            <v>One parent with child(ren)</v>
          </cell>
          <cell r="C110">
            <v>67.33</v>
          </cell>
          <cell r="D110">
            <v>11.98</v>
          </cell>
          <cell r="E110" t="str">
            <v>.</v>
          </cell>
          <cell r="F110" t="str">
            <v>*</v>
          </cell>
        </row>
        <row r="111">
          <cell r="B111" t="str">
            <v>Couple only</v>
          </cell>
          <cell r="C111" t="str">
            <v>SŜ</v>
          </cell>
          <cell r="D111">
            <v>14.79</v>
          </cell>
          <cell r="E111" t="str">
            <v/>
          </cell>
          <cell r="F111" t="str">
            <v/>
          </cell>
        </row>
        <row r="112">
          <cell r="B112" t="str">
            <v>Couple with child(ren)</v>
          </cell>
          <cell r="C112">
            <v>23.27</v>
          </cell>
          <cell r="D112">
            <v>9.2200000000000006</v>
          </cell>
          <cell r="E112" t="str">
            <v>.‡</v>
          </cell>
          <cell r="F112" t="str">
            <v/>
          </cell>
        </row>
        <row r="113">
          <cell r="B113" t="str">
            <v>Other multi-person household</v>
          </cell>
          <cell r="C113" t="str">
            <v>SŜ</v>
          </cell>
          <cell r="D113">
            <v>15.03</v>
          </cell>
          <cell r="E113" t="str">
            <v/>
          </cell>
          <cell r="F113" t="str">
            <v/>
          </cell>
        </row>
        <row r="114">
          <cell r="B114" t="str">
            <v>Other household with couple and/or child</v>
          </cell>
          <cell r="C114" t="str">
            <v>SŜ</v>
          </cell>
          <cell r="D114">
            <v>13</v>
          </cell>
          <cell r="E114" t="str">
            <v/>
          </cell>
          <cell r="F114" t="str">
            <v/>
          </cell>
        </row>
        <row r="115">
          <cell r="B115" t="str">
            <v>One-person household</v>
          </cell>
          <cell r="C115">
            <v>32.42</v>
          </cell>
          <cell r="D115">
            <v>10.44</v>
          </cell>
          <cell r="E115" t="str">
            <v>.</v>
          </cell>
          <cell r="F115" t="str">
            <v/>
          </cell>
        </row>
        <row r="116">
          <cell r="B116" t="str">
            <v>Two-people household</v>
          </cell>
          <cell r="C116">
            <v>29.42</v>
          </cell>
          <cell r="D116">
            <v>9.98</v>
          </cell>
          <cell r="E116" t="str">
            <v>.‡</v>
          </cell>
          <cell r="F116" t="str">
            <v/>
          </cell>
        </row>
        <row r="117">
          <cell r="B117" t="str">
            <v>Three-people household</v>
          </cell>
          <cell r="C117">
            <v>34.479999999999997</v>
          </cell>
          <cell r="D117">
            <v>11.03</v>
          </cell>
          <cell r="E117" t="str">
            <v>.</v>
          </cell>
          <cell r="F117" t="str">
            <v/>
          </cell>
        </row>
        <row r="118">
          <cell r="B118" t="str">
            <v>Four-people household</v>
          </cell>
          <cell r="C118">
            <v>27.7</v>
          </cell>
          <cell r="D118">
            <v>11.77</v>
          </cell>
          <cell r="E118" t="str">
            <v>.</v>
          </cell>
          <cell r="F118" t="str">
            <v/>
          </cell>
        </row>
        <row r="119">
          <cell r="B119" t="str">
            <v>Five-or-more-people household</v>
          </cell>
          <cell r="C119">
            <v>31.93</v>
          </cell>
          <cell r="D119">
            <v>14.39</v>
          </cell>
          <cell r="E119" t="str">
            <v>.</v>
          </cell>
          <cell r="F119" t="str">
            <v/>
          </cell>
        </row>
        <row r="120">
          <cell r="B120" t="str">
            <v>No children in household</v>
          </cell>
          <cell r="C120">
            <v>26.12</v>
          </cell>
          <cell r="D120">
            <v>6.21</v>
          </cell>
          <cell r="E120" t="str">
            <v>.‡</v>
          </cell>
          <cell r="F120" t="str">
            <v/>
          </cell>
        </row>
        <row r="121">
          <cell r="B121" t="str">
            <v>One-child household</v>
          </cell>
          <cell r="C121">
            <v>27.92</v>
          </cell>
          <cell r="D121">
            <v>11.03</v>
          </cell>
          <cell r="E121" t="str">
            <v>.</v>
          </cell>
          <cell r="F121" t="str">
            <v/>
          </cell>
        </row>
        <row r="122">
          <cell r="B122" t="str">
            <v>Two-or-more-children household</v>
          </cell>
          <cell r="C122">
            <v>40.299999999999997</v>
          </cell>
          <cell r="D122">
            <v>11.13</v>
          </cell>
          <cell r="E122" t="str">
            <v>.</v>
          </cell>
          <cell r="F122" t="str">
            <v/>
          </cell>
        </row>
        <row r="123">
          <cell r="B123" t="str">
            <v>No children in household</v>
          </cell>
          <cell r="C123">
            <v>26.12</v>
          </cell>
          <cell r="D123">
            <v>6.21</v>
          </cell>
          <cell r="E123" t="str">
            <v>.‡</v>
          </cell>
          <cell r="F123" t="str">
            <v/>
          </cell>
        </row>
        <row r="124">
          <cell r="B124" t="str">
            <v>One-or-more-children household</v>
          </cell>
          <cell r="C124">
            <v>36.04</v>
          </cell>
          <cell r="D124">
            <v>8.44</v>
          </cell>
          <cell r="E124" t="str">
            <v>.‡</v>
          </cell>
          <cell r="F124" t="str">
            <v/>
          </cell>
        </row>
        <row r="125">
          <cell r="B125" t="str">
            <v>Yes, lived at current address</v>
          </cell>
          <cell r="C125">
            <v>29.74</v>
          </cell>
          <cell r="D125">
            <v>6.47</v>
          </cell>
          <cell r="E125" t="str">
            <v>.‡</v>
          </cell>
          <cell r="F125" t="str">
            <v/>
          </cell>
        </row>
        <row r="126">
          <cell r="B126" t="str">
            <v>No, did not live at current address</v>
          </cell>
          <cell r="C126">
            <v>34.89</v>
          </cell>
          <cell r="D126">
            <v>10.25</v>
          </cell>
          <cell r="E126" t="str">
            <v>.</v>
          </cell>
          <cell r="F126" t="str">
            <v/>
          </cell>
        </row>
        <row r="127">
          <cell r="B127" t="str">
            <v>Owned</v>
          </cell>
          <cell r="C127">
            <v>23.96</v>
          </cell>
          <cell r="D127">
            <v>7.87</v>
          </cell>
          <cell r="E127" t="str">
            <v>.‡</v>
          </cell>
          <cell r="F127" t="str">
            <v/>
          </cell>
        </row>
        <row r="128">
          <cell r="B128" t="str">
            <v>Rented, private</v>
          </cell>
          <cell r="C128">
            <v>35.799999999999997</v>
          </cell>
          <cell r="D128">
            <v>8.61</v>
          </cell>
          <cell r="E128" t="str">
            <v>.‡</v>
          </cell>
          <cell r="F128" t="str">
            <v/>
          </cell>
        </row>
        <row r="129">
          <cell r="B129" t="str">
            <v>Rented, government</v>
          </cell>
          <cell r="C129">
            <v>48.73</v>
          </cell>
          <cell r="D129">
            <v>14.24</v>
          </cell>
          <cell r="E129" t="str">
            <v>.</v>
          </cell>
          <cell r="F129" t="str">
            <v/>
          </cell>
        </row>
      </sheetData>
      <sheetData sheetId="15">
        <row r="4">
          <cell r="B4" t="str">
            <v>New Zealand Average</v>
          </cell>
          <cell r="C4">
            <v>45</v>
          </cell>
          <cell r="D4">
            <v>19.61</v>
          </cell>
          <cell r="E4" t="str">
            <v/>
          </cell>
        </row>
        <row r="5">
          <cell r="B5" t="str">
            <v>Male</v>
          </cell>
          <cell r="C5">
            <v>9</v>
          </cell>
          <cell r="D5">
            <v>39.659999999999997</v>
          </cell>
          <cell r="E5" t="str">
            <v>#</v>
          </cell>
        </row>
        <row r="6">
          <cell r="B6" t="str">
            <v>Female</v>
          </cell>
          <cell r="C6">
            <v>36</v>
          </cell>
          <cell r="D6">
            <v>20.14</v>
          </cell>
          <cell r="E6" t="str">
            <v>#</v>
          </cell>
        </row>
        <row r="7">
          <cell r="B7" t="str">
            <v>Gender diverse</v>
          </cell>
          <cell r="C7">
            <v>0</v>
          </cell>
          <cell r="D7" t="str">
            <v>.</v>
          </cell>
          <cell r="E7" t="str">
            <v/>
          </cell>
        </row>
        <row r="8">
          <cell r="B8" t="str">
            <v>Cis-male</v>
          </cell>
          <cell r="C8">
            <v>9</v>
          </cell>
          <cell r="D8">
            <v>39.96</v>
          </cell>
          <cell r="E8" t="str">
            <v>#</v>
          </cell>
        </row>
        <row r="9">
          <cell r="B9" t="str">
            <v>Cis-female</v>
          </cell>
          <cell r="C9">
            <v>35</v>
          </cell>
          <cell r="D9">
            <v>20.22</v>
          </cell>
          <cell r="E9" t="str">
            <v>#</v>
          </cell>
        </row>
        <row r="10">
          <cell r="B10" t="str">
            <v>Gender-diverse or trans-gender</v>
          </cell>
          <cell r="C10" t="str">
            <v>S</v>
          </cell>
          <cell r="D10">
            <v>122.75</v>
          </cell>
          <cell r="E10" t="str">
            <v/>
          </cell>
        </row>
        <row r="11">
          <cell r="B11" t="str">
            <v>Heterosexual</v>
          </cell>
          <cell r="C11">
            <v>41</v>
          </cell>
          <cell r="D11">
            <v>20.190000000000001</v>
          </cell>
          <cell r="E11" t="str">
            <v>#</v>
          </cell>
        </row>
        <row r="12">
          <cell r="B12" t="str">
            <v>Gay or lesbian</v>
          </cell>
          <cell r="C12" t="str">
            <v>S</v>
          </cell>
          <cell r="D12">
            <v>147.91</v>
          </cell>
          <cell r="E12" t="str">
            <v/>
          </cell>
        </row>
        <row r="13">
          <cell r="B13" t="str">
            <v>Bisexual</v>
          </cell>
          <cell r="C13" t="str">
            <v>S</v>
          </cell>
          <cell r="D13">
            <v>74.180000000000007</v>
          </cell>
          <cell r="E13" t="str">
            <v/>
          </cell>
        </row>
        <row r="14">
          <cell r="B14" t="str">
            <v>Other sexual identity</v>
          </cell>
          <cell r="C14" t="str">
            <v>S</v>
          </cell>
          <cell r="D14">
            <v>196.38</v>
          </cell>
          <cell r="E14" t="str">
            <v/>
          </cell>
        </row>
        <row r="15">
          <cell r="B15" t="str">
            <v>People with diverse sexualities</v>
          </cell>
          <cell r="C15" t="str">
            <v>S</v>
          </cell>
          <cell r="D15">
            <v>62.76</v>
          </cell>
          <cell r="E15" t="str">
            <v/>
          </cell>
        </row>
        <row r="16">
          <cell r="B16" t="str">
            <v>Not LGBT</v>
          </cell>
          <cell r="C16">
            <v>41</v>
          </cell>
          <cell r="D16">
            <v>19.989999999999998</v>
          </cell>
          <cell r="E16" t="str">
            <v/>
          </cell>
        </row>
        <row r="17">
          <cell r="B17" t="str">
            <v>LGBT</v>
          </cell>
          <cell r="C17" t="str">
            <v>S</v>
          </cell>
          <cell r="D17">
            <v>56.43</v>
          </cell>
          <cell r="E17" t="str">
            <v/>
          </cell>
        </row>
        <row r="18">
          <cell r="B18" t="str">
            <v>15–19 years</v>
          </cell>
          <cell r="C18" t="str">
            <v>S</v>
          </cell>
          <cell r="D18">
            <v>109.42</v>
          </cell>
          <cell r="E18" t="str">
            <v/>
          </cell>
        </row>
        <row r="19">
          <cell r="B19" t="str">
            <v>20–29 years</v>
          </cell>
          <cell r="C19">
            <v>13</v>
          </cell>
          <cell r="D19">
            <v>31.38</v>
          </cell>
          <cell r="E19" t="str">
            <v>#</v>
          </cell>
        </row>
        <row r="20">
          <cell r="B20" t="str">
            <v>30–39 years</v>
          </cell>
          <cell r="C20">
            <v>16</v>
          </cell>
          <cell r="D20">
            <v>36.81</v>
          </cell>
          <cell r="E20" t="str">
            <v>#</v>
          </cell>
        </row>
        <row r="21">
          <cell r="B21" t="str">
            <v>40–49 years</v>
          </cell>
          <cell r="C21">
            <v>7</v>
          </cell>
          <cell r="D21">
            <v>42.57</v>
          </cell>
          <cell r="E21" t="str">
            <v>#</v>
          </cell>
        </row>
        <row r="22">
          <cell r="B22" t="str">
            <v>50–59 years</v>
          </cell>
          <cell r="C22" t="str">
            <v>S</v>
          </cell>
          <cell r="D22">
            <v>62.08</v>
          </cell>
          <cell r="E22" t="str">
            <v/>
          </cell>
        </row>
        <row r="23">
          <cell r="B23" t="str">
            <v>60–64 years</v>
          </cell>
          <cell r="C23" t="str">
            <v>S</v>
          </cell>
          <cell r="D23">
            <v>130.54</v>
          </cell>
          <cell r="E23" t="str">
            <v/>
          </cell>
        </row>
        <row r="24">
          <cell r="B24" t="str">
            <v>65 years and over</v>
          </cell>
          <cell r="C24" t="str">
            <v>S</v>
          </cell>
          <cell r="D24">
            <v>60.35</v>
          </cell>
          <cell r="E24" t="str">
            <v/>
          </cell>
        </row>
        <row r="25">
          <cell r="B25" t="str">
            <v>15–29 years</v>
          </cell>
          <cell r="C25">
            <v>15</v>
          </cell>
          <cell r="D25">
            <v>30.88</v>
          </cell>
          <cell r="E25" t="str">
            <v>#</v>
          </cell>
        </row>
        <row r="26">
          <cell r="B26" t="str">
            <v>30–64 years</v>
          </cell>
          <cell r="C26">
            <v>27</v>
          </cell>
          <cell r="D26">
            <v>25.47</v>
          </cell>
          <cell r="E26" t="str">
            <v>#</v>
          </cell>
        </row>
        <row r="27">
          <cell r="B27" t="str">
            <v>65 years and over</v>
          </cell>
          <cell r="C27" t="str">
            <v>S</v>
          </cell>
          <cell r="D27">
            <v>60.35</v>
          </cell>
          <cell r="E27" t="str">
            <v/>
          </cell>
        </row>
        <row r="28">
          <cell r="B28" t="str">
            <v>15–19 years</v>
          </cell>
          <cell r="C28" t="str">
            <v>S</v>
          </cell>
          <cell r="D28">
            <v>109.42</v>
          </cell>
          <cell r="E28" t="str">
            <v/>
          </cell>
        </row>
        <row r="29">
          <cell r="B29" t="str">
            <v>20–29 years</v>
          </cell>
          <cell r="C29">
            <v>13</v>
          </cell>
          <cell r="D29">
            <v>31.38</v>
          </cell>
          <cell r="E29" t="str">
            <v>#</v>
          </cell>
        </row>
        <row r="30">
          <cell r="B30" t="str">
            <v>NZ European</v>
          </cell>
          <cell r="C30">
            <v>32</v>
          </cell>
          <cell r="D30">
            <v>23.11</v>
          </cell>
          <cell r="E30" t="str">
            <v>#</v>
          </cell>
        </row>
        <row r="31">
          <cell r="B31" t="str">
            <v>Māori</v>
          </cell>
          <cell r="C31">
            <v>13</v>
          </cell>
          <cell r="D31">
            <v>31.26</v>
          </cell>
          <cell r="E31" t="str">
            <v>#</v>
          </cell>
        </row>
        <row r="32">
          <cell r="B32" t="str">
            <v>Pacific peoples</v>
          </cell>
          <cell r="C32" t="str">
            <v>S</v>
          </cell>
          <cell r="D32">
            <v>54.9</v>
          </cell>
          <cell r="E32" t="str">
            <v/>
          </cell>
        </row>
        <row r="33">
          <cell r="B33" t="str">
            <v>Asian</v>
          </cell>
          <cell r="C33" t="str">
            <v>S</v>
          </cell>
          <cell r="D33">
            <v>95.23</v>
          </cell>
          <cell r="E33" t="str">
            <v/>
          </cell>
        </row>
        <row r="34">
          <cell r="B34" t="str">
            <v>Chinese</v>
          </cell>
          <cell r="C34" t="str">
            <v>S</v>
          </cell>
          <cell r="D34">
            <v>196.24</v>
          </cell>
          <cell r="E34" t="str">
            <v/>
          </cell>
        </row>
        <row r="35">
          <cell r="B35" t="str">
            <v>Indian</v>
          </cell>
          <cell r="C35" t="str">
            <v>S</v>
          </cell>
          <cell r="D35">
            <v>126.6</v>
          </cell>
          <cell r="E35" t="str">
            <v/>
          </cell>
        </row>
        <row r="36">
          <cell r="B36" t="str">
            <v>Other Asian ethnicity</v>
          </cell>
          <cell r="C36" t="str">
            <v>S</v>
          </cell>
          <cell r="D36">
            <v>196.04</v>
          </cell>
          <cell r="E36" t="str">
            <v/>
          </cell>
        </row>
        <row r="37">
          <cell r="B37" t="str">
            <v>Other ethnicity</v>
          </cell>
          <cell r="C37" t="str">
            <v>S</v>
          </cell>
          <cell r="D37">
            <v>141.68</v>
          </cell>
          <cell r="E37" t="str">
            <v/>
          </cell>
        </row>
        <row r="38">
          <cell r="B38" t="str">
            <v>Other ethnicity (except European and Māori)</v>
          </cell>
          <cell r="C38">
            <v>8</v>
          </cell>
          <cell r="D38">
            <v>47.04</v>
          </cell>
          <cell r="E38" t="str">
            <v>#</v>
          </cell>
        </row>
        <row r="39">
          <cell r="B39" t="str">
            <v>Other ethnicity (except European, Māori and Asian)</v>
          </cell>
          <cell r="C39" t="str">
            <v>S</v>
          </cell>
          <cell r="D39">
            <v>51.81</v>
          </cell>
          <cell r="E39" t="str">
            <v/>
          </cell>
        </row>
        <row r="40">
          <cell r="B40" t="str">
            <v>Other ethnicity (except European, Māori and Pacific)</v>
          </cell>
          <cell r="C40" t="str">
            <v>S</v>
          </cell>
          <cell r="D40">
            <v>83.43</v>
          </cell>
          <cell r="E40" t="str">
            <v/>
          </cell>
        </row>
        <row r="41">
          <cell r="B41">
            <v>2018</v>
          </cell>
          <cell r="C41">
            <v>21</v>
          </cell>
          <cell r="D41">
            <v>23.17</v>
          </cell>
          <cell r="E41" t="str">
            <v>#</v>
          </cell>
        </row>
        <row r="42">
          <cell r="B42" t="str">
            <v>2019/20</v>
          </cell>
          <cell r="C42">
            <v>24</v>
          </cell>
          <cell r="D42">
            <v>29.51</v>
          </cell>
          <cell r="E42" t="str">
            <v>#</v>
          </cell>
        </row>
        <row r="43">
          <cell r="B43" t="str">
            <v>Auckland</v>
          </cell>
          <cell r="C43">
            <v>16</v>
          </cell>
          <cell r="D43">
            <v>38.93</v>
          </cell>
          <cell r="E43" t="str">
            <v>#</v>
          </cell>
        </row>
        <row r="44">
          <cell r="B44" t="str">
            <v>Wellington</v>
          </cell>
          <cell r="C44">
            <v>5</v>
          </cell>
          <cell r="D44">
            <v>48.4</v>
          </cell>
          <cell r="E44" t="str">
            <v>#</v>
          </cell>
        </row>
        <row r="45">
          <cell r="B45" t="str">
            <v>Rest of North Island</v>
          </cell>
          <cell r="C45">
            <v>14</v>
          </cell>
          <cell r="D45">
            <v>30.61</v>
          </cell>
          <cell r="E45" t="str">
            <v>#</v>
          </cell>
        </row>
        <row r="46">
          <cell r="B46" t="str">
            <v>Canterbury</v>
          </cell>
          <cell r="C46" t="str">
            <v>S</v>
          </cell>
          <cell r="D46">
            <v>53.15</v>
          </cell>
          <cell r="E46" t="str">
            <v/>
          </cell>
        </row>
        <row r="47">
          <cell r="B47" t="str">
            <v>Rest of South Island</v>
          </cell>
          <cell r="C47" t="str">
            <v>S</v>
          </cell>
          <cell r="D47">
            <v>56.78</v>
          </cell>
          <cell r="E47" t="str">
            <v/>
          </cell>
        </row>
        <row r="48">
          <cell r="B48" t="str">
            <v>Major urban area</v>
          </cell>
          <cell r="C48">
            <v>24</v>
          </cell>
          <cell r="D48">
            <v>25.95</v>
          </cell>
          <cell r="E48" t="str">
            <v>#</v>
          </cell>
        </row>
        <row r="49">
          <cell r="B49" t="str">
            <v>Large urban area</v>
          </cell>
          <cell r="C49">
            <v>7</v>
          </cell>
          <cell r="D49">
            <v>41.1</v>
          </cell>
          <cell r="E49" t="str">
            <v>#</v>
          </cell>
        </row>
        <row r="50">
          <cell r="B50" t="str">
            <v>Medium urban area</v>
          </cell>
          <cell r="C50" t="str">
            <v>S</v>
          </cell>
          <cell r="D50">
            <v>58.52</v>
          </cell>
          <cell r="E50" t="str">
            <v/>
          </cell>
        </row>
        <row r="51">
          <cell r="B51" t="str">
            <v>Small urban area</v>
          </cell>
          <cell r="C51">
            <v>5</v>
          </cell>
          <cell r="D51">
            <v>49.77</v>
          </cell>
          <cell r="E51" t="str">
            <v>#</v>
          </cell>
        </row>
        <row r="52">
          <cell r="B52" t="str">
            <v>Rural settlement/rural other</v>
          </cell>
          <cell r="C52" t="str">
            <v>S</v>
          </cell>
          <cell r="D52">
            <v>55.7</v>
          </cell>
          <cell r="E52" t="str">
            <v/>
          </cell>
        </row>
        <row r="53">
          <cell r="B53" t="str">
            <v>Major urban area</v>
          </cell>
          <cell r="C53">
            <v>24</v>
          </cell>
          <cell r="D53">
            <v>25.95</v>
          </cell>
          <cell r="E53" t="str">
            <v>#</v>
          </cell>
        </row>
        <row r="54">
          <cell r="B54" t="str">
            <v>Medium/large urban area</v>
          </cell>
          <cell r="C54">
            <v>10</v>
          </cell>
          <cell r="D54">
            <v>33.79</v>
          </cell>
          <cell r="E54" t="str">
            <v>#</v>
          </cell>
        </row>
        <row r="55">
          <cell r="B55" t="str">
            <v>Small urban/rural area</v>
          </cell>
          <cell r="C55">
            <v>11</v>
          </cell>
          <cell r="D55">
            <v>39.799999999999997</v>
          </cell>
          <cell r="E55" t="str">
            <v>#</v>
          </cell>
        </row>
        <row r="56">
          <cell r="B56" t="str">
            <v>Quintile 1 (least deprived)</v>
          </cell>
          <cell r="C56" t="str">
            <v>S</v>
          </cell>
          <cell r="D56">
            <v>52.78</v>
          </cell>
          <cell r="E56" t="str">
            <v/>
          </cell>
        </row>
        <row r="57">
          <cell r="B57" t="str">
            <v>Quintile 2</v>
          </cell>
          <cell r="C57" t="str">
            <v>S</v>
          </cell>
          <cell r="D57">
            <v>57.19</v>
          </cell>
          <cell r="E57" t="str">
            <v/>
          </cell>
        </row>
        <row r="58">
          <cell r="B58" t="str">
            <v>Quintile 3</v>
          </cell>
          <cell r="C58">
            <v>8</v>
          </cell>
          <cell r="D58">
            <v>44.41</v>
          </cell>
          <cell r="E58" t="str">
            <v>#</v>
          </cell>
        </row>
        <row r="59">
          <cell r="B59" t="str">
            <v>Quintile 4</v>
          </cell>
          <cell r="C59">
            <v>12</v>
          </cell>
          <cell r="D59">
            <v>38.99</v>
          </cell>
          <cell r="E59" t="str">
            <v>#</v>
          </cell>
        </row>
        <row r="60">
          <cell r="B60" t="str">
            <v>Quintile 5 (most deprived)</v>
          </cell>
          <cell r="C60">
            <v>15</v>
          </cell>
          <cell r="D60">
            <v>26.56</v>
          </cell>
          <cell r="E60" t="str">
            <v>#</v>
          </cell>
        </row>
        <row r="61">
          <cell r="B61" t="str">
            <v>Had partner within last 12 months</v>
          </cell>
          <cell r="C61">
            <v>45</v>
          </cell>
          <cell r="D61">
            <v>19.61</v>
          </cell>
          <cell r="E61" t="str">
            <v/>
          </cell>
        </row>
        <row r="62">
          <cell r="B62" t="str">
            <v>Has ever had a partner</v>
          </cell>
          <cell r="C62">
            <v>45</v>
          </cell>
          <cell r="D62">
            <v>19.61</v>
          </cell>
          <cell r="E62" t="str">
            <v/>
          </cell>
        </row>
        <row r="63">
          <cell r="B63" t="str">
            <v>Partnered – legally registered</v>
          </cell>
          <cell r="C63">
            <v>17</v>
          </cell>
          <cell r="D63">
            <v>33.49</v>
          </cell>
          <cell r="E63" t="str">
            <v>#</v>
          </cell>
        </row>
        <row r="64">
          <cell r="B64" t="str">
            <v>Partnered – not legally registered</v>
          </cell>
          <cell r="C64" t="str">
            <v>S</v>
          </cell>
          <cell r="D64">
            <v>53.28</v>
          </cell>
          <cell r="E64" t="str">
            <v/>
          </cell>
        </row>
        <row r="65">
          <cell r="B65" t="str">
            <v>Non-partnered</v>
          </cell>
          <cell r="C65">
            <v>21</v>
          </cell>
          <cell r="D65">
            <v>27.32</v>
          </cell>
          <cell r="E65" t="str">
            <v>#</v>
          </cell>
        </row>
        <row r="66">
          <cell r="B66" t="str">
            <v>Never married and never in a civil union</v>
          </cell>
          <cell r="C66">
            <v>13</v>
          </cell>
          <cell r="D66">
            <v>31.04</v>
          </cell>
          <cell r="E66" t="str">
            <v>#</v>
          </cell>
        </row>
        <row r="67">
          <cell r="B67" t="str">
            <v>Divorced</v>
          </cell>
          <cell r="C67" t="str">
            <v>S</v>
          </cell>
          <cell r="D67">
            <v>77.75</v>
          </cell>
          <cell r="E67" t="str">
            <v/>
          </cell>
        </row>
        <row r="68">
          <cell r="B68" t="str">
            <v>Widowed/surviving partner</v>
          </cell>
          <cell r="C68" t="str">
            <v>S</v>
          </cell>
          <cell r="D68">
            <v>124.45</v>
          </cell>
          <cell r="E68" t="str">
            <v/>
          </cell>
        </row>
        <row r="69">
          <cell r="B69" t="str">
            <v>Separated</v>
          </cell>
          <cell r="C69">
            <v>13</v>
          </cell>
          <cell r="D69">
            <v>37.6</v>
          </cell>
          <cell r="E69" t="str">
            <v>#</v>
          </cell>
        </row>
        <row r="70">
          <cell r="B70" t="str">
            <v>Married/civil union/de facto</v>
          </cell>
          <cell r="C70">
            <v>17</v>
          </cell>
          <cell r="D70">
            <v>33.49</v>
          </cell>
          <cell r="E70" t="str">
            <v>#</v>
          </cell>
        </row>
        <row r="71">
          <cell r="B71" t="str">
            <v>Adults with disability</v>
          </cell>
          <cell r="C71" t="str">
            <v>S</v>
          </cell>
          <cell r="D71">
            <v>74.7</v>
          </cell>
          <cell r="E71" t="str">
            <v/>
          </cell>
        </row>
        <row r="72">
          <cell r="B72" t="str">
            <v>Adults without disability</v>
          </cell>
          <cell r="C72">
            <v>42</v>
          </cell>
          <cell r="D72">
            <v>20.13</v>
          </cell>
          <cell r="E72" t="str">
            <v>#</v>
          </cell>
        </row>
        <row r="73">
          <cell r="B73" t="str">
            <v>Low level of psychological distress</v>
          </cell>
          <cell r="C73">
            <v>33</v>
          </cell>
          <cell r="D73">
            <v>19.37</v>
          </cell>
          <cell r="E73" t="str">
            <v/>
          </cell>
        </row>
        <row r="74">
          <cell r="B74" t="str">
            <v>Moderate level of psychological distress</v>
          </cell>
          <cell r="C74">
            <v>6</v>
          </cell>
          <cell r="D74">
            <v>49.8</v>
          </cell>
          <cell r="E74" t="str">
            <v>#</v>
          </cell>
        </row>
        <row r="75">
          <cell r="B75" t="str">
            <v>High level of psychological distress</v>
          </cell>
          <cell r="C75" t="str">
            <v>S</v>
          </cell>
          <cell r="D75">
            <v>63.22</v>
          </cell>
          <cell r="E75" t="str">
            <v/>
          </cell>
        </row>
        <row r="76">
          <cell r="B76" t="str">
            <v>No probable serious mental illness</v>
          </cell>
          <cell r="C76">
            <v>33</v>
          </cell>
          <cell r="D76">
            <v>19.37</v>
          </cell>
          <cell r="E76" t="str">
            <v/>
          </cell>
        </row>
        <row r="77">
          <cell r="B77" t="str">
            <v>Probable serious mental illness</v>
          </cell>
          <cell r="C77">
            <v>6</v>
          </cell>
          <cell r="D77">
            <v>49.8</v>
          </cell>
          <cell r="E77" t="str">
            <v>#</v>
          </cell>
        </row>
        <row r="78">
          <cell r="B78" t="str">
            <v>Employed</v>
          </cell>
          <cell r="C78">
            <v>26</v>
          </cell>
          <cell r="D78">
            <v>24.5</v>
          </cell>
          <cell r="E78" t="str">
            <v>#</v>
          </cell>
        </row>
        <row r="79">
          <cell r="B79" t="str">
            <v>Unemployed</v>
          </cell>
          <cell r="C79" t="str">
            <v>S</v>
          </cell>
          <cell r="D79">
            <v>79.62</v>
          </cell>
          <cell r="E79" t="str">
            <v/>
          </cell>
        </row>
        <row r="80">
          <cell r="B80" t="str">
            <v>Retired</v>
          </cell>
          <cell r="C80" t="str">
            <v>S</v>
          </cell>
          <cell r="D80">
            <v>72.11</v>
          </cell>
          <cell r="E80" t="str">
            <v/>
          </cell>
        </row>
        <row r="81">
          <cell r="B81" t="str">
            <v>Home or caring duties or voluntary work</v>
          </cell>
          <cell r="C81">
            <v>7</v>
          </cell>
          <cell r="D81">
            <v>42.8</v>
          </cell>
          <cell r="E81" t="str">
            <v>#</v>
          </cell>
        </row>
        <row r="82">
          <cell r="B82" t="str">
            <v>Not employed, studying</v>
          </cell>
          <cell r="C82" t="str">
            <v>S</v>
          </cell>
          <cell r="D82">
            <v>84.48</v>
          </cell>
          <cell r="E82" t="str">
            <v/>
          </cell>
        </row>
        <row r="83">
          <cell r="B83" t="str">
            <v>Not employed, not actively seeking work/unable to work</v>
          </cell>
          <cell r="C83" t="str">
            <v>S</v>
          </cell>
          <cell r="D83">
            <v>69.42</v>
          </cell>
          <cell r="E83" t="str">
            <v/>
          </cell>
        </row>
        <row r="84">
          <cell r="B84" t="str">
            <v>Other employment status</v>
          </cell>
          <cell r="C84" t="str">
            <v>S</v>
          </cell>
          <cell r="D84">
            <v>94.69</v>
          </cell>
          <cell r="E84" t="str">
            <v/>
          </cell>
        </row>
        <row r="85">
          <cell r="B85" t="str">
            <v>Not in the labour force</v>
          </cell>
          <cell r="C85">
            <v>16</v>
          </cell>
          <cell r="D85">
            <v>32.67</v>
          </cell>
          <cell r="E85" t="str">
            <v>#</v>
          </cell>
        </row>
        <row r="86">
          <cell r="B86" t="str">
            <v>Personal income: $20,000 or less</v>
          </cell>
          <cell r="C86">
            <v>12</v>
          </cell>
          <cell r="D86">
            <v>29.62</v>
          </cell>
          <cell r="E86" t="str">
            <v>#</v>
          </cell>
        </row>
        <row r="87">
          <cell r="B87" t="str">
            <v>Personal income: $20,001–$40,000</v>
          </cell>
          <cell r="C87">
            <v>16</v>
          </cell>
          <cell r="D87">
            <v>36.83</v>
          </cell>
          <cell r="E87" t="str">
            <v>#</v>
          </cell>
        </row>
        <row r="88">
          <cell r="B88" t="str">
            <v>Personal income: $40,001–$60,000</v>
          </cell>
          <cell r="C88">
            <v>9</v>
          </cell>
          <cell r="D88">
            <v>43.87</v>
          </cell>
          <cell r="E88" t="str">
            <v>#</v>
          </cell>
        </row>
        <row r="89">
          <cell r="B89" t="str">
            <v>Personal income: $60,001 or more</v>
          </cell>
          <cell r="C89">
            <v>9</v>
          </cell>
          <cell r="D89">
            <v>44.98</v>
          </cell>
          <cell r="E89" t="str">
            <v>#</v>
          </cell>
        </row>
        <row r="90">
          <cell r="B90" t="str">
            <v>Household income: $40,000 or less</v>
          </cell>
          <cell r="C90">
            <v>16</v>
          </cell>
          <cell r="D90">
            <v>28.52</v>
          </cell>
          <cell r="E90" t="str">
            <v>#</v>
          </cell>
        </row>
        <row r="91">
          <cell r="B91" t="str">
            <v>Household income: $40,001–$60,000</v>
          </cell>
          <cell r="C91">
            <v>10</v>
          </cell>
          <cell r="D91">
            <v>41.6</v>
          </cell>
          <cell r="E91" t="str">
            <v>#</v>
          </cell>
        </row>
        <row r="92">
          <cell r="B92" t="str">
            <v>Household income: $60,001–$100,000</v>
          </cell>
          <cell r="C92">
            <v>9</v>
          </cell>
          <cell r="D92">
            <v>37.49</v>
          </cell>
          <cell r="E92" t="str">
            <v>#</v>
          </cell>
        </row>
        <row r="93">
          <cell r="B93" t="str">
            <v>Household income: $100,001 or more</v>
          </cell>
          <cell r="C93">
            <v>11</v>
          </cell>
          <cell r="D93">
            <v>42.92</v>
          </cell>
          <cell r="E93" t="str">
            <v>#</v>
          </cell>
        </row>
        <row r="94">
          <cell r="B94" t="str">
            <v>Not at all limited</v>
          </cell>
          <cell r="C94">
            <v>12</v>
          </cell>
          <cell r="D94">
            <v>34.81</v>
          </cell>
          <cell r="E94" t="str">
            <v>#</v>
          </cell>
        </row>
        <row r="95">
          <cell r="B95" t="str">
            <v>A little limited</v>
          </cell>
          <cell r="C95">
            <v>8</v>
          </cell>
          <cell r="D95">
            <v>41.89</v>
          </cell>
          <cell r="E95" t="str">
            <v>#</v>
          </cell>
        </row>
        <row r="96">
          <cell r="B96" t="str">
            <v>Quite limited</v>
          </cell>
          <cell r="C96" t="str">
            <v>S</v>
          </cell>
          <cell r="D96">
            <v>62.29</v>
          </cell>
          <cell r="E96" t="str">
            <v/>
          </cell>
        </row>
        <row r="97">
          <cell r="B97" t="str">
            <v>Very limited</v>
          </cell>
          <cell r="C97" t="str">
            <v>S</v>
          </cell>
          <cell r="D97">
            <v>59.65</v>
          </cell>
          <cell r="E97" t="str">
            <v/>
          </cell>
        </row>
        <row r="98">
          <cell r="B98" t="str">
            <v>Couldn't buy it</v>
          </cell>
          <cell r="C98">
            <v>15</v>
          </cell>
          <cell r="D98">
            <v>29.42</v>
          </cell>
          <cell r="E98" t="str">
            <v>#</v>
          </cell>
        </row>
        <row r="99">
          <cell r="B99" t="str">
            <v>Not at all limited</v>
          </cell>
          <cell r="C99">
            <v>12</v>
          </cell>
          <cell r="D99">
            <v>34.81</v>
          </cell>
          <cell r="E99" t="str">
            <v>#</v>
          </cell>
        </row>
        <row r="100">
          <cell r="B100" t="str">
            <v>A little limited</v>
          </cell>
          <cell r="C100">
            <v>8</v>
          </cell>
          <cell r="D100">
            <v>41.89</v>
          </cell>
          <cell r="E100" t="str">
            <v>#</v>
          </cell>
        </row>
        <row r="101">
          <cell r="B101" t="str">
            <v>Quite or very limited</v>
          </cell>
          <cell r="C101">
            <v>9</v>
          </cell>
          <cell r="D101">
            <v>42.16</v>
          </cell>
          <cell r="E101" t="str">
            <v>#</v>
          </cell>
        </row>
        <row r="102">
          <cell r="B102" t="str">
            <v>Couldn't buy it</v>
          </cell>
          <cell r="C102">
            <v>15</v>
          </cell>
          <cell r="D102">
            <v>29.42</v>
          </cell>
          <cell r="E102" t="str">
            <v>#</v>
          </cell>
        </row>
        <row r="103">
          <cell r="B103" t="str">
            <v>Yes, can meet unexpected expense</v>
          </cell>
          <cell r="C103">
            <v>30</v>
          </cell>
          <cell r="D103">
            <v>26.78</v>
          </cell>
          <cell r="E103" t="str">
            <v>#</v>
          </cell>
        </row>
        <row r="104">
          <cell r="B104" t="str">
            <v>No, cannot meet unexpected expense</v>
          </cell>
          <cell r="C104">
            <v>15</v>
          </cell>
          <cell r="D104">
            <v>29.7</v>
          </cell>
          <cell r="E104" t="str">
            <v>#</v>
          </cell>
        </row>
        <row r="105">
          <cell r="B105" t="str">
            <v>Household had no vehicle access</v>
          </cell>
          <cell r="C105" t="str">
            <v>S</v>
          </cell>
          <cell r="D105">
            <v>57.48</v>
          </cell>
          <cell r="E105" t="str">
            <v/>
          </cell>
        </row>
        <row r="106">
          <cell r="B106" t="str">
            <v>Household had vehicle access</v>
          </cell>
          <cell r="C106">
            <v>42</v>
          </cell>
          <cell r="D106">
            <v>20.010000000000002</v>
          </cell>
          <cell r="E106" t="str">
            <v>#</v>
          </cell>
        </row>
        <row r="107">
          <cell r="B107" t="str">
            <v>Household had no access to device</v>
          </cell>
          <cell r="C107" t="str">
            <v>S</v>
          </cell>
          <cell r="D107">
            <v>114.4</v>
          </cell>
          <cell r="E107" t="str">
            <v/>
          </cell>
        </row>
        <row r="108">
          <cell r="B108" t="str">
            <v>Household had access to device</v>
          </cell>
          <cell r="C108">
            <v>45</v>
          </cell>
          <cell r="D108">
            <v>19.95</v>
          </cell>
          <cell r="E108" t="str">
            <v/>
          </cell>
        </row>
        <row r="109">
          <cell r="B109" t="str">
            <v>One person household</v>
          </cell>
          <cell r="C109">
            <v>5</v>
          </cell>
          <cell r="D109">
            <v>33.840000000000003</v>
          </cell>
          <cell r="E109" t="str">
            <v>#</v>
          </cell>
        </row>
        <row r="110">
          <cell r="B110" t="str">
            <v>One parent with child(ren)</v>
          </cell>
          <cell r="C110">
            <v>13</v>
          </cell>
          <cell r="D110">
            <v>32.450000000000003</v>
          </cell>
          <cell r="E110" t="str">
            <v>#</v>
          </cell>
        </row>
        <row r="111">
          <cell r="B111" t="str">
            <v>Couple only</v>
          </cell>
          <cell r="C111" t="str">
            <v>S</v>
          </cell>
          <cell r="D111">
            <v>56.93</v>
          </cell>
          <cell r="E111" t="str">
            <v/>
          </cell>
        </row>
        <row r="112">
          <cell r="B112" t="str">
            <v>Couple with child(ren)</v>
          </cell>
          <cell r="C112">
            <v>9</v>
          </cell>
          <cell r="D112">
            <v>45.64</v>
          </cell>
          <cell r="E112" t="str">
            <v>#</v>
          </cell>
        </row>
        <row r="113">
          <cell r="B113" t="str">
            <v>Other multi-person household</v>
          </cell>
          <cell r="C113" t="str">
            <v>S</v>
          </cell>
          <cell r="D113">
            <v>70.48</v>
          </cell>
          <cell r="E113" t="str">
            <v/>
          </cell>
        </row>
        <row r="114">
          <cell r="B114" t="str">
            <v>Other household with couple and/or child</v>
          </cell>
          <cell r="C114" t="str">
            <v>S</v>
          </cell>
          <cell r="D114">
            <v>53.71</v>
          </cell>
          <cell r="E114" t="str">
            <v/>
          </cell>
        </row>
        <row r="115">
          <cell r="B115" t="str">
            <v>One-person household</v>
          </cell>
          <cell r="C115">
            <v>5</v>
          </cell>
          <cell r="D115">
            <v>33.840000000000003</v>
          </cell>
          <cell r="E115" t="str">
            <v>#</v>
          </cell>
        </row>
        <row r="116">
          <cell r="B116" t="str">
            <v>Two-people household</v>
          </cell>
          <cell r="C116">
            <v>10</v>
          </cell>
          <cell r="D116">
            <v>35.5</v>
          </cell>
          <cell r="E116" t="str">
            <v>#</v>
          </cell>
        </row>
        <row r="117">
          <cell r="B117" t="str">
            <v>Three-people household</v>
          </cell>
          <cell r="C117">
            <v>11</v>
          </cell>
          <cell r="D117">
            <v>37.31</v>
          </cell>
          <cell r="E117" t="str">
            <v>#</v>
          </cell>
        </row>
        <row r="118">
          <cell r="B118" t="str">
            <v>Four-people household</v>
          </cell>
          <cell r="C118">
            <v>8</v>
          </cell>
          <cell r="D118">
            <v>47.94</v>
          </cell>
          <cell r="E118" t="str">
            <v>#</v>
          </cell>
        </row>
        <row r="119">
          <cell r="B119" t="str">
            <v>Five-or-more-people household</v>
          </cell>
          <cell r="C119">
            <v>12</v>
          </cell>
          <cell r="D119">
            <v>47.41</v>
          </cell>
          <cell r="E119" t="str">
            <v>#</v>
          </cell>
        </row>
        <row r="120">
          <cell r="B120" t="str">
            <v>No children in household</v>
          </cell>
          <cell r="C120">
            <v>19</v>
          </cell>
          <cell r="D120">
            <v>24.44</v>
          </cell>
          <cell r="E120" t="str">
            <v>#</v>
          </cell>
        </row>
        <row r="121">
          <cell r="B121" t="str">
            <v>One-child household</v>
          </cell>
          <cell r="C121">
            <v>7</v>
          </cell>
          <cell r="D121">
            <v>40.380000000000003</v>
          </cell>
          <cell r="E121" t="str">
            <v>#</v>
          </cell>
        </row>
        <row r="122">
          <cell r="B122" t="str">
            <v>Two-or-more-children household</v>
          </cell>
          <cell r="C122">
            <v>19</v>
          </cell>
          <cell r="D122">
            <v>34.01</v>
          </cell>
          <cell r="E122" t="str">
            <v>#</v>
          </cell>
        </row>
        <row r="123">
          <cell r="B123" t="str">
            <v>No children in household</v>
          </cell>
          <cell r="C123">
            <v>19</v>
          </cell>
          <cell r="D123">
            <v>24.44</v>
          </cell>
          <cell r="E123" t="str">
            <v>#</v>
          </cell>
        </row>
        <row r="124">
          <cell r="B124" t="str">
            <v>One-or-more-children household</v>
          </cell>
          <cell r="C124">
            <v>26</v>
          </cell>
          <cell r="D124">
            <v>28.01</v>
          </cell>
          <cell r="E124" t="str">
            <v>#</v>
          </cell>
        </row>
        <row r="125">
          <cell r="B125" t="str">
            <v>Yes, lived at current address</v>
          </cell>
          <cell r="C125">
            <v>33</v>
          </cell>
          <cell r="D125">
            <v>23.07</v>
          </cell>
          <cell r="E125" t="str">
            <v>#</v>
          </cell>
        </row>
        <row r="126">
          <cell r="B126" t="str">
            <v>No, did not live at current address</v>
          </cell>
          <cell r="C126">
            <v>12</v>
          </cell>
          <cell r="D126">
            <v>37.43</v>
          </cell>
          <cell r="E126" t="str">
            <v>#</v>
          </cell>
        </row>
        <row r="127">
          <cell r="B127" t="str">
            <v>Owned</v>
          </cell>
          <cell r="C127">
            <v>17</v>
          </cell>
          <cell r="D127">
            <v>35.22</v>
          </cell>
          <cell r="E127" t="str">
            <v>#</v>
          </cell>
        </row>
        <row r="128">
          <cell r="B128" t="str">
            <v>Rented, private</v>
          </cell>
          <cell r="C128">
            <v>20</v>
          </cell>
          <cell r="D128">
            <v>25.78</v>
          </cell>
          <cell r="E128" t="str">
            <v>#</v>
          </cell>
        </row>
        <row r="129">
          <cell r="B129" t="str">
            <v>Rented, government</v>
          </cell>
          <cell r="C129">
            <v>8</v>
          </cell>
          <cell r="D129">
            <v>40.56</v>
          </cell>
          <cell r="E129" t="str">
            <v>#</v>
          </cell>
        </row>
      </sheetData>
      <sheetData sheetId="16">
        <row r="4">
          <cell r="B4" t="str">
            <v>New Zealand Average</v>
          </cell>
          <cell r="C4">
            <v>14.31</v>
          </cell>
          <cell r="D4">
            <v>3.89</v>
          </cell>
          <cell r="E4" t="str">
            <v>.‡</v>
          </cell>
          <cell r="F4" t="str">
            <v/>
          </cell>
        </row>
        <row r="5">
          <cell r="B5" t="str">
            <v>Male</v>
          </cell>
          <cell r="C5" t="str">
            <v>SŜ</v>
          </cell>
          <cell r="D5">
            <v>6.49</v>
          </cell>
          <cell r="E5" t="str">
            <v/>
          </cell>
          <cell r="F5" t="str">
            <v/>
          </cell>
        </row>
        <row r="6">
          <cell r="B6" t="str">
            <v>Female</v>
          </cell>
          <cell r="C6">
            <v>16.89</v>
          </cell>
          <cell r="D6">
            <v>5.4</v>
          </cell>
          <cell r="E6" t="str">
            <v>.‡</v>
          </cell>
          <cell r="F6" t="str">
            <v/>
          </cell>
        </row>
        <row r="7">
          <cell r="B7" t="str">
            <v>Gender diverse</v>
          </cell>
          <cell r="C7">
            <v>0</v>
          </cell>
          <cell r="D7">
            <v>0</v>
          </cell>
          <cell r="E7" t="str">
            <v>.</v>
          </cell>
          <cell r="F7" t="str">
            <v>*</v>
          </cell>
        </row>
        <row r="8">
          <cell r="B8" t="str">
            <v>Cis-male</v>
          </cell>
          <cell r="C8" t="str">
            <v>SŜ</v>
          </cell>
          <cell r="D8">
            <v>6.56</v>
          </cell>
          <cell r="E8" t="str">
            <v/>
          </cell>
          <cell r="F8" t="str">
            <v/>
          </cell>
        </row>
        <row r="9">
          <cell r="B9" t="str">
            <v>Cis-female</v>
          </cell>
          <cell r="C9">
            <v>16.940000000000001</v>
          </cell>
          <cell r="D9">
            <v>5.41</v>
          </cell>
          <cell r="E9" t="str">
            <v>.‡</v>
          </cell>
          <cell r="F9" t="str">
            <v/>
          </cell>
        </row>
        <row r="10">
          <cell r="B10" t="str">
            <v>Gender-diverse or trans-gender</v>
          </cell>
          <cell r="C10">
            <v>0</v>
          </cell>
          <cell r="D10">
            <v>0</v>
          </cell>
          <cell r="E10" t="str">
            <v>.</v>
          </cell>
          <cell r="F10" t="str">
            <v>*</v>
          </cell>
        </row>
        <row r="11">
          <cell r="B11" t="str">
            <v>Heterosexual</v>
          </cell>
          <cell r="C11">
            <v>14.53</v>
          </cell>
          <cell r="D11">
            <v>4.26</v>
          </cell>
          <cell r="E11" t="str">
            <v>.‡</v>
          </cell>
          <cell r="F11" t="str">
            <v/>
          </cell>
        </row>
        <row r="12">
          <cell r="B12" t="str">
            <v>Gay or lesbian</v>
          </cell>
          <cell r="C12" t="str">
            <v>SŜ</v>
          </cell>
          <cell r="D12">
            <v>1.66</v>
          </cell>
          <cell r="E12" t="str">
            <v/>
          </cell>
          <cell r="F12" t="str">
            <v>*</v>
          </cell>
        </row>
        <row r="13">
          <cell r="B13" t="str">
            <v>Bisexual</v>
          </cell>
          <cell r="C13" t="str">
            <v>SŜ</v>
          </cell>
          <cell r="D13">
            <v>17.54</v>
          </cell>
          <cell r="E13" t="str">
            <v/>
          </cell>
          <cell r="F13" t="str">
            <v/>
          </cell>
        </row>
        <row r="14">
          <cell r="B14" t="str">
            <v>Other sexual identity</v>
          </cell>
          <cell r="C14" t="str">
            <v>S</v>
          </cell>
          <cell r="D14">
            <v>42.88</v>
          </cell>
          <cell r="E14" t="str">
            <v/>
          </cell>
          <cell r="F14" t="str">
            <v/>
          </cell>
        </row>
        <row r="15">
          <cell r="B15" t="str">
            <v>People with diverse sexualities</v>
          </cell>
          <cell r="C15" t="str">
            <v>SŜ</v>
          </cell>
          <cell r="D15">
            <v>13.25</v>
          </cell>
          <cell r="E15" t="str">
            <v/>
          </cell>
          <cell r="F15" t="str">
            <v/>
          </cell>
        </row>
        <row r="16">
          <cell r="B16" t="str">
            <v>Not LGBT</v>
          </cell>
          <cell r="C16">
            <v>14.56</v>
          </cell>
          <cell r="D16">
            <v>4.2</v>
          </cell>
          <cell r="E16" t="str">
            <v>.‡</v>
          </cell>
          <cell r="F16" t="str">
            <v/>
          </cell>
        </row>
        <row r="17">
          <cell r="B17" t="str">
            <v>LGBT</v>
          </cell>
          <cell r="C17" t="str">
            <v>SŜ</v>
          </cell>
          <cell r="D17">
            <v>12.19</v>
          </cell>
          <cell r="E17" t="str">
            <v/>
          </cell>
          <cell r="F17" t="str">
            <v/>
          </cell>
        </row>
        <row r="18">
          <cell r="B18" t="str">
            <v>15–19 years</v>
          </cell>
          <cell r="C18" t="str">
            <v>SŜ</v>
          </cell>
          <cell r="D18">
            <v>14.56</v>
          </cell>
          <cell r="E18" t="str">
            <v/>
          </cell>
          <cell r="F18" t="str">
            <v/>
          </cell>
        </row>
        <row r="19">
          <cell r="B19" t="str">
            <v>20–29 years</v>
          </cell>
          <cell r="C19" t="str">
            <v>SŜ</v>
          </cell>
          <cell r="D19">
            <v>8.1</v>
          </cell>
          <cell r="E19" t="str">
            <v/>
          </cell>
          <cell r="F19" t="str">
            <v/>
          </cell>
        </row>
        <row r="20">
          <cell r="B20" t="str">
            <v>30–39 years</v>
          </cell>
          <cell r="C20" t="str">
            <v>SŜ</v>
          </cell>
          <cell r="D20">
            <v>2.83</v>
          </cell>
          <cell r="E20" t="str">
            <v/>
          </cell>
          <cell r="F20" t="str">
            <v>*</v>
          </cell>
        </row>
        <row r="21">
          <cell r="B21" t="str">
            <v>40–49 years</v>
          </cell>
          <cell r="C21" t="str">
            <v>SŜ</v>
          </cell>
          <cell r="D21">
            <v>14.35</v>
          </cell>
          <cell r="E21" t="str">
            <v/>
          </cell>
          <cell r="F21" t="str">
            <v/>
          </cell>
        </row>
        <row r="22">
          <cell r="B22" t="str">
            <v>50–59 years</v>
          </cell>
          <cell r="C22" t="str">
            <v>SŜ</v>
          </cell>
          <cell r="D22">
            <v>10.11</v>
          </cell>
          <cell r="E22" t="str">
            <v/>
          </cell>
          <cell r="F22" t="str">
            <v/>
          </cell>
        </row>
        <row r="23">
          <cell r="B23" t="str">
            <v>60–64 years</v>
          </cell>
          <cell r="C23" t="str">
            <v>S</v>
          </cell>
          <cell r="D23">
            <v>23.82</v>
          </cell>
          <cell r="E23" t="str">
            <v/>
          </cell>
          <cell r="F23" t="str">
            <v/>
          </cell>
        </row>
        <row r="24">
          <cell r="B24" t="str">
            <v>65 years and over</v>
          </cell>
          <cell r="C24" t="str">
            <v>SŜ</v>
          </cell>
          <cell r="D24">
            <v>17.170000000000002</v>
          </cell>
          <cell r="E24" t="str">
            <v/>
          </cell>
          <cell r="F24" t="str">
            <v/>
          </cell>
        </row>
        <row r="25">
          <cell r="B25" t="str">
            <v>15–29 years</v>
          </cell>
          <cell r="C25" t="str">
            <v>SŜ</v>
          </cell>
          <cell r="D25">
            <v>7.18</v>
          </cell>
          <cell r="E25" t="str">
            <v/>
          </cell>
          <cell r="F25" t="str">
            <v/>
          </cell>
        </row>
        <row r="26">
          <cell r="B26" t="str">
            <v>30–64 years</v>
          </cell>
          <cell r="C26">
            <v>14.08</v>
          </cell>
          <cell r="D26">
            <v>5.32</v>
          </cell>
          <cell r="E26" t="str">
            <v>.‡</v>
          </cell>
          <cell r="F26" t="str">
            <v/>
          </cell>
        </row>
        <row r="27">
          <cell r="B27" t="str">
            <v>65 years and over</v>
          </cell>
          <cell r="C27" t="str">
            <v>SŜ</v>
          </cell>
          <cell r="D27">
            <v>17.170000000000002</v>
          </cell>
          <cell r="E27" t="str">
            <v/>
          </cell>
          <cell r="F27" t="str">
            <v/>
          </cell>
        </row>
        <row r="28">
          <cell r="B28" t="str">
            <v>15–19 years</v>
          </cell>
          <cell r="C28" t="str">
            <v>SŜ</v>
          </cell>
          <cell r="D28">
            <v>14.56</v>
          </cell>
          <cell r="E28" t="str">
            <v/>
          </cell>
          <cell r="F28" t="str">
            <v/>
          </cell>
        </row>
        <row r="29">
          <cell r="B29" t="str">
            <v>20–29 years</v>
          </cell>
          <cell r="C29" t="str">
            <v>SŜ</v>
          </cell>
          <cell r="D29">
            <v>8.1</v>
          </cell>
          <cell r="E29" t="str">
            <v/>
          </cell>
          <cell r="F29" t="str">
            <v/>
          </cell>
        </row>
        <row r="30">
          <cell r="B30" t="str">
            <v>NZ European</v>
          </cell>
          <cell r="C30">
            <v>17.059999999999999</v>
          </cell>
          <cell r="D30">
            <v>5.33</v>
          </cell>
          <cell r="E30" t="str">
            <v>.‡</v>
          </cell>
          <cell r="F30" t="str">
            <v/>
          </cell>
        </row>
        <row r="31">
          <cell r="B31" t="str">
            <v>Māori</v>
          </cell>
          <cell r="C31">
            <v>19.57</v>
          </cell>
          <cell r="D31">
            <v>7.34</v>
          </cell>
          <cell r="E31" t="str">
            <v>.‡</v>
          </cell>
          <cell r="F31" t="str">
            <v/>
          </cell>
        </row>
        <row r="32">
          <cell r="B32" t="str">
            <v>Pacific peoples</v>
          </cell>
          <cell r="C32" t="str">
            <v>SŜ</v>
          </cell>
          <cell r="D32">
            <v>8.09</v>
          </cell>
          <cell r="E32" t="str">
            <v/>
          </cell>
          <cell r="F32" t="str">
            <v/>
          </cell>
        </row>
        <row r="33">
          <cell r="B33" t="str">
            <v>Asian</v>
          </cell>
          <cell r="C33" t="str">
            <v>SŜ</v>
          </cell>
          <cell r="D33">
            <v>4.09</v>
          </cell>
          <cell r="E33" t="str">
            <v/>
          </cell>
          <cell r="F33" t="str">
            <v>*</v>
          </cell>
        </row>
        <row r="34">
          <cell r="B34" t="str">
            <v>Chinese</v>
          </cell>
          <cell r="C34">
            <v>0</v>
          </cell>
          <cell r="D34">
            <v>0</v>
          </cell>
          <cell r="E34" t="str">
            <v>.</v>
          </cell>
          <cell r="F34" t="str">
            <v>*</v>
          </cell>
        </row>
        <row r="35">
          <cell r="B35" t="str">
            <v>Indian</v>
          </cell>
          <cell r="C35" t="str">
            <v>SŜ</v>
          </cell>
          <cell r="D35">
            <v>15.1</v>
          </cell>
          <cell r="E35" t="str">
            <v/>
          </cell>
          <cell r="F35" t="str">
            <v/>
          </cell>
        </row>
        <row r="36">
          <cell r="B36" t="str">
            <v>Other Asian ethnicity</v>
          </cell>
          <cell r="C36">
            <v>0</v>
          </cell>
          <cell r="D36">
            <v>0</v>
          </cell>
          <cell r="E36" t="str">
            <v>.</v>
          </cell>
          <cell r="F36" t="str">
            <v>*</v>
          </cell>
        </row>
        <row r="37">
          <cell r="B37" t="str">
            <v>Other ethnicity</v>
          </cell>
          <cell r="C37" t="str">
            <v>SŜ</v>
          </cell>
          <cell r="D37">
            <v>12.59</v>
          </cell>
          <cell r="E37" t="str">
            <v/>
          </cell>
          <cell r="F37" t="str">
            <v/>
          </cell>
        </row>
        <row r="38">
          <cell r="B38" t="str">
            <v>Other ethnicity (except European and Māori)</v>
          </cell>
          <cell r="C38" t="str">
            <v>SŜ</v>
          </cell>
          <cell r="D38">
            <v>4.38</v>
          </cell>
          <cell r="E38" t="str">
            <v/>
          </cell>
          <cell r="F38" t="str">
            <v/>
          </cell>
        </row>
        <row r="39">
          <cell r="B39" t="str">
            <v>Other ethnicity (except European, Māori and Asian)</v>
          </cell>
          <cell r="C39" t="str">
            <v>SŜ</v>
          </cell>
          <cell r="D39">
            <v>6.99</v>
          </cell>
          <cell r="E39" t="str">
            <v/>
          </cell>
          <cell r="F39" t="str">
            <v/>
          </cell>
        </row>
        <row r="40">
          <cell r="B40" t="str">
            <v>Other ethnicity (except European, Māori and Pacific)</v>
          </cell>
          <cell r="C40" t="str">
            <v>SŜ</v>
          </cell>
          <cell r="D40">
            <v>3.96</v>
          </cell>
          <cell r="E40" t="str">
            <v/>
          </cell>
          <cell r="F40" t="str">
            <v>*</v>
          </cell>
        </row>
        <row r="41">
          <cell r="B41">
            <v>2018</v>
          </cell>
          <cell r="C41">
            <v>17.82</v>
          </cell>
          <cell r="D41">
            <v>6.16</v>
          </cell>
          <cell r="E41" t="str">
            <v>.‡</v>
          </cell>
          <cell r="F41" t="str">
            <v/>
          </cell>
        </row>
        <row r="42">
          <cell r="B42" t="str">
            <v>2019/20</v>
          </cell>
          <cell r="C42">
            <v>10.07</v>
          </cell>
          <cell r="D42">
            <v>4.47</v>
          </cell>
          <cell r="E42" t="str">
            <v>.‡</v>
          </cell>
          <cell r="F42" t="str">
            <v/>
          </cell>
        </row>
        <row r="43">
          <cell r="B43" t="str">
            <v>Auckland</v>
          </cell>
          <cell r="C43" t="str">
            <v>SŜ</v>
          </cell>
          <cell r="D43">
            <v>6.97</v>
          </cell>
          <cell r="E43" t="str">
            <v/>
          </cell>
          <cell r="F43" t="str">
            <v/>
          </cell>
        </row>
        <row r="44">
          <cell r="B44" t="str">
            <v>Wellington</v>
          </cell>
          <cell r="C44" t="str">
            <v>SŜ</v>
          </cell>
          <cell r="D44">
            <v>7.88</v>
          </cell>
          <cell r="E44" t="str">
            <v/>
          </cell>
          <cell r="F44" t="str">
            <v/>
          </cell>
        </row>
        <row r="45">
          <cell r="B45" t="str">
            <v>Rest of North Island</v>
          </cell>
          <cell r="C45">
            <v>13.74</v>
          </cell>
          <cell r="D45">
            <v>5.33</v>
          </cell>
          <cell r="E45" t="str">
            <v>.‡</v>
          </cell>
          <cell r="F45" t="str">
            <v/>
          </cell>
        </row>
        <row r="46">
          <cell r="B46" t="str">
            <v>Canterbury</v>
          </cell>
          <cell r="C46" t="str">
            <v>SŜ</v>
          </cell>
          <cell r="D46">
            <v>16.68</v>
          </cell>
          <cell r="E46" t="str">
            <v/>
          </cell>
          <cell r="F46" t="str">
            <v/>
          </cell>
        </row>
        <row r="47">
          <cell r="B47" t="str">
            <v>Rest of South Island</v>
          </cell>
          <cell r="C47" t="str">
            <v>SŜ</v>
          </cell>
          <cell r="D47">
            <v>8.4600000000000009</v>
          </cell>
          <cell r="E47" t="str">
            <v/>
          </cell>
          <cell r="F47" t="str">
            <v/>
          </cell>
        </row>
        <row r="48">
          <cell r="B48" t="str">
            <v>Major urban area</v>
          </cell>
          <cell r="C48">
            <v>13.86</v>
          </cell>
          <cell r="D48">
            <v>5.52</v>
          </cell>
          <cell r="E48" t="str">
            <v>.‡</v>
          </cell>
          <cell r="F48" t="str">
            <v/>
          </cell>
        </row>
        <row r="49">
          <cell r="B49" t="str">
            <v>Large urban area</v>
          </cell>
          <cell r="C49" t="str">
            <v>SŜ</v>
          </cell>
          <cell r="D49">
            <v>6.1</v>
          </cell>
          <cell r="E49" t="str">
            <v/>
          </cell>
          <cell r="F49" t="str">
            <v/>
          </cell>
        </row>
        <row r="50">
          <cell r="B50" t="str">
            <v>Medium urban area</v>
          </cell>
          <cell r="C50" t="str">
            <v>S</v>
          </cell>
          <cell r="D50">
            <v>32.119999999999997</v>
          </cell>
          <cell r="E50" t="str">
            <v/>
          </cell>
          <cell r="F50" t="str">
            <v/>
          </cell>
        </row>
        <row r="51">
          <cell r="B51" t="str">
            <v>Small urban area</v>
          </cell>
          <cell r="C51" t="str">
            <v>SŜ</v>
          </cell>
          <cell r="D51">
            <v>11.16</v>
          </cell>
          <cell r="E51" t="str">
            <v/>
          </cell>
          <cell r="F51" t="str">
            <v/>
          </cell>
        </row>
        <row r="52">
          <cell r="B52" t="str">
            <v>Rural settlement/rural other</v>
          </cell>
          <cell r="C52" t="str">
            <v>SŜ</v>
          </cell>
          <cell r="D52">
            <v>11.2</v>
          </cell>
          <cell r="E52" t="str">
            <v/>
          </cell>
          <cell r="F52" t="str">
            <v/>
          </cell>
        </row>
        <row r="53">
          <cell r="B53" t="str">
            <v>Major urban area</v>
          </cell>
          <cell r="C53">
            <v>13.86</v>
          </cell>
          <cell r="D53">
            <v>5.52</v>
          </cell>
          <cell r="E53" t="str">
            <v>.‡</v>
          </cell>
          <cell r="F53" t="str">
            <v/>
          </cell>
        </row>
        <row r="54">
          <cell r="B54" t="str">
            <v>Medium/large urban area</v>
          </cell>
          <cell r="C54" t="str">
            <v>SŜ</v>
          </cell>
          <cell r="D54">
            <v>11.42</v>
          </cell>
          <cell r="E54" t="str">
            <v/>
          </cell>
          <cell r="F54" t="str">
            <v/>
          </cell>
        </row>
        <row r="55">
          <cell r="B55" t="str">
            <v>Small urban/rural area</v>
          </cell>
          <cell r="C55">
            <v>16.579999999999998</v>
          </cell>
          <cell r="D55">
            <v>7.52</v>
          </cell>
          <cell r="E55" t="str">
            <v>.‡</v>
          </cell>
          <cell r="F55" t="str">
            <v/>
          </cell>
        </row>
        <row r="56">
          <cell r="B56" t="str">
            <v>Quintile 1 (least deprived)</v>
          </cell>
          <cell r="C56" t="str">
            <v>SŜ</v>
          </cell>
          <cell r="D56">
            <v>16.16</v>
          </cell>
          <cell r="E56" t="str">
            <v/>
          </cell>
          <cell r="F56" t="str">
            <v/>
          </cell>
        </row>
        <row r="57">
          <cell r="B57" t="str">
            <v>Quintile 2</v>
          </cell>
          <cell r="C57" t="str">
            <v>SŜ</v>
          </cell>
          <cell r="D57">
            <v>11.39</v>
          </cell>
          <cell r="E57" t="str">
            <v/>
          </cell>
          <cell r="F57" t="str">
            <v/>
          </cell>
        </row>
        <row r="58">
          <cell r="B58" t="str">
            <v>Quintile 3</v>
          </cell>
          <cell r="C58" t="str">
            <v>SŜ</v>
          </cell>
          <cell r="D58">
            <v>10.67</v>
          </cell>
          <cell r="E58" t="str">
            <v/>
          </cell>
          <cell r="F58" t="str">
            <v/>
          </cell>
        </row>
        <row r="59">
          <cell r="B59" t="str">
            <v>Quintile 4</v>
          </cell>
          <cell r="C59" t="str">
            <v>Ŝ</v>
          </cell>
          <cell r="D59">
            <v>5.43</v>
          </cell>
          <cell r="E59" t="str">
            <v/>
          </cell>
          <cell r="F59" t="str">
            <v/>
          </cell>
        </row>
        <row r="60">
          <cell r="B60" t="str">
            <v>Quintile 5 (most deprived)</v>
          </cell>
          <cell r="C60">
            <v>12.32</v>
          </cell>
          <cell r="D60">
            <v>5.9</v>
          </cell>
          <cell r="E60" t="str">
            <v>.‡</v>
          </cell>
          <cell r="F60" t="str">
            <v/>
          </cell>
        </row>
        <row r="61">
          <cell r="B61" t="str">
            <v>Had partner within last 12 months</v>
          </cell>
          <cell r="C61">
            <v>14.31</v>
          </cell>
          <cell r="D61">
            <v>3.89</v>
          </cell>
          <cell r="E61" t="str">
            <v>.‡</v>
          </cell>
          <cell r="F61" t="str">
            <v/>
          </cell>
        </row>
        <row r="62">
          <cell r="B62" t="str">
            <v>Has ever had a partner</v>
          </cell>
          <cell r="C62">
            <v>14.31</v>
          </cell>
          <cell r="D62">
            <v>3.89</v>
          </cell>
          <cell r="E62" t="str">
            <v>.‡</v>
          </cell>
          <cell r="F62" t="str">
            <v/>
          </cell>
        </row>
        <row r="63">
          <cell r="B63" t="str">
            <v>Partnered – legally registered</v>
          </cell>
          <cell r="C63">
            <v>14.25</v>
          </cell>
          <cell r="D63">
            <v>4.83</v>
          </cell>
          <cell r="E63" t="str">
            <v>.‡</v>
          </cell>
          <cell r="F63" t="str">
            <v/>
          </cell>
        </row>
        <row r="64">
          <cell r="B64" t="str">
            <v>Partnered – not legally registered</v>
          </cell>
          <cell r="C64" t="str">
            <v>SŜ</v>
          </cell>
          <cell r="D64">
            <v>12.49</v>
          </cell>
          <cell r="E64" t="str">
            <v/>
          </cell>
          <cell r="F64" t="str">
            <v/>
          </cell>
        </row>
        <row r="65">
          <cell r="B65" t="str">
            <v>Non-partnered</v>
          </cell>
          <cell r="C65" t="str">
            <v>SŜ</v>
          </cell>
          <cell r="D65">
            <v>7.89</v>
          </cell>
          <cell r="E65" t="str">
            <v/>
          </cell>
          <cell r="F65" t="str">
            <v/>
          </cell>
        </row>
        <row r="66">
          <cell r="B66" t="str">
            <v>Never married and never in a civil union</v>
          </cell>
          <cell r="C66" t="str">
            <v>SŜ</v>
          </cell>
          <cell r="D66">
            <v>8.82</v>
          </cell>
          <cell r="E66" t="str">
            <v/>
          </cell>
          <cell r="F66" t="str">
            <v/>
          </cell>
        </row>
        <row r="67">
          <cell r="B67" t="str">
            <v>Divorced</v>
          </cell>
          <cell r="C67" t="str">
            <v>SŜ</v>
          </cell>
          <cell r="D67">
            <v>7.33</v>
          </cell>
          <cell r="E67" t="str">
            <v/>
          </cell>
          <cell r="F67" t="str">
            <v/>
          </cell>
        </row>
        <row r="68">
          <cell r="B68" t="str">
            <v>Widowed/surviving partner</v>
          </cell>
          <cell r="C68" t="str">
            <v>S</v>
          </cell>
          <cell r="D68">
            <v>23.9</v>
          </cell>
          <cell r="E68" t="str">
            <v/>
          </cell>
          <cell r="F68" t="str">
            <v/>
          </cell>
        </row>
        <row r="69">
          <cell r="B69" t="str">
            <v>Separated</v>
          </cell>
          <cell r="C69" t="str">
            <v>SŜ</v>
          </cell>
          <cell r="D69">
            <v>15.01</v>
          </cell>
          <cell r="E69" t="str">
            <v/>
          </cell>
          <cell r="F69" t="str">
            <v/>
          </cell>
        </row>
        <row r="70">
          <cell r="B70" t="str">
            <v>Married/civil union/de facto</v>
          </cell>
          <cell r="C70">
            <v>14.03</v>
          </cell>
          <cell r="D70">
            <v>4.76</v>
          </cell>
          <cell r="E70" t="str">
            <v>.‡</v>
          </cell>
          <cell r="F70" t="str">
            <v/>
          </cell>
        </row>
        <row r="71">
          <cell r="B71" t="str">
            <v>Adults with disability</v>
          </cell>
          <cell r="C71" t="str">
            <v>S</v>
          </cell>
          <cell r="D71">
            <v>34.590000000000003</v>
          </cell>
          <cell r="E71" t="str">
            <v/>
          </cell>
          <cell r="F71" t="str">
            <v/>
          </cell>
        </row>
        <row r="72">
          <cell r="B72" t="str">
            <v>Adults without disability</v>
          </cell>
          <cell r="C72">
            <v>12.63</v>
          </cell>
          <cell r="D72">
            <v>3.55</v>
          </cell>
          <cell r="E72" t="str">
            <v>.‡</v>
          </cell>
          <cell r="F72" t="str">
            <v/>
          </cell>
        </row>
        <row r="73">
          <cell r="B73" t="str">
            <v>Low level of psychological distress</v>
          </cell>
          <cell r="C73">
            <v>15.09</v>
          </cell>
          <cell r="D73">
            <v>4.49</v>
          </cell>
          <cell r="E73" t="str">
            <v>.‡</v>
          </cell>
          <cell r="F73" t="str">
            <v/>
          </cell>
        </row>
        <row r="74">
          <cell r="B74" t="str">
            <v>Moderate level of psychological distress</v>
          </cell>
          <cell r="C74" t="str">
            <v>SŜ</v>
          </cell>
          <cell r="D74">
            <v>8.18</v>
          </cell>
          <cell r="E74" t="str">
            <v/>
          </cell>
          <cell r="F74" t="str">
            <v/>
          </cell>
        </row>
        <row r="75">
          <cell r="B75" t="str">
            <v>High level of psychological distress</v>
          </cell>
          <cell r="C75" t="str">
            <v>SŜ</v>
          </cell>
          <cell r="D75">
            <v>5.49</v>
          </cell>
          <cell r="E75" t="str">
            <v/>
          </cell>
          <cell r="F75" t="str">
            <v>*</v>
          </cell>
        </row>
        <row r="76">
          <cell r="B76" t="str">
            <v>No probable serious mental illness</v>
          </cell>
          <cell r="C76">
            <v>15.09</v>
          </cell>
          <cell r="D76">
            <v>4.49</v>
          </cell>
          <cell r="E76" t="str">
            <v>.‡</v>
          </cell>
          <cell r="F76" t="str">
            <v/>
          </cell>
        </row>
        <row r="77">
          <cell r="B77" t="str">
            <v>Probable serious mental illness</v>
          </cell>
          <cell r="C77" t="str">
            <v>SŜ</v>
          </cell>
          <cell r="D77">
            <v>8.18</v>
          </cell>
          <cell r="E77" t="str">
            <v/>
          </cell>
          <cell r="F77" t="str">
            <v/>
          </cell>
        </row>
        <row r="78">
          <cell r="B78" t="str">
            <v>Employed</v>
          </cell>
          <cell r="C78">
            <v>12.82</v>
          </cell>
          <cell r="D78">
            <v>5.03</v>
          </cell>
          <cell r="E78" t="str">
            <v>.‡</v>
          </cell>
          <cell r="F78" t="str">
            <v/>
          </cell>
        </row>
        <row r="79">
          <cell r="B79" t="str">
            <v>Unemployed</v>
          </cell>
          <cell r="C79" t="str">
            <v>SŜ</v>
          </cell>
          <cell r="D79">
            <v>18.88</v>
          </cell>
          <cell r="E79" t="str">
            <v/>
          </cell>
          <cell r="F79" t="str">
            <v/>
          </cell>
        </row>
        <row r="80">
          <cell r="B80" t="str">
            <v>Retired</v>
          </cell>
          <cell r="C80" t="str">
            <v>SŜ</v>
          </cell>
          <cell r="D80">
            <v>18.46</v>
          </cell>
          <cell r="E80" t="str">
            <v/>
          </cell>
          <cell r="F80" t="str">
            <v/>
          </cell>
        </row>
        <row r="81">
          <cell r="B81" t="str">
            <v>Home or caring duties or voluntary work</v>
          </cell>
          <cell r="C81" t="str">
            <v>SŜ</v>
          </cell>
          <cell r="D81">
            <v>15.03</v>
          </cell>
          <cell r="E81" t="str">
            <v/>
          </cell>
          <cell r="F81" t="str">
            <v/>
          </cell>
        </row>
        <row r="82">
          <cell r="B82" t="str">
            <v>Not employed, studying</v>
          </cell>
          <cell r="C82" t="str">
            <v>SŜ</v>
          </cell>
          <cell r="D82">
            <v>14.03</v>
          </cell>
          <cell r="E82" t="str">
            <v/>
          </cell>
          <cell r="F82" t="str">
            <v/>
          </cell>
        </row>
        <row r="83">
          <cell r="B83" t="str">
            <v>Not employed, not actively seeking work/unable to work</v>
          </cell>
          <cell r="C83" t="str">
            <v>SŜ</v>
          </cell>
          <cell r="D83">
            <v>8.6</v>
          </cell>
          <cell r="E83" t="str">
            <v/>
          </cell>
          <cell r="F83" t="str">
            <v/>
          </cell>
        </row>
        <row r="84">
          <cell r="B84" t="str">
            <v>Other employment status</v>
          </cell>
          <cell r="C84" t="str">
            <v>SŜ</v>
          </cell>
          <cell r="D84">
            <v>16.02</v>
          </cell>
          <cell r="E84" t="str">
            <v/>
          </cell>
          <cell r="F84" t="str">
            <v/>
          </cell>
        </row>
        <row r="85">
          <cell r="B85" t="str">
            <v>Not in the labour force</v>
          </cell>
          <cell r="C85">
            <v>15.38</v>
          </cell>
          <cell r="D85">
            <v>6.72</v>
          </cell>
          <cell r="E85" t="str">
            <v>.‡</v>
          </cell>
          <cell r="F85" t="str">
            <v/>
          </cell>
        </row>
        <row r="86">
          <cell r="B86" t="str">
            <v>Personal income: $20,000 or less</v>
          </cell>
          <cell r="C86">
            <v>23.01</v>
          </cell>
          <cell r="D86">
            <v>9.68</v>
          </cell>
          <cell r="E86" t="str">
            <v>.‡</v>
          </cell>
          <cell r="F86" t="str">
            <v/>
          </cell>
        </row>
        <row r="87">
          <cell r="B87" t="str">
            <v>Personal income: $20,001–$40,000</v>
          </cell>
          <cell r="C87" t="str">
            <v>SŜ</v>
          </cell>
          <cell r="D87">
            <v>5.27</v>
          </cell>
          <cell r="E87" t="str">
            <v/>
          </cell>
          <cell r="F87" t="str">
            <v/>
          </cell>
        </row>
        <row r="88">
          <cell r="B88" t="str">
            <v>Personal income: $40,001–$60,000</v>
          </cell>
          <cell r="C88" t="str">
            <v>SŜ</v>
          </cell>
          <cell r="D88">
            <v>6.3</v>
          </cell>
          <cell r="E88" t="str">
            <v/>
          </cell>
          <cell r="F88" t="str">
            <v/>
          </cell>
        </row>
        <row r="89">
          <cell r="B89" t="str">
            <v>Personal income: $60,001 or more</v>
          </cell>
          <cell r="C89" t="str">
            <v>SŜ</v>
          </cell>
          <cell r="D89">
            <v>8.75</v>
          </cell>
          <cell r="E89" t="str">
            <v/>
          </cell>
          <cell r="F89" t="str">
            <v/>
          </cell>
        </row>
        <row r="90">
          <cell r="B90" t="str">
            <v>Household income: $40,000 or less</v>
          </cell>
          <cell r="C90">
            <v>14.69</v>
          </cell>
          <cell r="D90">
            <v>6.55</v>
          </cell>
          <cell r="E90" t="str">
            <v>.‡</v>
          </cell>
          <cell r="F90" t="str">
            <v/>
          </cell>
        </row>
        <row r="91">
          <cell r="B91" t="str">
            <v>Household income: $40,001–$60,000</v>
          </cell>
          <cell r="C91" t="str">
            <v>SŜ</v>
          </cell>
          <cell r="D91">
            <v>8.66</v>
          </cell>
          <cell r="E91" t="str">
            <v/>
          </cell>
          <cell r="F91" t="str">
            <v/>
          </cell>
        </row>
        <row r="92">
          <cell r="B92" t="str">
            <v>Household income: $60,001–$100,000</v>
          </cell>
          <cell r="C92" t="str">
            <v>SŜ</v>
          </cell>
          <cell r="D92">
            <v>8.99</v>
          </cell>
          <cell r="E92" t="str">
            <v/>
          </cell>
          <cell r="F92" t="str">
            <v/>
          </cell>
        </row>
        <row r="93">
          <cell r="B93" t="str">
            <v>Household income: $100,001 or more</v>
          </cell>
          <cell r="C93" t="str">
            <v>SŜ</v>
          </cell>
          <cell r="D93">
            <v>8.85</v>
          </cell>
          <cell r="E93" t="str">
            <v/>
          </cell>
          <cell r="F93" t="str">
            <v/>
          </cell>
        </row>
        <row r="94">
          <cell r="B94" t="str">
            <v>Not at all limited</v>
          </cell>
          <cell r="C94" t="str">
            <v>SŜ</v>
          </cell>
          <cell r="D94">
            <v>5.23</v>
          </cell>
          <cell r="E94" t="str">
            <v/>
          </cell>
          <cell r="F94" t="str">
            <v/>
          </cell>
        </row>
        <row r="95">
          <cell r="B95" t="str">
            <v>A little limited</v>
          </cell>
          <cell r="C95" t="str">
            <v>SŜ</v>
          </cell>
          <cell r="D95">
            <v>14</v>
          </cell>
          <cell r="E95" t="str">
            <v/>
          </cell>
          <cell r="F95" t="str">
            <v/>
          </cell>
        </row>
        <row r="96">
          <cell r="B96" t="str">
            <v>Quite limited</v>
          </cell>
          <cell r="C96" t="str">
            <v>SŜ</v>
          </cell>
          <cell r="D96">
            <v>9.8699999999999992</v>
          </cell>
          <cell r="E96" t="str">
            <v/>
          </cell>
          <cell r="F96" t="str">
            <v/>
          </cell>
        </row>
        <row r="97">
          <cell r="B97" t="str">
            <v>Very limited</v>
          </cell>
          <cell r="C97" t="str">
            <v>SŜ</v>
          </cell>
          <cell r="D97">
            <v>9.98</v>
          </cell>
          <cell r="E97" t="str">
            <v/>
          </cell>
          <cell r="F97" t="str">
            <v/>
          </cell>
        </row>
        <row r="98">
          <cell r="B98" t="str">
            <v>Couldn't buy it</v>
          </cell>
          <cell r="C98" t="str">
            <v>SŜ</v>
          </cell>
          <cell r="D98">
            <v>7.69</v>
          </cell>
          <cell r="E98" t="str">
            <v/>
          </cell>
          <cell r="F98" t="str">
            <v/>
          </cell>
        </row>
        <row r="99">
          <cell r="B99" t="str">
            <v>Not at all limited</v>
          </cell>
          <cell r="C99" t="str">
            <v>SŜ</v>
          </cell>
          <cell r="D99">
            <v>5.23</v>
          </cell>
          <cell r="E99" t="str">
            <v/>
          </cell>
          <cell r="F99" t="str">
            <v/>
          </cell>
        </row>
        <row r="100">
          <cell r="B100" t="str">
            <v>A little limited</v>
          </cell>
          <cell r="C100" t="str">
            <v>SŜ</v>
          </cell>
          <cell r="D100">
            <v>14</v>
          </cell>
          <cell r="E100" t="str">
            <v/>
          </cell>
          <cell r="F100" t="str">
            <v/>
          </cell>
        </row>
        <row r="101">
          <cell r="B101" t="str">
            <v>Quite or very limited</v>
          </cell>
          <cell r="C101" t="str">
            <v>SŜ</v>
          </cell>
          <cell r="D101">
            <v>7.03</v>
          </cell>
          <cell r="E101" t="str">
            <v/>
          </cell>
          <cell r="F101" t="str">
            <v/>
          </cell>
        </row>
        <row r="102">
          <cell r="B102" t="str">
            <v>Couldn't buy it</v>
          </cell>
          <cell r="C102" t="str">
            <v>SŜ</v>
          </cell>
          <cell r="D102">
            <v>7.69</v>
          </cell>
          <cell r="E102" t="str">
            <v/>
          </cell>
          <cell r="F102" t="str">
            <v/>
          </cell>
        </row>
        <row r="103">
          <cell r="B103" t="str">
            <v>Yes, can meet unexpected expense</v>
          </cell>
          <cell r="C103">
            <v>13.28</v>
          </cell>
          <cell r="D103">
            <v>5.29</v>
          </cell>
          <cell r="E103" t="str">
            <v>.‡</v>
          </cell>
          <cell r="F103" t="str">
            <v/>
          </cell>
        </row>
        <row r="104">
          <cell r="B104" t="str">
            <v>No, cannot meet unexpected expense</v>
          </cell>
          <cell r="C104">
            <v>14.62</v>
          </cell>
          <cell r="D104">
            <v>6.19</v>
          </cell>
          <cell r="E104" t="str">
            <v>.‡</v>
          </cell>
          <cell r="F104" t="str">
            <v/>
          </cell>
        </row>
        <row r="105">
          <cell r="B105" t="str">
            <v>Household had no vehicle access</v>
          </cell>
          <cell r="C105" t="str">
            <v>SŜ</v>
          </cell>
          <cell r="D105">
            <v>8.1199999999999992</v>
          </cell>
          <cell r="E105" t="str">
            <v/>
          </cell>
          <cell r="F105" t="str">
            <v/>
          </cell>
        </row>
        <row r="106">
          <cell r="B106" t="str">
            <v>Household had vehicle access</v>
          </cell>
          <cell r="C106">
            <v>14.71</v>
          </cell>
          <cell r="D106">
            <v>4.01</v>
          </cell>
          <cell r="E106" t="str">
            <v>.‡</v>
          </cell>
          <cell r="F106" t="str">
            <v/>
          </cell>
        </row>
        <row r="107">
          <cell r="B107" t="str">
            <v>Household had no access to device</v>
          </cell>
          <cell r="C107" t="str">
            <v>SŜ</v>
          </cell>
          <cell r="D107">
            <v>9.16</v>
          </cell>
          <cell r="E107" t="str">
            <v/>
          </cell>
          <cell r="F107" t="str">
            <v/>
          </cell>
        </row>
        <row r="108">
          <cell r="B108" t="str">
            <v>Household had access to device</v>
          </cell>
          <cell r="C108">
            <v>14.43</v>
          </cell>
          <cell r="D108">
            <v>3.92</v>
          </cell>
          <cell r="E108" t="str">
            <v>.‡</v>
          </cell>
          <cell r="F108" t="str">
            <v/>
          </cell>
        </row>
        <row r="109">
          <cell r="B109" t="str">
            <v>One person household</v>
          </cell>
          <cell r="C109" t="str">
            <v>Ŝ</v>
          </cell>
          <cell r="D109">
            <v>5.52</v>
          </cell>
          <cell r="E109" t="str">
            <v/>
          </cell>
          <cell r="F109" t="str">
            <v/>
          </cell>
        </row>
        <row r="110">
          <cell r="B110" t="str">
            <v>One parent with child(ren)</v>
          </cell>
          <cell r="C110" t="str">
            <v>SŜ</v>
          </cell>
          <cell r="D110">
            <v>5.92</v>
          </cell>
          <cell r="E110" t="str">
            <v/>
          </cell>
          <cell r="F110" t="str">
            <v/>
          </cell>
        </row>
        <row r="111">
          <cell r="B111" t="str">
            <v>Couple only</v>
          </cell>
          <cell r="C111" t="str">
            <v>SŜ</v>
          </cell>
          <cell r="D111">
            <v>9.56</v>
          </cell>
          <cell r="E111" t="str">
            <v/>
          </cell>
          <cell r="F111" t="str">
            <v/>
          </cell>
        </row>
        <row r="112">
          <cell r="B112" t="str">
            <v>Couple with child(ren)</v>
          </cell>
          <cell r="C112">
            <v>14.32</v>
          </cell>
          <cell r="D112">
            <v>6.86</v>
          </cell>
          <cell r="E112" t="str">
            <v>.‡</v>
          </cell>
          <cell r="F112" t="str">
            <v/>
          </cell>
        </row>
        <row r="113">
          <cell r="B113" t="str">
            <v>Other multi-person household</v>
          </cell>
          <cell r="C113" t="str">
            <v>SŜ</v>
          </cell>
          <cell r="D113">
            <v>8.27</v>
          </cell>
          <cell r="E113" t="str">
            <v/>
          </cell>
          <cell r="F113" t="str">
            <v/>
          </cell>
        </row>
        <row r="114">
          <cell r="B114" t="str">
            <v>Other household with couple and/or child</v>
          </cell>
          <cell r="C114" t="str">
            <v>SŜ</v>
          </cell>
          <cell r="D114">
            <v>11.37</v>
          </cell>
          <cell r="E114" t="str">
            <v/>
          </cell>
          <cell r="F114" t="str">
            <v/>
          </cell>
        </row>
        <row r="115">
          <cell r="B115" t="str">
            <v>One-person household</v>
          </cell>
          <cell r="C115" t="str">
            <v>Ŝ</v>
          </cell>
          <cell r="D115">
            <v>5.52</v>
          </cell>
          <cell r="E115" t="str">
            <v/>
          </cell>
          <cell r="F115" t="str">
            <v/>
          </cell>
        </row>
        <row r="116">
          <cell r="B116" t="str">
            <v>Two-people household</v>
          </cell>
          <cell r="C116" t="str">
            <v>SŜ</v>
          </cell>
          <cell r="D116">
            <v>6.79</v>
          </cell>
          <cell r="E116" t="str">
            <v/>
          </cell>
          <cell r="F116" t="str">
            <v/>
          </cell>
        </row>
        <row r="117">
          <cell r="B117" t="str">
            <v>Three-people household</v>
          </cell>
          <cell r="C117" t="str">
            <v>SŜ</v>
          </cell>
          <cell r="D117">
            <v>11.83</v>
          </cell>
          <cell r="E117" t="str">
            <v/>
          </cell>
          <cell r="F117" t="str">
            <v/>
          </cell>
        </row>
        <row r="118">
          <cell r="B118" t="str">
            <v>Four-people household</v>
          </cell>
          <cell r="C118" t="str">
            <v>SŜ</v>
          </cell>
          <cell r="D118">
            <v>8.49</v>
          </cell>
          <cell r="E118" t="str">
            <v/>
          </cell>
          <cell r="F118" t="str">
            <v/>
          </cell>
        </row>
        <row r="119">
          <cell r="B119" t="str">
            <v>Five-or-more-people household</v>
          </cell>
          <cell r="C119" t="str">
            <v>SŜ</v>
          </cell>
          <cell r="D119">
            <v>10.98</v>
          </cell>
          <cell r="E119" t="str">
            <v/>
          </cell>
          <cell r="F119" t="str">
            <v/>
          </cell>
        </row>
        <row r="120">
          <cell r="B120" t="str">
            <v>No children in household</v>
          </cell>
          <cell r="C120">
            <v>15.29</v>
          </cell>
          <cell r="D120">
            <v>5.55</v>
          </cell>
          <cell r="E120" t="str">
            <v>.‡</v>
          </cell>
          <cell r="F120" t="str">
            <v/>
          </cell>
        </row>
        <row r="121">
          <cell r="B121" t="str">
            <v>One-child household</v>
          </cell>
          <cell r="C121" t="str">
            <v>SŜ</v>
          </cell>
          <cell r="D121">
            <v>15.17</v>
          </cell>
          <cell r="E121" t="str">
            <v/>
          </cell>
          <cell r="F121" t="str">
            <v/>
          </cell>
        </row>
        <row r="122">
          <cell r="B122" t="str">
            <v>Two-or-more-children household</v>
          </cell>
          <cell r="C122" t="str">
            <v>S</v>
          </cell>
          <cell r="D122">
            <v>5.07</v>
          </cell>
          <cell r="E122" t="str">
            <v/>
          </cell>
          <cell r="F122" t="str">
            <v/>
          </cell>
        </row>
        <row r="123">
          <cell r="B123" t="str">
            <v>No children in household</v>
          </cell>
          <cell r="C123">
            <v>15.29</v>
          </cell>
          <cell r="D123">
            <v>5.55</v>
          </cell>
          <cell r="E123" t="str">
            <v>.‡</v>
          </cell>
          <cell r="F123" t="str">
            <v/>
          </cell>
        </row>
        <row r="124">
          <cell r="B124" t="str">
            <v>One-or-more-children household</v>
          </cell>
          <cell r="C124">
            <v>13.35</v>
          </cell>
          <cell r="D124">
            <v>6</v>
          </cell>
          <cell r="E124" t="str">
            <v>.‡</v>
          </cell>
          <cell r="F124" t="str">
            <v/>
          </cell>
        </row>
        <row r="125">
          <cell r="B125" t="str">
            <v>Yes, lived at current address</v>
          </cell>
          <cell r="C125">
            <v>14.31</v>
          </cell>
          <cell r="D125">
            <v>4.54</v>
          </cell>
          <cell r="E125" t="str">
            <v>.‡</v>
          </cell>
          <cell r="F125" t="str">
            <v/>
          </cell>
        </row>
        <row r="126">
          <cell r="B126" t="str">
            <v>No, did not live at current address</v>
          </cell>
          <cell r="C126" t="str">
            <v>SŜ</v>
          </cell>
          <cell r="D126">
            <v>7.51</v>
          </cell>
          <cell r="E126" t="str">
            <v/>
          </cell>
          <cell r="F126" t="str">
            <v/>
          </cell>
        </row>
        <row r="127">
          <cell r="B127" t="str">
            <v>Owned</v>
          </cell>
          <cell r="C127">
            <v>16.23</v>
          </cell>
          <cell r="D127">
            <v>6.41</v>
          </cell>
          <cell r="E127" t="str">
            <v>.‡</v>
          </cell>
          <cell r="F127" t="str">
            <v/>
          </cell>
        </row>
        <row r="128">
          <cell r="B128" t="str">
            <v>Rented, private</v>
          </cell>
          <cell r="C128">
            <v>9.6</v>
          </cell>
          <cell r="D128">
            <v>4.18</v>
          </cell>
          <cell r="E128" t="str">
            <v>.‡</v>
          </cell>
          <cell r="F128" t="str">
            <v/>
          </cell>
        </row>
        <row r="129">
          <cell r="B129" t="str">
            <v>Rented, government</v>
          </cell>
          <cell r="C129" t="str">
            <v>SŜ</v>
          </cell>
          <cell r="D129">
            <v>13.6</v>
          </cell>
          <cell r="E129" t="str">
            <v/>
          </cell>
          <cell r="F129" t="str">
            <v/>
          </cell>
        </row>
      </sheetData>
      <sheetData sheetId="17">
        <row r="4">
          <cell r="B4" t="str">
            <v>New Zealand Average</v>
          </cell>
          <cell r="C4">
            <v>21</v>
          </cell>
          <cell r="D4">
            <v>29.55</v>
          </cell>
          <cell r="E4" t="str">
            <v>#</v>
          </cell>
        </row>
        <row r="5">
          <cell r="B5" t="str">
            <v>Male</v>
          </cell>
          <cell r="C5" t="str">
            <v>S</v>
          </cell>
          <cell r="D5">
            <v>64.63</v>
          </cell>
          <cell r="E5" t="str">
            <v/>
          </cell>
        </row>
        <row r="6">
          <cell r="B6" t="str">
            <v>Female</v>
          </cell>
          <cell r="C6">
            <v>15</v>
          </cell>
          <cell r="D6">
            <v>36.020000000000003</v>
          </cell>
          <cell r="E6" t="str">
            <v>#</v>
          </cell>
        </row>
        <row r="7">
          <cell r="B7" t="str">
            <v>Gender diverse</v>
          </cell>
          <cell r="C7">
            <v>0</v>
          </cell>
          <cell r="D7" t="str">
            <v>.</v>
          </cell>
          <cell r="E7" t="str">
            <v/>
          </cell>
        </row>
        <row r="8">
          <cell r="B8" t="str">
            <v>Cis-male</v>
          </cell>
          <cell r="C8" t="str">
            <v>S</v>
          </cell>
          <cell r="D8">
            <v>64.63</v>
          </cell>
          <cell r="E8" t="str">
            <v/>
          </cell>
        </row>
        <row r="9">
          <cell r="B9" t="str">
            <v>Cis-female</v>
          </cell>
          <cell r="C9">
            <v>15</v>
          </cell>
          <cell r="D9">
            <v>36.020000000000003</v>
          </cell>
          <cell r="E9" t="str">
            <v>#</v>
          </cell>
        </row>
        <row r="10">
          <cell r="B10" t="str">
            <v>Gender-diverse or trans-gender</v>
          </cell>
          <cell r="C10">
            <v>0</v>
          </cell>
          <cell r="D10" t="str">
            <v>.</v>
          </cell>
          <cell r="E10" t="str">
            <v/>
          </cell>
        </row>
        <row r="11">
          <cell r="B11" t="str">
            <v>Heterosexual</v>
          </cell>
          <cell r="C11">
            <v>19</v>
          </cell>
          <cell r="D11">
            <v>31.43</v>
          </cell>
          <cell r="E11" t="str">
            <v>#</v>
          </cell>
        </row>
        <row r="12">
          <cell r="B12" t="str">
            <v>Gay or lesbian</v>
          </cell>
          <cell r="C12" t="str">
            <v>S</v>
          </cell>
          <cell r="D12">
            <v>208.96</v>
          </cell>
          <cell r="E12" t="str">
            <v/>
          </cell>
        </row>
        <row r="13">
          <cell r="B13" t="str">
            <v>Bisexual</v>
          </cell>
          <cell r="C13" t="str">
            <v>S</v>
          </cell>
          <cell r="D13">
            <v>127.63</v>
          </cell>
          <cell r="E13" t="str">
            <v/>
          </cell>
        </row>
        <row r="14">
          <cell r="B14" t="str">
            <v>Other sexual identity</v>
          </cell>
          <cell r="C14" t="str">
            <v>S</v>
          </cell>
          <cell r="D14">
            <v>196.87</v>
          </cell>
          <cell r="E14" t="str">
            <v/>
          </cell>
        </row>
        <row r="15">
          <cell r="B15" t="str">
            <v>People with diverse sexualities</v>
          </cell>
          <cell r="C15" t="str">
            <v>S</v>
          </cell>
          <cell r="D15">
            <v>108.05</v>
          </cell>
          <cell r="E15" t="str">
            <v/>
          </cell>
        </row>
        <row r="16">
          <cell r="B16" t="str">
            <v>Not LGBT</v>
          </cell>
          <cell r="C16">
            <v>20</v>
          </cell>
          <cell r="D16">
            <v>31.17</v>
          </cell>
          <cell r="E16" t="str">
            <v>#</v>
          </cell>
        </row>
        <row r="17">
          <cell r="B17" t="str">
            <v>LGBT</v>
          </cell>
          <cell r="C17" t="str">
            <v>S</v>
          </cell>
          <cell r="D17">
            <v>108.05</v>
          </cell>
          <cell r="E17" t="str">
            <v/>
          </cell>
        </row>
        <row r="18">
          <cell r="B18" t="str">
            <v>15–19 years</v>
          </cell>
          <cell r="C18" t="str">
            <v>S</v>
          </cell>
          <cell r="D18">
            <v>80.66</v>
          </cell>
          <cell r="E18" t="str">
            <v/>
          </cell>
        </row>
        <row r="19">
          <cell r="B19" t="str">
            <v>20–29 years</v>
          </cell>
          <cell r="C19" t="str">
            <v>S</v>
          </cell>
          <cell r="D19">
            <v>66.47</v>
          </cell>
          <cell r="E19" t="str">
            <v/>
          </cell>
        </row>
        <row r="20">
          <cell r="B20" t="str">
            <v>30–39 years</v>
          </cell>
          <cell r="C20" t="str">
            <v>S</v>
          </cell>
          <cell r="D20">
            <v>61.22</v>
          </cell>
          <cell r="E20" t="str">
            <v/>
          </cell>
        </row>
        <row r="21">
          <cell r="B21" t="str">
            <v>40–49 years</v>
          </cell>
          <cell r="C21" t="str">
            <v>S</v>
          </cell>
          <cell r="D21">
            <v>61.97</v>
          </cell>
          <cell r="E21" t="str">
            <v/>
          </cell>
        </row>
        <row r="22">
          <cell r="B22" t="str">
            <v>50–59 years</v>
          </cell>
          <cell r="C22" t="str">
            <v>S</v>
          </cell>
          <cell r="D22">
            <v>82.65</v>
          </cell>
          <cell r="E22" t="str">
            <v/>
          </cell>
        </row>
        <row r="23">
          <cell r="B23" t="str">
            <v>60–64 years</v>
          </cell>
          <cell r="C23" t="str">
            <v>S</v>
          </cell>
          <cell r="D23">
            <v>117.9</v>
          </cell>
          <cell r="E23" t="str">
            <v/>
          </cell>
        </row>
        <row r="24">
          <cell r="B24" t="str">
            <v>65 years and over</v>
          </cell>
          <cell r="C24" t="str">
            <v>S</v>
          </cell>
          <cell r="D24">
            <v>99.04</v>
          </cell>
          <cell r="E24" t="str">
            <v/>
          </cell>
        </row>
        <row r="25">
          <cell r="B25" t="str">
            <v>15–29 years</v>
          </cell>
          <cell r="C25" t="str">
            <v>S</v>
          </cell>
          <cell r="D25">
            <v>55.09</v>
          </cell>
          <cell r="E25" t="str">
            <v/>
          </cell>
        </row>
        <row r="26">
          <cell r="B26" t="str">
            <v>30–64 years</v>
          </cell>
          <cell r="C26">
            <v>12</v>
          </cell>
          <cell r="D26">
            <v>39.97</v>
          </cell>
          <cell r="E26" t="str">
            <v>#</v>
          </cell>
        </row>
        <row r="27">
          <cell r="B27" t="str">
            <v>65 years and over</v>
          </cell>
          <cell r="C27" t="str">
            <v>S</v>
          </cell>
          <cell r="D27">
            <v>99.04</v>
          </cell>
          <cell r="E27" t="str">
            <v/>
          </cell>
        </row>
        <row r="28">
          <cell r="B28" t="str">
            <v>15–19 years</v>
          </cell>
          <cell r="C28" t="str">
            <v>S</v>
          </cell>
          <cell r="D28">
            <v>80.66</v>
          </cell>
          <cell r="E28" t="str">
            <v/>
          </cell>
        </row>
        <row r="29">
          <cell r="B29" t="str">
            <v>20–29 years</v>
          </cell>
          <cell r="C29" t="str">
            <v>S</v>
          </cell>
          <cell r="D29">
            <v>66.47</v>
          </cell>
          <cell r="E29" t="str">
            <v/>
          </cell>
        </row>
        <row r="30">
          <cell r="B30" t="str">
            <v>NZ European</v>
          </cell>
          <cell r="C30">
            <v>16</v>
          </cell>
          <cell r="D30">
            <v>36.61</v>
          </cell>
          <cell r="E30" t="str">
            <v>#</v>
          </cell>
        </row>
        <row r="31">
          <cell r="B31" t="str">
            <v>Māori</v>
          </cell>
          <cell r="C31">
            <v>7</v>
          </cell>
          <cell r="D31">
            <v>39.659999999999997</v>
          </cell>
          <cell r="E31" t="str">
            <v>#</v>
          </cell>
        </row>
        <row r="32">
          <cell r="B32" t="str">
            <v>Pacific peoples</v>
          </cell>
          <cell r="C32" t="str">
            <v>S</v>
          </cell>
          <cell r="D32">
            <v>84.39</v>
          </cell>
          <cell r="E32" t="str">
            <v/>
          </cell>
        </row>
        <row r="33">
          <cell r="B33" t="str">
            <v>Asian</v>
          </cell>
          <cell r="C33" t="str">
            <v>S</v>
          </cell>
          <cell r="D33">
            <v>144.15</v>
          </cell>
          <cell r="E33" t="str">
            <v/>
          </cell>
        </row>
        <row r="34">
          <cell r="B34" t="str">
            <v>Chinese</v>
          </cell>
          <cell r="C34">
            <v>0</v>
          </cell>
          <cell r="D34" t="str">
            <v>.</v>
          </cell>
          <cell r="E34" t="str">
            <v/>
          </cell>
        </row>
        <row r="35">
          <cell r="B35" t="str">
            <v>Indian</v>
          </cell>
          <cell r="C35" t="str">
            <v>S</v>
          </cell>
          <cell r="D35">
            <v>144.15</v>
          </cell>
          <cell r="E35" t="str">
            <v/>
          </cell>
        </row>
        <row r="36">
          <cell r="B36" t="str">
            <v>Other Asian ethnicity</v>
          </cell>
          <cell r="C36">
            <v>0</v>
          </cell>
          <cell r="D36" t="str">
            <v>.</v>
          </cell>
          <cell r="E36" t="str">
            <v/>
          </cell>
        </row>
        <row r="37">
          <cell r="B37" t="str">
            <v>Other ethnicity</v>
          </cell>
          <cell r="C37" t="str">
            <v>S</v>
          </cell>
          <cell r="D37">
            <v>196.04</v>
          </cell>
          <cell r="E37" t="str">
            <v/>
          </cell>
        </row>
        <row r="38">
          <cell r="B38" t="str">
            <v>Other ethnicity (except European and Māori)</v>
          </cell>
          <cell r="C38" t="str">
            <v>S</v>
          </cell>
          <cell r="D38">
            <v>67.91</v>
          </cell>
          <cell r="E38" t="str">
            <v/>
          </cell>
        </row>
        <row r="39">
          <cell r="B39" t="str">
            <v>Other ethnicity (except European, Māori and Asian)</v>
          </cell>
          <cell r="C39" t="str">
            <v>S</v>
          </cell>
          <cell r="D39">
            <v>78.23</v>
          </cell>
          <cell r="E39" t="str">
            <v/>
          </cell>
        </row>
        <row r="40">
          <cell r="B40" t="str">
            <v>Other ethnicity (except European, Māori and Pacific)</v>
          </cell>
          <cell r="C40" t="str">
            <v>S</v>
          </cell>
          <cell r="D40">
            <v>115.18</v>
          </cell>
          <cell r="E40" t="str">
            <v/>
          </cell>
        </row>
        <row r="41">
          <cell r="B41">
            <v>2018</v>
          </cell>
          <cell r="C41">
            <v>14</v>
          </cell>
          <cell r="D41">
            <v>38.479999999999997</v>
          </cell>
          <cell r="E41" t="str">
            <v>#</v>
          </cell>
        </row>
        <row r="42">
          <cell r="B42" t="str">
            <v>2019/20</v>
          </cell>
          <cell r="C42">
            <v>7</v>
          </cell>
          <cell r="D42">
            <v>43.33</v>
          </cell>
          <cell r="E42" t="str">
            <v>#</v>
          </cell>
        </row>
        <row r="43">
          <cell r="B43" t="str">
            <v>Auckland</v>
          </cell>
          <cell r="C43" t="str">
            <v>S</v>
          </cell>
          <cell r="D43">
            <v>65.41</v>
          </cell>
          <cell r="E43" t="str">
            <v/>
          </cell>
        </row>
        <row r="44">
          <cell r="B44" t="str">
            <v>Wellington</v>
          </cell>
          <cell r="C44" t="str">
            <v>S</v>
          </cell>
          <cell r="D44">
            <v>68.83</v>
          </cell>
          <cell r="E44" t="str">
            <v/>
          </cell>
        </row>
        <row r="45">
          <cell r="B45" t="str">
            <v>Rest of North Island</v>
          </cell>
          <cell r="C45">
            <v>6</v>
          </cell>
          <cell r="D45">
            <v>38.630000000000003</v>
          </cell>
          <cell r="E45" t="str">
            <v>#</v>
          </cell>
        </row>
        <row r="46">
          <cell r="B46" t="str">
            <v>Canterbury</v>
          </cell>
          <cell r="C46" t="str">
            <v>S</v>
          </cell>
          <cell r="D46">
            <v>72.59</v>
          </cell>
          <cell r="E46" t="str">
            <v/>
          </cell>
        </row>
        <row r="47">
          <cell r="B47" t="str">
            <v>Rest of South Island</v>
          </cell>
          <cell r="C47" t="str">
            <v>S</v>
          </cell>
          <cell r="D47">
            <v>81.42</v>
          </cell>
          <cell r="E47" t="str">
            <v/>
          </cell>
        </row>
        <row r="48">
          <cell r="B48" t="str">
            <v>Major urban area</v>
          </cell>
          <cell r="C48">
            <v>11</v>
          </cell>
          <cell r="D48">
            <v>39.53</v>
          </cell>
          <cell r="E48" t="str">
            <v>#</v>
          </cell>
        </row>
        <row r="49">
          <cell r="B49" t="str">
            <v>Large urban area</v>
          </cell>
          <cell r="C49" t="str">
            <v>S</v>
          </cell>
          <cell r="D49">
            <v>81.8</v>
          </cell>
          <cell r="E49" t="str">
            <v/>
          </cell>
        </row>
        <row r="50">
          <cell r="B50" t="str">
            <v>Medium urban area</v>
          </cell>
          <cell r="C50" t="str">
            <v>S</v>
          </cell>
          <cell r="D50">
            <v>148.5</v>
          </cell>
          <cell r="E50" t="str">
            <v/>
          </cell>
        </row>
        <row r="51">
          <cell r="B51" t="str">
            <v>Small urban area</v>
          </cell>
          <cell r="C51" t="str">
            <v>S</v>
          </cell>
          <cell r="D51">
            <v>66.44</v>
          </cell>
          <cell r="E51" t="str">
            <v/>
          </cell>
        </row>
        <row r="52">
          <cell r="B52" t="str">
            <v>Rural settlement/rural other</v>
          </cell>
          <cell r="C52" t="str">
            <v>S</v>
          </cell>
          <cell r="D52">
            <v>69.400000000000006</v>
          </cell>
          <cell r="E52" t="str">
            <v/>
          </cell>
        </row>
        <row r="53">
          <cell r="B53" t="str">
            <v>Major urban area</v>
          </cell>
          <cell r="C53">
            <v>11</v>
          </cell>
          <cell r="D53">
            <v>39.53</v>
          </cell>
          <cell r="E53" t="str">
            <v>#</v>
          </cell>
        </row>
        <row r="54">
          <cell r="B54" t="str">
            <v>Medium/large urban area</v>
          </cell>
          <cell r="C54" t="str">
            <v>S</v>
          </cell>
          <cell r="D54">
            <v>98.11</v>
          </cell>
          <cell r="E54" t="str">
            <v/>
          </cell>
        </row>
        <row r="55">
          <cell r="B55" t="str">
            <v>Small urban/rural area</v>
          </cell>
          <cell r="C55">
            <v>5</v>
          </cell>
          <cell r="D55">
            <v>49</v>
          </cell>
          <cell r="E55" t="str">
            <v>#</v>
          </cell>
        </row>
        <row r="56">
          <cell r="B56" t="str">
            <v>Quintile 1 (least deprived)</v>
          </cell>
          <cell r="C56" t="str">
            <v>S</v>
          </cell>
          <cell r="D56">
            <v>85.85</v>
          </cell>
          <cell r="E56" t="str">
            <v/>
          </cell>
        </row>
        <row r="57">
          <cell r="B57" t="str">
            <v>Quintile 2</v>
          </cell>
          <cell r="C57" t="str">
            <v>S</v>
          </cell>
          <cell r="D57">
            <v>76.63</v>
          </cell>
          <cell r="E57" t="str">
            <v/>
          </cell>
        </row>
        <row r="58">
          <cell r="B58" t="str">
            <v>Quintile 3</v>
          </cell>
          <cell r="C58" t="str">
            <v>S</v>
          </cell>
          <cell r="D58">
            <v>82.85</v>
          </cell>
          <cell r="E58" t="str">
            <v/>
          </cell>
        </row>
        <row r="59">
          <cell r="B59" t="str">
            <v>Quintile 4</v>
          </cell>
          <cell r="C59" t="str">
            <v>S</v>
          </cell>
          <cell r="D59">
            <v>52.36</v>
          </cell>
          <cell r="E59" t="str">
            <v/>
          </cell>
        </row>
        <row r="60">
          <cell r="B60" t="str">
            <v>Quintile 5 (most deprived)</v>
          </cell>
          <cell r="C60">
            <v>5</v>
          </cell>
          <cell r="D60">
            <v>49.48</v>
          </cell>
          <cell r="E60" t="str">
            <v>#</v>
          </cell>
        </row>
        <row r="61">
          <cell r="B61" t="str">
            <v>Had partner within last 12 months</v>
          </cell>
          <cell r="C61">
            <v>21</v>
          </cell>
          <cell r="D61">
            <v>29.55</v>
          </cell>
          <cell r="E61" t="str">
            <v>#</v>
          </cell>
        </row>
        <row r="62">
          <cell r="B62" t="str">
            <v>Has ever had a partner</v>
          </cell>
          <cell r="C62">
            <v>21</v>
          </cell>
          <cell r="D62">
            <v>29.55</v>
          </cell>
          <cell r="E62" t="str">
            <v>#</v>
          </cell>
        </row>
        <row r="63">
          <cell r="B63" t="str">
            <v>Partnered – legally registered</v>
          </cell>
          <cell r="C63">
            <v>11</v>
          </cell>
          <cell r="D63">
            <v>34.729999999999997</v>
          </cell>
          <cell r="E63" t="str">
            <v>#</v>
          </cell>
        </row>
        <row r="64">
          <cell r="B64" t="str">
            <v>Partnered – not legally registered</v>
          </cell>
          <cell r="C64" t="str">
            <v>S</v>
          </cell>
          <cell r="D64">
            <v>63.5</v>
          </cell>
          <cell r="E64" t="str">
            <v/>
          </cell>
        </row>
        <row r="65">
          <cell r="B65" t="str">
            <v>Non-partnered</v>
          </cell>
          <cell r="C65" t="str">
            <v>S</v>
          </cell>
          <cell r="D65">
            <v>81.33</v>
          </cell>
          <cell r="E65" t="str">
            <v/>
          </cell>
        </row>
        <row r="66">
          <cell r="B66" t="str">
            <v>Never married and never in a civil union</v>
          </cell>
          <cell r="C66" t="str">
            <v>S</v>
          </cell>
          <cell r="D66">
            <v>59.36</v>
          </cell>
          <cell r="E66" t="str">
            <v/>
          </cell>
        </row>
        <row r="67">
          <cell r="B67" t="str">
            <v>Divorced</v>
          </cell>
          <cell r="C67" t="str">
            <v>S</v>
          </cell>
          <cell r="D67">
            <v>166.53</v>
          </cell>
          <cell r="E67" t="str">
            <v/>
          </cell>
        </row>
        <row r="68">
          <cell r="B68" t="str">
            <v>Widowed/surviving partner</v>
          </cell>
          <cell r="C68" t="str">
            <v>S</v>
          </cell>
          <cell r="D68">
            <v>137.88999999999999</v>
          </cell>
          <cell r="E68" t="str">
            <v/>
          </cell>
        </row>
        <row r="69">
          <cell r="B69" t="str">
            <v>Separated</v>
          </cell>
          <cell r="C69" t="str">
            <v>S</v>
          </cell>
          <cell r="D69">
            <v>107.69</v>
          </cell>
          <cell r="E69" t="str">
            <v/>
          </cell>
        </row>
        <row r="70">
          <cell r="B70" t="str">
            <v>Married/civil union/de facto</v>
          </cell>
          <cell r="C70">
            <v>11</v>
          </cell>
          <cell r="D70">
            <v>34.729999999999997</v>
          </cell>
          <cell r="E70" t="str">
            <v>#</v>
          </cell>
        </row>
        <row r="71">
          <cell r="B71" t="str">
            <v>Adults with disability</v>
          </cell>
          <cell r="C71" t="str">
            <v>S</v>
          </cell>
          <cell r="D71">
            <v>105.62</v>
          </cell>
          <cell r="E71" t="str">
            <v/>
          </cell>
        </row>
        <row r="72">
          <cell r="B72" t="str">
            <v>Adults without disability</v>
          </cell>
          <cell r="C72">
            <v>17</v>
          </cell>
          <cell r="D72">
            <v>28.61</v>
          </cell>
          <cell r="E72" t="str">
            <v>#</v>
          </cell>
        </row>
        <row r="73">
          <cell r="B73" t="str">
            <v>Low level of psychological distress</v>
          </cell>
          <cell r="C73">
            <v>17</v>
          </cell>
          <cell r="D73">
            <v>33.409999999999997</v>
          </cell>
          <cell r="E73" t="str">
            <v>#</v>
          </cell>
        </row>
        <row r="74">
          <cell r="B74" t="str">
            <v>Moderate level of psychological distress</v>
          </cell>
          <cell r="C74" t="str">
            <v>S</v>
          </cell>
          <cell r="D74">
            <v>59.05</v>
          </cell>
          <cell r="E74" t="str">
            <v/>
          </cell>
        </row>
        <row r="75">
          <cell r="B75" t="str">
            <v>High level of psychological distress</v>
          </cell>
          <cell r="C75" t="str">
            <v>S</v>
          </cell>
          <cell r="D75">
            <v>98.25</v>
          </cell>
          <cell r="E75" t="str">
            <v/>
          </cell>
        </row>
        <row r="76">
          <cell r="B76" t="str">
            <v>No probable serious mental illness</v>
          </cell>
          <cell r="C76">
            <v>17</v>
          </cell>
          <cell r="D76">
            <v>33.409999999999997</v>
          </cell>
          <cell r="E76" t="str">
            <v>#</v>
          </cell>
        </row>
        <row r="77">
          <cell r="B77" t="str">
            <v>Probable serious mental illness</v>
          </cell>
          <cell r="C77" t="str">
            <v>S</v>
          </cell>
          <cell r="D77">
            <v>59.05</v>
          </cell>
          <cell r="E77" t="str">
            <v/>
          </cell>
        </row>
        <row r="78">
          <cell r="B78" t="str">
            <v>Employed</v>
          </cell>
          <cell r="C78">
            <v>12</v>
          </cell>
          <cell r="D78">
            <v>43.07</v>
          </cell>
          <cell r="E78" t="str">
            <v>#</v>
          </cell>
        </row>
        <row r="79">
          <cell r="B79" t="str">
            <v>Unemployed</v>
          </cell>
          <cell r="C79" t="str">
            <v>S</v>
          </cell>
          <cell r="D79">
            <v>89.58</v>
          </cell>
          <cell r="E79" t="str">
            <v/>
          </cell>
        </row>
        <row r="80">
          <cell r="B80" t="str">
            <v>Retired</v>
          </cell>
          <cell r="C80" t="str">
            <v>S</v>
          </cell>
          <cell r="D80">
            <v>108.33</v>
          </cell>
          <cell r="E80" t="str">
            <v/>
          </cell>
        </row>
        <row r="81">
          <cell r="B81" t="str">
            <v>Home or caring duties or voluntary work</v>
          </cell>
          <cell r="C81" t="str">
            <v>S</v>
          </cell>
          <cell r="D81">
            <v>75.66</v>
          </cell>
          <cell r="E81" t="str">
            <v/>
          </cell>
        </row>
        <row r="82">
          <cell r="B82" t="str">
            <v>Not employed, studying</v>
          </cell>
          <cell r="C82" t="str">
            <v>S</v>
          </cell>
          <cell r="D82">
            <v>92.93</v>
          </cell>
          <cell r="E82" t="str">
            <v/>
          </cell>
        </row>
        <row r="83">
          <cell r="B83" t="str">
            <v>Not employed, not actively seeking work/unable to work</v>
          </cell>
          <cell r="C83" t="str">
            <v>S</v>
          </cell>
          <cell r="D83">
            <v>99.11</v>
          </cell>
          <cell r="E83" t="str">
            <v/>
          </cell>
        </row>
        <row r="84">
          <cell r="B84" t="str">
            <v>Other employment status</v>
          </cell>
          <cell r="C84" t="str">
            <v>S</v>
          </cell>
          <cell r="D84">
            <v>139.82</v>
          </cell>
          <cell r="E84" t="str">
            <v/>
          </cell>
        </row>
        <row r="85">
          <cell r="B85" t="str">
            <v>Not in the labour force</v>
          </cell>
          <cell r="C85">
            <v>6</v>
          </cell>
          <cell r="D85">
            <v>46.15</v>
          </cell>
          <cell r="E85" t="str">
            <v>#</v>
          </cell>
        </row>
        <row r="86">
          <cell r="B86" t="str">
            <v>Personal income: $20,000 or less</v>
          </cell>
          <cell r="C86">
            <v>9</v>
          </cell>
          <cell r="D86">
            <v>49.41</v>
          </cell>
          <cell r="E86" t="str">
            <v>#</v>
          </cell>
        </row>
        <row r="87">
          <cell r="B87" t="str">
            <v>Personal income: $20,001–$40,000</v>
          </cell>
          <cell r="C87" t="str">
            <v>S</v>
          </cell>
          <cell r="D87">
            <v>53.98</v>
          </cell>
          <cell r="E87" t="str">
            <v/>
          </cell>
        </row>
        <row r="88">
          <cell r="B88" t="str">
            <v>Personal income: $40,001–$60,000</v>
          </cell>
          <cell r="C88" t="str">
            <v>S</v>
          </cell>
          <cell r="D88">
            <v>59.81</v>
          </cell>
          <cell r="E88" t="str">
            <v/>
          </cell>
        </row>
        <row r="89">
          <cell r="B89" t="str">
            <v>Personal income: $60,001 or more</v>
          </cell>
          <cell r="C89" t="str">
            <v>S</v>
          </cell>
          <cell r="D89">
            <v>71.7</v>
          </cell>
          <cell r="E89" t="str">
            <v/>
          </cell>
        </row>
        <row r="90">
          <cell r="B90" t="str">
            <v>Household income: $40,000 or less</v>
          </cell>
          <cell r="C90">
            <v>6</v>
          </cell>
          <cell r="D90">
            <v>47.31</v>
          </cell>
          <cell r="E90" t="str">
            <v>#</v>
          </cell>
        </row>
        <row r="91">
          <cell r="B91" t="str">
            <v>Household income: $40,001–$60,000</v>
          </cell>
          <cell r="C91" t="str">
            <v>S</v>
          </cell>
          <cell r="D91">
            <v>59.65</v>
          </cell>
          <cell r="E91" t="str">
            <v/>
          </cell>
        </row>
        <row r="92">
          <cell r="B92" t="str">
            <v>Household income: $60,001–$100,000</v>
          </cell>
          <cell r="C92" t="str">
            <v>S</v>
          </cell>
          <cell r="D92">
            <v>82.85</v>
          </cell>
          <cell r="E92" t="str">
            <v/>
          </cell>
        </row>
        <row r="93">
          <cell r="B93" t="str">
            <v>Household income: $100,001 or more</v>
          </cell>
          <cell r="C93" t="str">
            <v>S</v>
          </cell>
          <cell r="D93">
            <v>57.71</v>
          </cell>
          <cell r="E93" t="str">
            <v/>
          </cell>
        </row>
        <row r="94">
          <cell r="B94" t="str">
            <v>Not at all limited</v>
          </cell>
          <cell r="C94" t="str">
            <v>S</v>
          </cell>
          <cell r="D94">
            <v>62.42</v>
          </cell>
          <cell r="E94" t="str">
            <v/>
          </cell>
        </row>
        <row r="95">
          <cell r="B95" t="str">
            <v>A little limited</v>
          </cell>
          <cell r="C95" t="str">
            <v>S</v>
          </cell>
          <cell r="D95">
            <v>72.680000000000007</v>
          </cell>
          <cell r="E95" t="str">
            <v/>
          </cell>
        </row>
        <row r="96">
          <cell r="B96" t="str">
            <v>Quite limited</v>
          </cell>
          <cell r="C96" t="str">
            <v>S</v>
          </cell>
          <cell r="D96">
            <v>76.72</v>
          </cell>
          <cell r="E96" t="str">
            <v/>
          </cell>
        </row>
        <row r="97">
          <cell r="B97" t="str">
            <v>Very limited</v>
          </cell>
          <cell r="C97" t="str">
            <v>S</v>
          </cell>
          <cell r="D97">
            <v>72.989999999999995</v>
          </cell>
          <cell r="E97" t="str">
            <v/>
          </cell>
        </row>
        <row r="98">
          <cell r="B98" t="str">
            <v>Couldn't buy it</v>
          </cell>
          <cell r="C98" t="str">
            <v>S</v>
          </cell>
          <cell r="D98">
            <v>50.62</v>
          </cell>
          <cell r="E98" t="str">
            <v/>
          </cell>
        </row>
        <row r="99">
          <cell r="B99" t="str">
            <v>Not at all limited</v>
          </cell>
          <cell r="C99" t="str">
            <v>S</v>
          </cell>
          <cell r="D99">
            <v>62.42</v>
          </cell>
          <cell r="E99" t="str">
            <v/>
          </cell>
        </row>
        <row r="100">
          <cell r="B100" t="str">
            <v>A little limited</v>
          </cell>
          <cell r="C100" t="str">
            <v>S</v>
          </cell>
          <cell r="D100">
            <v>72.680000000000007</v>
          </cell>
          <cell r="E100" t="str">
            <v/>
          </cell>
        </row>
        <row r="101">
          <cell r="B101" t="str">
            <v>Quite or very limited</v>
          </cell>
          <cell r="C101" t="str">
            <v>S</v>
          </cell>
          <cell r="D101">
            <v>51.05</v>
          </cell>
          <cell r="E101" t="str">
            <v/>
          </cell>
        </row>
        <row r="102">
          <cell r="B102" t="str">
            <v>Couldn't buy it</v>
          </cell>
          <cell r="C102" t="str">
            <v>S</v>
          </cell>
          <cell r="D102">
            <v>50.62</v>
          </cell>
          <cell r="E102" t="str">
            <v/>
          </cell>
        </row>
        <row r="103">
          <cell r="B103" t="str">
            <v>Yes, can meet unexpected expense</v>
          </cell>
          <cell r="C103">
            <v>13</v>
          </cell>
          <cell r="D103">
            <v>43.15</v>
          </cell>
          <cell r="E103" t="str">
            <v>#</v>
          </cell>
        </row>
        <row r="104">
          <cell r="B104" t="str">
            <v>No, cannot meet unexpected expense</v>
          </cell>
          <cell r="C104">
            <v>6</v>
          </cell>
          <cell r="D104">
            <v>45.62</v>
          </cell>
          <cell r="E104" t="str">
            <v>#</v>
          </cell>
        </row>
        <row r="105">
          <cell r="B105" t="str">
            <v>Household had no vehicle access</v>
          </cell>
          <cell r="C105" t="str">
            <v>S</v>
          </cell>
          <cell r="D105">
            <v>134.43</v>
          </cell>
          <cell r="E105" t="str">
            <v/>
          </cell>
        </row>
        <row r="106">
          <cell r="B106" t="str">
            <v>Household had vehicle access</v>
          </cell>
          <cell r="C106">
            <v>20</v>
          </cell>
          <cell r="D106">
            <v>29.66</v>
          </cell>
          <cell r="E106" t="str">
            <v>#</v>
          </cell>
        </row>
        <row r="107">
          <cell r="B107" t="str">
            <v>Household had no access to device</v>
          </cell>
          <cell r="C107" t="str">
            <v>S</v>
          </cell>
          <cell r="D107">
            <v>196.24</v>
          </cell>
          <cell r="E107" t="str">
            <v/>
          </cell>
        </row>
        <row r="108">
          <cell r="B108" t="str">
            <v>Household had access to device</v>
          </cell>
          <cell r="C108">
            <v>21</v>
          </cell>
          <cell r="D108">
            <v>29.7</v>
          </cell>
          <cell r="E108" t="str">
            <v>#</v>
          </cell>
        </row>
        <row r="109">
          <cell r="B109" t="str">
            <v>One person household</v>
          </cell>
          <cell r="C109" t="str">
            <v>S</v>
          </cell>
          <cell r="D109">
            <v>52.93</v>
          </cell>
          <cell r="E109" t="str">
            <v/>
          </cell>
        </row>
        <row r="110">
          <cell r="B110" t="str">
            <v>One parent with child(ren)</v>
          </cell>
          <cell r="C110" t="str">
            <v>S</v>
          </cell>
          <cell r="D110">
            <v>63.69</v>
          </cell>
          <cell r="E110" t="str">
            <v/>
          </cell>
        </row>
        <row r="111">
          <cell r="B111" t="str">
            <v>Couple only</v>
          </cell>
          <cell r="C111" t="str">
            <v>S</v>
          </cell>
          <cell r="D111">
            <v>79.94</v>
          </cell>
          <cell r="E111" t="str">
            <v/>
          </cell>
        </row>
        <row r="112">
          <cell r="B112" t="str">
            <v>Couple with child(ren)</v>
          </cell>
          <cell r="C112">
            <v>6</v>
          </cell>
          <cell r="D112">
            <v>49.81</v>
          </cell>
          <cell r="E112" t="str">
            <v>#</v>
          </cell>
        </row>
        <row r="113">
          <cell r="B113" t="str">
            <v>Other multi-person household</v>
          </cell>
          <cell r="C113" t="str">
            <v>S</v>
          </cell>
          <cell r="D113">
            <v>80.22</v>
          </cell>
          <cell r="E113" t="str">
            <v/>
          </cell>
        </row>
        <row r="114">
          <cell r="B114" t="str">
            <v>Other household with couple and/or child</v>
          </cell>
          <cell r="C114" t="str">
            <v>S</v>
          </cell>
          <cell r="D114">
            <v>71.930000000000007</v>
          </cell>
          <cell r="E114" t="str">
            <v/>
          </cell>
        </row>
        <row r="115">
          <cell r="B115" t="str">
            <v>One-person household</v>
          </cell>
          <cell r="C115" t="str">
            <v>S</v>
          </cell>
          <cell r="D115">
            <v>52.93</v>
          </cell>
          <cell r="E115" t="str">
            <v/>
          </cell>
        </row>
        <row r="116">
          <cell r="B116" t="str">
            <v>Two-people household</v>
          </cell>
          <cell r="C116" t="str">
            <v>S</v>
          </cell>
          <cell r="D116">
            <v>52.87</v>
          </cell>
          <cell r="E116" t="str">
            <v/>
          </cell>
        </row>
        <row r="117">
          <cell r="B117" t="str">
            <v>Three-people household</v>
          </cell>
          <cell r="C117" t="str">
            <v>S</v>
          </cell>
          <cell r="D117">
            <v>86.04</v>
          </cell>
          <cell r="E117" t="str">
            <v/>
          </cell>
        </row>
        <row r="118">
          <cell r="B118" t="str">
            <v>Four-people household</v>
          </cell>
          <cell r="C118" t="str">
            <v>S</v>
          </cell>
          <cell r="D118">
            <v>56.31</v>
          </cell>
          <cell r="E118" t="str">
            <v/>
          </cell>
        </row>
        <row r="119">
          <cell r="B119" t="str">
            <v>Five-or-more-people household</v>
          </cell>
          <cell r="C119" t="str">
            <v>S</v>
          </cell>
          <cell r="D119">
            <v>74.83</v>
          </cell>
          <cell r="E119" t="str">
            <v/>
          </cell>
        </row>
        <row r="120">
          <cell r="B120" t="str">
            <v>No children in household</v>
          </cell>
          <cell r="C120">
            <v>11</v>
          </cell>
          <cell r="D120">
            <v>37.71</v>
          </cell>
          <cell r="E120" t="str">
            <v>#</v>
          </cell>
        </row>
        <row r="121">
          <cell r="B121" t="str">
            <v>One-child household</v>
          </cell>
          <cell r="C121" t="str">
            <v>S</v>
          </cell>
          <cell r="D121">
            <v>83.41</v>
          </cell>
          <cell r="E121" t="str">
            <v/>
          </cell>
        </row>
        <row r="122">
          <cell r="B122" t="str">
            <v>Two-or-more-children household</v>
          </cell>
          <cell r="C122">
            <v>5</v>
          </cell>
          <cell r="D122">
            <v>49.79</v>
          </cell>
          <cell r="E122" t="str">
            <v>#</v>
          </cell>
        </row>
        <row r="123">
          <cell r="B123" t="str">
            <v>No children in household</v>
          </cell>
          <cell r="C123">
            <v>11</v>
          </cell>
          <cell r="D123">
            <v>37.71</v>
          </cell>
          <cell r="E123" t="str">
            <v>#</v>
          </cell>
        </row>
        <row r="124">
          <cell r="B124" t="str">
            <v>One-or-more-children household</v>
          </cell>
          <cell r="C124">
            <v>10</v>
          </cell>
          <cell r="D124">
            <v>46.58</v>
          </cell>
          <cell r="E124" t="str">
            <v>#</v>
          </cell>
        </row>
        <row r="125">
          <cell r="B125" t="str">
            <v>Yes, lived at current address</v>
          </cell>
          <cell r="C125">
            <v>16</v>
          </cell>
          <cell r="D125">
            <v>35.770000000000003</v>
          </cell>
          <cell r="E125" t="str">
            <v>#</v>
          </cell>
        </row>
        <row r="126">
          <cell r="B126" t="str">
            <v>No, did not live at current address</v>
          </cell>
          <cell r="C126" t="str">
            <v>S</v>
          </cell>
          <cell r="D126">
            <v>52.88</v>
          </cell>
          <cell r="E126" t="str">
            <v/>
          </cell>
        </row>
        <row r="127">
          <cell r="B127" t="str">
            <v>Owned</v>
          </cell>
          <cell r="C127">
            <v>12</v>
          </cell>
          <cell r="D127">
            <v>45.98</v>
          </cell>
          <cell r="E127" t="str">
            <v>#</v>
          </cell>
        </row>
        <row r="128">
          <cell r="B128" t="str">
            <v>Rented, private</v>
          </cell>
          <cell r="C128">
            <v>5</v>
          </cell>
          <cell r="D128">
            <v>42.42</v>
          </cell>
          <cell r="E128" t="str">
            <v>#</v>
          </cell>
        </row>
        <row r="129">
          <cell r="B129" t="str">
            <v>Rented, government</v>
          </cell>
          <cell r="C129" t="str">
            <v>S</v>
          </cell>
          <cell r="D129">
            <v>71.790000000000006</v>
          </cell>
          <cell r="E129" t="str">
            <v/>
          </cell>
        </row>
      </sheetData>
      <sheetData sheetId="18">
        <row r="4">
          <cell r="B4" t="str">
            <v>New Zealand Average</v>
          </cell>
          <cell r="C4">
            <v>16.54</v>
          </cell>
          <cell r="D4">
            <v>3.91</v>
          </cell>
          <cell r="E4" t="str">
            <v>.‡</v>
          </cell>
          <cell r="F4" t="str">
            <v/>
          </cell>
        </row>
        <row r="5">
          <cell r="B5" t="str">
            <v>Male</v>
          </cell>
          <cell r="C5" t="str">
            <v>SŜ</v>
          </cell>
          <cell r="D5">
            <v>3.71</v>
          </cell>
          <cell r="E5" t="str">
            <v/>
          </cell>
          <cell r="F5" t="str">
            <v>*</v>
          </cell>
        </row>
        <row r="6">
          <cell r="B6" t="str">
            <v>Female</v>
          </cell>
          <cell r="C6">
            <v>22.71</v>
          </cell>
          <cell r="D6">
            <v>5.31</v>
          </cell>
          <cell r="E6" t="str">
            <v>.‡</v>
          </cell>
          <cell r="F6" t="str">
            <v/>
          </cell>
        </row>
        <row r="7">
          <cell r="B7" t="str">
            <v>Gender diverse</v>
          </cell>
          <cell r="C7">
            <v>0</v>
          </cell>
          <cell r="D7">
            <v>0</v>
          </cell>
          <cell r="E7" t="str">
            <v>.</v>
          </cell>
          <cell r="F7" t="str">
            <v>*</v>
          </cell>
        </row>
        <row r="8">
          <cell r="B8" t="str">
            <v>Cis-male</v>
          </cell>
          <cell r="C8" t="str">
            <v>SŜ</v>
          </cell>
          <cell r="D8">
            <v>3.76</v>
          </cell>
          <cell r="E8" t="str">
            <v/>
          </cell>
          <cell r="F8" t="str">
            <v>*</v>
          </cell>
        </row>
        <row r="9">
          <cell r="B9" t="str">
            <v>Cis-female</v>
          </cell>
          <cell r="C9">
            <v>22.49</v>
          </cell>
          <cell r="D9">
            <v>5.32</v>
          </cell>
          <cell r="E9" t="str">
            <v>.‡</v>
          </cell>
          <cell r="F9" t="str">
            <v/>
          </cell>
        </row>
        <row r="10">
          <cell r="B10" t="str">
            <v>Gender-diverse or trans-gender</v>
          </cell>
          <cell r="C10" t="str">
            <v>S</v>
          </cell>
          <cell r="D10">
            <v>35.770000000000003</v>
          </cell>
          <cell r="E10" t="str">
            <v/>
          </cell>
          <cell r="F10" t="str">
            <v/>
          </cell>
        </row>
        <row r="11">
          <cell r="B11" t="str">
            <v>Heterosexual</v>
          </cell>
          <cell r="C11">
            <v>15.35</v>
          </cell>
          <cell r="D11">
            <v>3.85</v>
          </cell>
          <cell r="E11" t="str">
            <v>.‡</v>
          </cell>
          <cell r="F11" t="str">
            <v/>
          </cell>
        </row>
        <row r="12">
          <cell r="B12" t="str">
            <v>Gay or lesbian</v>
          </cell>
          <cell r="C12" t="str">
            <v>S</v>
          </cell>
          <cell r="D12">
            <v>65.849999999999994</v>
          </cell>
          <cell r="E12" t="str">
            <v/>
          </cell>
          <cell r="F12" t="str">
            <v/>
          </cell>
        </row>
        <row r="13">
          <cell r="B13" t="str">
            <v>Bisexual</v>
          </cell>
          <cell r="C13" t="str">
            <v>S</v>
          </cell>
          <cell r="D13">
            <v>23.34</v>
          </cell>
          <cell r="E13" t="str">
            <v/>
          </cell>
          <cell r="F13" t="str">
            <v/>
          </cell>
        </row>
        <row r="14">
          <cell r="B14" t="str">
            <v>Other sexual identity</v>
          </cell>
          <cell r="C14" t="str">
            <v>S</v>
          </cell>
          <cell r="D14">
            <v>43.35</v>
          </cell>
          <cell r="E14" t="str">
            <v/>
          </cell>
          <cell r="F14" t="str">
            <v/>
          </cell>
        </row>
        <row r="15">
          <cell r="B15" t="str">
            <v>People with diverse sexualities</v>
          </cell>
          <cell r="C15" t="str">
            <v>SŜ</v>
          </cell>
          <cell r="D15">
            <v>17.66</v>
          </cell>
          <cell r="E15" t="str">
            <v/>
          </cell>
          <cell r="F15" t="str">
            <v/>
          </cell>
        </row>
        <row r="16">
          <cell r="B16" t="str">
            <v>Not LGBT</v>
          </cell>
          <cell r="C16">
            <v>15.53</v>
          </cell>
          <cell r="D16">
            <v>3.87</v>
          </cell>
          <cell r="E16" t="str">
            <v>.‡</v>
          </cell>
          <cell r="F16" t="str">
            <v/>
          </cell>
        </row>
        <row r="17">
          <cell r="B17" t="str">
            <v>LGBT</v>
          </cell>
          <cell r="C17" t="str">
            <v>SŜ</v>
          </cell>
          <cell r="D17">
            <v>16.739999999999998</v>
          </cell>
          <cell r="E17" t="str">
            <v/>
          </cell>
          <cell r="F17" t="str">
            <v/>
          </cell>
        </row>
        <row r="18">
          <cell r="B18" t="str">
            <v>15–19 years</v>
          </cell>
          <cell r="C18" t="str">
            <v>SŜ</v>
          </cell>
          <cell r="D18">
            <v>11.1</v>
          </cell>
          <cell r="E18" t="str">
            <v/>
          </cell>
          <cell r="F18" t="str">
            <v/>
          </cell>
        </row>
        <row r="19">
          <cell r="B19" t="str">
            <v>20–29 years</v>
          </cell>
          <cell r="C19">
            <v>23.89</v>
          </cell>
          <cell r="D19">
            <v>8.06</v>
          </cell>
          <cell r="E19" t="str">
            <v>.‡</v>
          </cell>
          <cell r="F19" t="str">
            <v/>
          </cell>
        </row>
        <row r="20">
          <cell r="B20" t="str">
            <v>30–39 years</v>
          </cell>
          <cell r="C20">
            <v>18.920000000000002</v>
          </cell>
          <cell r="D20">
            <v>8.27</v>
          </cell>
          <cell r="E20" t="str">
            <v>.‡</v>
          </cell>
          <cell r="F20" t="str">
            <v/>
          </cell>
        </row>
        <row r="21">
          <cell r="B21" t="str">
            <v>40–49 years</v>
          </cell>
          <cell r="C21" t="str">
            <v>SŜ</v>
          </cell>
          <cell r="D21">
            <v>6.99</v>
          </cell>
          <cell r="E21" t="str">
            <v/>
          </cell>
          <cell r="F21" t="str">
            <v/>
          </cell>
        </row>
        <row r="22">
          <cell r="B22" t="str">
            <v>50–59 years</v>
          </cell>
          <cell r="C22" t="str">
            <v>SŜ</v>
          </cell>
          <cell r="D22">
            <v>9.91</v>
          </cell>
          <cell r="E22" t="str">
            <v/>
          </cell>
          <cell r="F22" t="str">
            <v/>
          </cell>
        </row>
        <row r="23">
          <cell r="B23" t="str">
            <v>60–64 years</v>
          </cell>
          <cell r="C23" t="str">
            <v>SŜ</v>
          </cell>
          <cell r="D23">
            <v>1.1100000000000001</v>
          </cell>
          <cell r="E23" t="str">
            <v/>
          </cell>
          <cell r="F23" t="str">
            <v>*</v>
          </cell>
        </row>
        <row r="24">
          <cell r="B24" t="str">
            <v>65 years and over</v>
          </cell>
          <cell r="C24" t="str">
            <v>SŜ</v>
          </cell>
          <cell r="D24">
            <v>7.74</v>
          </cell>
          <cell r="E24" t="str">
            <v/>
          </cell>
          <cell r="F24" t="str">
            <v/>
          </cell>
        </row>
        <row r="25">
          <cell r="B25" t="str">
            <v>15–29 years</v>
          </cell>
          <cell r="C25">
            <v>20.81</v>
          </cell>
          <cell r="D25">
            <v>6.83</v>
          </cell>
          <cell r="E25" t="str">
            <v>.‡</v>
          </cell>
          <cell r="F25" t="str">
            <v/>
          </cell>
        </row>
        <row r="26">
          <cell r="B26" t="str">
            <v>30–64 years</v>
          </cell>
          <cell r="C26">
            <v>15.01</v>
          </cell>
          <cell r="D26">
            <v>4.8</v>
          </cell>
          <cell r="E26" t="str">
            <v>.‡</v>
          </cell>
          <cell r="F26" t="str">
            <v/>
          </cell>
        </row>
        <row r="27">
          <cell r="B27" t="str">
            <v>65 years and over</v>
          </cell>
          <cell r="C27" t="str">
            <v>SŜ</v>
          </cell>
          <cell r="D27">
            <v>7.74</v>
          </cell>
          <cell r="E27" t="str">
            <v/>
          </cell>
          <cell r="F27" t="str">
            <v/>
          </cell>
        </row>
        <row r="28">
          <cell r="B28" t="str">
            <v>15–19 years</v>
          </cell>
          <cell r="C28" t="str">
            <v>SŜ</v>
          </cell>
          <cell r="D28">
            <v>11.1</v>
          </cell>
          <cell r="E28" t="str">
            <v/>
          </cell>
          <cell r="F28" t="str">
            <v/>
          </cell>
        </row>
        <row r="29">
          <cell r="B29" t="str">
            <v>20–29 years</v>
          </cell>
          <cell r="C29">
            <v>23.89</v>
          </cell>
          <cell r="D29">
            <v>8.06</v>
          </cell>
          <cell r="E29" t="str">
            <v>.‡</v>
          </cell>
          <cell r="F29" t="str">
            <v/>
          </cell>
        </row>
        <row r="30">
          <cell r="B30" t="str">
            <v>NZ European</v>
          </cell>
          <cell r="C30">
            <v>17.14</v>
          </cell>
          <cell r="D30">
            <v>5.0599999999999996</v>
          </cell>
          <cell r="E30" t="str">
            <v>.‡</v>
          </cell>
          <cell r="F30" t="str">
            <v/>
          </cell>
        </row>
        <row r="31">
          <cell r="B31" t="str">
            <v>Māori</v>
          </cell>
          <cell r="C31">
            <v>23.89</v>
          </cell>
          <cell r="D31">
            <v>9.1300000000000008</v>
          </cell>
          <cell r="E31" t="str">
            <v>.‡</v>
          </cell>
          <cell r="F31" t="str">
            <v/>
          </cell>
        </row>
        <row r="32">
          <cell r="B32" t="str">
            <v>Pacific peoples</v>
          </cell>
          <cell r="C32" t="str">
            <v>SŜ</v>
          </cell>
          <cell r="D32">
            <v>11.73</v>
          </cell>
          <cell r="E32" t="str">
            <v/>
          </cell>
          <cell r="F32" t="str">
            <v/>
          </cell>
        </row>
        <row r="33">
          <cell r="B33" t="str">
            <v>Asian</v>
          </cell>
          <cell r="C33" t="str">
            <v>SŜ</v>
          </cell>
          <cell r="D33">
            <v>7.18</v>
          </cell>
          <cell r="E33" t="str">
            <v/>
          </cell>
          <cell r="F33" t="str">
            <v>*</v>
          </cell>
        </row>
        <row r="34">
          <cell r="B34" t="str">
            <v>Chinese</v>
          </cell>
          <cell r="C34">
            <v>0</v>
          </cell>
          <cell r="D34">
            <v>0</v>
          </cell>
          <cell r="E34" t="str">
            <v>.</v>
          </cell>
          <cell r="F34" t="str">
            <v>*</v>
          </cell>
        </row>
        <row r="35">
          <cell r="B35" t="str">
            <v>Indian</v>
          </cell>
          <cell r="C35" t="str">
            <v>S</v>
          </cell>
          <cell r="D35">
            <v>24</v>
          </cell>
          <cell r="E35" t="str">
            <v/>
          </cell>
          <cell r="F35" t="str">
            <v/>
          </cell>
        </row>
        <row r="36">
          <cell r="B36" t="str">
            <v>Other Asian ethnicity</v>
          </cell>
          <cell r="C36" t="str">
            <v>SŜ</v>
          </cell>
          <cell r="D36">
            <v>8.6199999999999992</v>
          </cell>
          <cell r="E36" t="str">
            <v/>
          </cell>
          <cell r="F36" t="str">
            <v>*</v>
          </cell>
        </row>
        <row r="37">
          <cell r="B37" t="str">
            <v>Other ethnicity</v>
          </cell>
          <cell r="C37">
            <v>0</v>
          </cell>
          <cell r="D37">
            <v>0</v>
          </cell>
          <cell r="E37" t="str">
            <v>.</v>
          </cell>
          <cell r="F37" t="str">
            <v>*</v>
          </cell>
        </row>
        <row r="38">
          <cell r="B38" t="str">
            <v>Other ethnicity (except European and Māori)</v>
          </cell>
          <cell r="C38" t="str">
            <v>SŜ</v>
          </cell>
          <cell r="D38">
            <v>6.51</v>
          </cell>
          <cell r="E38" t="str">
            <v/>
          </cell>
          <cell r="F38" t="str">
            <v/>
          </cell>
        </row>
        <row r="39">
          <cell r="B39" t="str">
            <v>Other ethnicity (except European, Māori and Asian)</v>
          </cell>
          <cell r="C39" t="str">
            <v>SŜ</v>
          </cell>
          <cell r="D39">
            <v>10.06</v>
          </cell>
          <cell r="E39" t="str">
            <v/>
          </cell>
          <cell r="F39" t="str">
            <v/>
          </cell>
        </row>
        <row r="40">
          <cell r="B40" t="str">
            <v>Other ethnicity (except European, Māori and Pacific)</v>
          </cell>
          <cell r="C40" t="str">
            <v>SŜ</v>
          </cell>
          <cell r="D40">
            <v>5.79</v>
          </cell>
          <cell r="E40" t="str">
            <v/>
          </cell>
          <cell r="F40" t="str">
            <v>*</v>
          </cell>
        </row>
        <row r="41">
          <cell r="B41">
            <v>2018</v>
          </cell>
          <cell r="C41">
            <v>11.29</v>
          </cell>
          <cell r="D41">
            <v>3.04</v>
          </cell>
          <cell r="E41" t="str">
            <v>.‡</v>
          </cell>
          <cell r="F41" t="str">
            <v/>
          </cell>
        </row>
        <row r="42">
          <cell r="B42" t="str">
            <v>2019/20</v>
          </cell>
          <cell r="C42">
            <v>22.88</v>
          </cell>
          <cell r="D42">
            <v>8.0399999999999991</v>
          </cell>
          <cell r="E42" t="str">
            <v>.‡</v>
          </cell>
          <cell r="F42" t="str">
            <v/>
          </cell>
        </row>
        <row r="43">
          <cell r="B43" t="str">
            <v>Auckland</v>
          </cell>
          <cell r="C43">
            <v>15.74</v>
          </cell>
          <cell r="D43">
            <v>6.39</v>
          </cell>
          <cell r="E43" t="str">
            <v>.‡</v>
          </cell>
          <cell r="F43" t="str">
            <v/>
          </cell>
        </row>
        <row r="44">
          <cell r="B44" t="str">
            <v>Wellington</v>
          </cell>
          <cell r="C44" t="str">
            <v>SŜ</v>
          </cell>
          <cell r="D44">
            <v>10.54</v>
          </cell>
          <cell r="E44" t="str">
            <v/>
          </cell>
          <cell r="F44" t="str">
            <v/>
          </cell>
        </row>
        <row r="45">
          <cell r="B45" t="str">
            <v>Rest of North Island</v>
          </cell>
          <cell r="C45">
            <v>20.8</v>
          </cell>
          <cell r="D45">
            <v>7.93</v>
          </cell>
          <cell r="E45" t="str">
            <v>.‡</v>
          </cell>
          <cell r="F45" t="str">
            <v/>
          </cell>
        </row>
        <row r="46">
          <cell r="B46" t="str">
            <v>Canterbury</v>
          </cell>
          <cell r="C46" t="str">
            <v>SŜ</v>
          </cell>
          <cell r="D46">
            <v>8.49</v>
          </cell>
          <cell r="E46" t="str">
            <v/>
          </cell>
          <cell r="F46" t="str">
            <v/>
          </cell>
        </row>
        <row r="47">
          <cell r="B47" t="str">
            <v>Rest of South Island</v>
          </cell>
          <cell r="C47" t="str">
            <v>SŜ</v>
          </cell>
          <cell r="D47">
            <v>11.96</v>
          </cell>
          <cell r="E47" t="str">
            <v/>
          </cell>
          <cell r="F47" t="str">
            <v/>
          </cell>
        </row>
        <row r="48">
          <cell r="B48" t="str">
            <v>Major urban area</v>
          </cell>
          <cell r="C48">
            <v>14.22</v>
          </cell>
          <cell r="D48">
            <v>5.07</v>
          </cell>
          <cell r="E48" t="str">
            <v>.‡</v>
          </cell>
          <cell r="F48" t="str">
            <v/>
          </cell>
        </row>
        <row r="49">
          <cell r="B49" t="str">
            <v>Large urban area</v>
          </cell>
          <cell r="C49">
            <v>22.83</v>
          </cell>
          <cell r="D49">
            <v>10.48</v>
          </cell>
          <cell r="E49" t="str">
            <v>.</v>
          </cell>
          <cell r="F49" t="str">
            <v/>
          </cell>
        </row>
        <row r="50">
          <cell r="B50" t="str">
            <v>Medium urban area</v>
          </cell>
          <cell r="C50" t="str">
            <v>SŜ</v>
          </cell>
          <cell r="D50">
            <v>15.94</v>
          </cell>
          <cell r="E50" t="str">
            <v/>
          </cell>
          <cell r="F50" t="str">
            <v/>
          </cell>
        </row>
        <row r="51">
          <cell r="B51" t="str">
            <v>Small urban area</v>
          </cell>
          <cell r="C51" t="str">
            <v>SŜ</v>
          </cell>
          <cell r="D51">
            <v>17.09</v>
          </cell>
          <cell r="E51" t="str">
            <v/>
          </cell>
          <cell r="F51" t="str">
            <v/>
          </cell>
        </row>
        <row r="52">
          <cell r="B52" t="str">
            <v>Rural settlement/rural other</v>
          </cell>
          <cell r="C52" t="str">
            <v>SŜ</v>
          </cell>
          <cell r="D52">
            <v>9.01</v>
          </cell>
          <cell r="E52" t="str">
            <v/>
          </cell>
          <cell r="F52" t="str">
            <v/>
          </cell>
        </row>
        <row r="53">
          <cell r="B53" t="str">
            <v>Major urban area</v>
          </cell>
          <cell r="C53">
            <v>14.22</v>
          </cell>
          <cell r="D53">
            <v>5.07</v>
          </cell>
          <cell r="E53" t="str">
            <v>.‡</v>
          </cell>
          <cell r="F53" t="str">
            <v/>
          </cell>
        </row>
        <row r="54">
          <cell r="B54" t="str">
            <v>Medium/large urban area</v>
          </cell>
          <cell r="C54">
            <v>21.51</v>
          </cell>
          <cell r="D54">
            <v>8.8800000000000008</v>
          </cell>
          <cell r="E54" t="str">
            <v>.‡</v>
          </cell>
          <cell r="F54" t="str">
            <v/>
          </cell>
        </row>
        <row r="55">
          <cell r="B55" t="str">
            <v>Small urban/rural area</v>
          </cell>
          <cell r="C55" t="str">
            <v>SŜ</v>
          </cell>
          <cell r="D55">
            <v>8.93</v>
          </cell>
          <cell r="E55" t="str">
            <v/>
          </cell>
          <cell r="F55" t="str">
            <v/>
          </cell>
        </row>
        <row r="56">
          <cell r="B56" t="str">
            <v>Quintile 1 (least deprived)</v>
          </cell>
          <cell r="C56" t="str">
            <v>SŜ</v>
          </cell>
          <cell r="D56">
            <v>9.89</v>
          </cell>
          <cell r="E56" t="str">
            <v/>
          </cell>
          <cell r="F56" t="str">
            <v/>
          </cell>
        </row>
        <row r="57">
          <cell r="B57" t="str">
            <v>Quintile 2</v>
          </cell>
          <cell r="C57" t="str">
            <v>SŜ</v>
          </cell>
          <cell r="D57">
            <v>4.3600000000000003</v>
          </cell>
          <cell r="E57" t="str">
            <v/>
          </cell>
          <cell r="F57" t="str">
            <v>*</v>
          </cell>
        </row>
        <row r="58">
          <cell r="B58" t="str">
            <v>Quintile 3</v>
          </cell>
          <cell r="C58" t="str">
            <v>SŜ</v>
          </cell>
          <cell r="D58">
            <v>5.08</v>
          </cell>
          <cell r="E58" t="str">
            <v/>
          </cell>
          <cell r="F58" t="str">
            <v/>
          </cell>
        </row>
        <row r="59">
          <cell r="B59" t="str">
            <v>Quintile 4</v>
          </cell>
          <cell r="C59">
            <v>27.3</v>
          </cell>
          <cell r="D59">
            <v>10.7</v>
          </cell>
          <cell r="E59" t="str">
            <v>.</v>
          </cell>
          <cell r="F59" t="str">
            <v/>
          </cell>
        </row>
        <row r="60">
          <cell r="B60" t="str">
            <v>Quintile 5 (most deprived)</v>
          </cell>
          <cell r="C60">
            <v>24.46</v>
          </cell>
          <cell r="D60">
            <v>6.7</v>
          </cell>
          <cell r="E60" t="str">
            <v>.‡</v>
          </cell>
          <cell r="F60" t="str">
            <v/>
          </cell>
        </row>
        <row r="61">
          <cell r="B61" t="str">
            <v>Had partner within last 12 months</v>
          </cell>
          <cell r="C61">
            <v>16.54</v>
          </cell>
          <cell r="D61">
            <v>3.91</v>
          </cell>
          <cell r="E61" t="str">
            <v>.‡</v>
          </cell>
          <cell r="F61" t="str">
            <v/>
          </cell>
        </row>
        <row r="62">
          <cell r="B62" t="str">
            <v>Has ever had a partner</v>
          </cell>
          <cell r="C62">
            <v>16.54</v>
          </cell>
          <cell r="D62">
            <v>3.91</v>
          </cell>
          <cell r="E62" t="str">
            <v>.‡</v>
          </cell>
          <cell r="F62" t="str">
            <v/>
          </cell>
        </row>
        <row r="63">
          <cell r="B63" t="str">
            <v>Partnered – legally registered</v>
          </cell>
          <cell r="C63" t="str">
            <v>SŜ</v>
          </cell>
          <cell r="D63">
            <v>3.55</v>
          </cell>
          <cell r="E63" t="str">
            <v/>
          </cell>
          <cell r="F63" t="str">
            <v>*</v>
          </cell>
        </row>
        <row r="64">
          <cell r="B64" t="str">
            <v>Partnered – not legally registered</v>
          </cell>
          <cell r="C64" t="str">
            <v>Ŝ</v>
          </cell>
          <cell r="D64">
            <v>9.17</v>
          </cell>
          <cell r="E64" t="str">
            <v/>
          </cell>
          <cell r="F64" t="str">
            <v/>
          </cell>
        </row>
        <row r="65">
          <cell r="B65" t="str">
            <v>Non-partnered</v>
          </cell>
          <cell r="C65">
            <v>31.57</v>
          </cell>
          <cell r="D65">
            <v>10.67</v>
          </cell>
          <cell r="E65" t="str">
            <v>.</v>
          </cell>
          <cell r="F65" t="str">
            <v>*</v>
          </cell>
        </row>
        <row r="66">
          <cell r="B66" t="str">
            <v>Never married and never in a civil union</v>
          </cell>
          <cell r="C66">
            <v>19.600000000000001</v>
          </cell>
          <cell r="D66">
            <v>7.41</v>
          </cell>
          <cell r="E66" t="str">
            <v>.‡</v>
          </cell>
          <cell r="F66" t="str">
            <v/>
          </cell>
        </row>
        <row r="67">
          <cell r="B67" t="str">
            <v>Divorced</v>
          </cell>
          <cell r="C67" t="str">
            <v>S</v>
          </cell>
          <cell r="D67">
            <v>34.67</v>
          </cell>
          <cell r="E67" t="str">
            <v/>
          </cell>
          <cell r="F67" t="str">
            <v>*</v>
          </cell>
        </row>
        <row r="68">
          <cell r="B68" t="str">
            <v>Widowed/surviving partner</v>
          </cell>
          <cell r="C68" t="str">
            <v>S</v>
          </cell>
          <cell r="D68">
            <v>35.119999999999997</v>
          </cell>
          <cell r="E68" t="str">
            <v/>
          </cell>
          <cell r="F68" t="str">
            <v/>
          </cell>
        </row>
        <row r="69">
          <cell r="B69" t="str">
            <v>Separated</v>
          </cell>
          <cell r="C69">
            <v>34.81</v>
          </cell>
          <cell r="D69">
            <v>13.66</v>
          </cell>
          <cell r="E69" t="str">
            <v>.</v>
          </cell>
          <cell r="F69" t="str">
            <v>*</v>
          </cell>
        </row>
        <row r="70">
          <cell r="B70" t="str">
            <v>Married/civil union/de facto</v>
          </cell>
          <cell r="C70" t="str">
            <v>SŜ</v>
          </cell>
          <cell r="D70">
            <v>3.5</v>
          </cell>
          <cell r="E70" t="str">
            <v/>
          </cell>
          <cell r="F70" t="str">
            <v>*</v>
          </cell>
        </row>
        <row r="71">
          <cell r="B71" t="str">
            <v>Adults with disability</v>
          </cell>
          <cell r="C71" t="str">
            <v>S</v>
          </cell>
          <cell r="D71">
            <v>24.6</v>
          </cell>
          <cell r="E71" t="str">
            <v/>
          </cell>
          <cell r="F71" t="str">
            <v/>
          </cell>
        </row>
        <row r="72">
          <cell r="B72" t="str">
            <v>Adults without disability</v>
          </cell>
          <cell r="C72">
            <v>15.59</v>
          </cell>
          <cell r="D72">
            <v>3.93</v>
          </cell>
          <cell r="E72" t="str">
            <v>.‡</v>
          </cell>
          <cell r="F72" t="str">
            <v/>
          </cell>
        </row>
        <row r="73">
          <cell r="B73" t="str">
            <v>Low level of psychological distress</v>
          </cell>
          <cell r="C73">
            <v>12.44</v>
          </cell>
          <cell r="D73">
            <v>3.21</v>
          </cell>
          <cell r="E73" t="str">
            <v>.‡</v>
          </cell>
          <cell r="F73" t="str">
            <v/>
          </cell>
        </row>
        <row r="74">
          <cell r="B74" t="str">
            <v>Moderate level of psychological distress</v>
          </cell>
          <cell r="C74" t="str">
            <v>SŜ</v>
          </cell>
          <cell r="D74">
            <v>16.79</v>
          </cell>
          <cell r="E74" t="str">
            <v/>
          </cell>
          <cell r="F74" t="str">
            <v/>
          </cell>
        </row>
        <row r="75">
          <cell r="B75" t="str">
            <v>High level of psychological distress</v>
          </cell>
          <cell r="C75" t="str">
            <v>S</v>
          </cell>
          <cell r="D75">
            <v>25.86</v>
          </cell>
          <cell r="E75" t="str">
            <v/>
          </cell>
          <cell r="F75" t="str">
            <v/>
          </cell>
        </row>
        <row r="76">
          <cell r="B76" t="str">
            <v>No probable serious mental illness</v>
          </cell>
          <cell r="C76">
            <v>12.44</v>
          </cell>
          <cell r="D76">
            <v>3.21</v>
          </cell>
          <cell r="E76" t="str">
            <v>.‡</v>
          </cell>
          <cell r="F76" t="str">
            <v/>
          </cell>
        </row>
        <row r="77">
          <cell r="B77" t="str">
            <v>Probable serious mental illness</v>
          </cell>
          <cell r="C77" t="str">
            <v>SŜ</v>
          </cell>
          <cell r="D77">
            <v>16.79</v>
          </cell>
          <cell r="E77" t="str">
            <v/>
          </cell>
          <cell r="F77" t="str">
            <v/>
          </cell>
        </row>
        <row r="78">
          <cell r="B78" t="str">
            <v>Employed</v>
          </cell>
          <cell r="C78">
            <v>12.53</v>
          </cell>
          <cell r="D78">
            <v>3.96</v>
          </cell>
          <cell r="E78" t="str">
            <v>.‡</v>
          </cell>
          <cell r="F78" t="str">
            <v/>
          </cell>
        </row>
        <row r="79">
          <cell r="B79" t="str">
            <v>Unemployed</v>
          </cell>
          <cell r="C79" t="str">
            <v>SŜ</v>
          </cell>
          <cell r="D79">
            <v>16.55</v>
          </cell>
          <cell r="E79" t="str">
            <v/>
          </cell>
          <cell r="F79" t="str">
            <v/>
          </cell>
        </row>
        <row r="80">
          <cell r="B80" t="str">
            <v>Retired</v>
          </cell>
          <cell r="C80" t="str">
            <v>SŜ</v>
          </cell>
          <cell r="D80">
            <v>5.52</v>
          </cell>
          <cell r="E80" t="str">
            <v/>
          </cell>
          <cell r="F80" t="str">
            <v>*</v>
          </cell>
        </row>
        <row r="81">
          <cell r="B81" t="str">
            <v>Home or caring duties or voluntary work</v>
          </cell>
          <cell r="C81">
            <v>42.84</v>
          </cell>
          <cell r="D81">
            <v>16.97</v>
          </cell>
          <cell r="E81" t="str">
            <v>.</v>
          </cell>
          <cell r="F81" t="str">
            <v>*</v>
          </cell>
        </row>
        <row r="82">
          <cell r="B82" t="str">
            <v>Not employed, studying</v>
          </cell>
          <cell r="C82" t="str">
            <v>SŜ</v>
          </cell>
          <cell r="D82">
            <v>15.36</v>
          </cell>
          <cell r="E82" t="str">
            <v/>
          </cell>
          <cell r="F82" t="str">
            <v/>
          </cell>
        </row>
        <row r="83">
          <cell r="B83" t="str">
            <v>Not employed, not actively seeking work/unable to work</v>
          </cell>
          <cell r="C83" t="str">
            <v>S</v>
          </cell>
          <cell r="D83">
            <v>23.15</v>
          </cell>
          <cell r="E83" t="str">
            <v/>
          </cell>
          <cell r="F83" t="str">
            <v/>
          </cell>
        </row>
        <row r="84">
          <cell r="B84" t="str">
            <v>Other employment status</v>
          </cell>
          <cell r="C84" t="str">
            <v>SŜ</v>
          </cell>
          <cell r="D84">
            <v>19.46</v>
          </cell>
          <cell r="E84" t="str">
            <v/>
          </cell>
          <cell r="F84" t="str">
            <v/>
          </cell>
        </row>
        <row r="85">
          <cell r="B85" t="str">
            <v>Not in the labour force</v>
          </cell>
          <cell r="C85">
            <v>26.02</v>
          </cell>
          <cell r="D85">
            <v>9.73</v>
          </cell>
          <cell r="E85" t="str">
            <v>.‡</v>
          </cell>
          <cell r="F85" t="str">
            <v/>
          </cell>
        </row>
        <row r="86">
          <cell r="B86" t="str">
            <v>Personal income: $20,000 or less</v>
          </cell>
          <cell r="C86">
            <v>19.38</v>
          </cell>
          <cell r="D86">
            <v>6.75</v>
          </cell>
          <cell r="E86" t="str">
            <v>.‡</v>
          </cell>
          <cell r="F86" t="str">
            <v/>
          </cell>
        </row>
        <row r="87">
          <cell r="B87" t="str">
            <v>Personal income: $20,001–$40,000</v>
          </cell>
          <cell r="C87">
            <v>18.88</v>
          </cell>
          <cell r="D87">
            <v>7.77</v>
          </cell>
          <cell r="E87" t="str">
            <v>.‡</v>
          </cell>
          <cell r="F87" t="str">
            <v/>
          </cell>
        </row>
        <row r="88">
          <cell r="B88" t="str">
            <v>Personal income: $40,001–$60,000</v>
          </cell>
          <cell r="C88" t="str">
            <v>Ŝ</v>
          </cell>
          <cell r="D88">
            <v>8.7100000000000009</v>
          </cell>
          <cell r="E88" t="str">
            <v/>
          </cell>
          <cell r="F88" t="str">
            <v/>
          </cell>
        </row>
        <row r="89">
          <cell r="B89" t="str">
            <v>Personal income: $60,001 or more</v>
          </cell>
          <cell r="C89" t="str">
            <v>SŜ</v>
          </cell>
          <cell r="D89">
            <v>5.76</v>
          </cell>
          <cell r="E89" t="str">
            <v/>
          </cell>
          <cell r="F89" t="str">
            <v/>
          </cell>
        </row>
        <row r="90">
          <cell r="B90" t="str">
            <v>Household income: $40,000 or less</v>
          </cell>
          <cell r="C90">
            <v>24.82</v>
          </cell>
          <cell r="D90">
            <v>7.37</v>
          </cell>
          <cell r="E90" t="str">
            <v>.‡</v>
          </cell>
          <cell r="F90" t="str">
            <v/>
          </cell>
        </row>
        <row r="91">
          <cell r="B91" t="str">
            <v>Household income: $40,001–$60,000</v>
          </cell>
          <cell r="C91" t="str">
            <v>Ŝ</v>
          </cell>
          <cell r="D91">
            <v>10.96</v>
          </cell>
          <cell r="E91" t="str">
            <v/>
          </cell>
          <cell r="F91" t="str">
            <v/>
          </cell>
        </row>
        <row r="92">
          <cell r="B92" t="str">
            <v>Household income: $60,001–$100,000</v>
          </cell>
          <cell r="C92" t="str">
            <v>SŜ</v>
          </cell>
          <cell r="D92">
            <v>6.46</v>
          </cell>
          <cell r="E92" t="str">
            <v/>
          </cell>
          <cell r="F92" t="str">
            <v/>
          </cell>
        </row>
        <row r="93">
          <cell r="B93" t="str">
            <v>Household income: $100,001 or more</v>
          </cell>
          <cell r="C93" t="str">
            <v>SŜ</v>
          </cell>
          <cell r="D93">
            <v>5.29</v>
          </cell>
          <cell r="E93" t="str">
            <v/>
          </cell>
          <cell r="F93" t="str">
            <v/>
          </cell>
        </row>
        <row r="94">
          <cell r="B94" t="str">
            <v>Not at all limited</v>
          </cell>
          <cell r="C94" t="str">
            <v>SŜ</v>
          </cell>
          <cell r="D94">
            <v>6.98</v>
          </cell>
          <cell r="E94" t="str">
            <v/>
          </cell>
          <cell r="F94" t="str">
            <v/>
          </cell>
        </row>
        <row r="95">
          <cell r="B95" t="str">
            <v>A little limited</v>
          </cell>
          <cell r="C95" t="str">
            <v>SŜ</v>
          </cell>
          <cell r="D95">
            <v>7.94</v>
          </cell>
          <cell r="E95" t="str">
            <v/>
          </cell>
          <cell r="F95" t="str">
            <v/>
          </cell>
        </row>
        <row r="96">
          <cell r="B96" t="str">
            <v>Quite limited</v>
          </cell>
          <cell r="C96" t="str">
            <v>SŜ</v>
          </cell>
          <cell r="D96">
            <v>10.050000000000001</v>
          </cell>
          <cell r="E96" t="str">
            <v/>
          </cell>
          <cell r="F96" t="str">
            <v/>
          </cell>
        </row>
        <row r="97">
          <cell r="B97" t="str">
            <v>Very limited</v>
          </cell>
          <cell r="C97" t="str">
            <v>SŜ</v>
          </cell>
          <cell r="D97">
            <v>5.88</v>
          </cell>
          <cell r="E97" t="str">
            <v/>
          </cell>
          <cell r="F97" t="str">
            <v/>
          </cell>
        </row>
        <row r="98">
          <cell r="B98" t="str">
            <v>Couldn't buy it</v>
          </cell>
          <cell r="C98">
            <v>28.77</v>
          </cell>
          <cell r="D98">
            <v>9.32</v>
          </cell>
          <cell r="E98" t="str">
            <v>.‡</v>
          </cell>
          <cell r="F98" t="str">
            <v/>
          </cell>
        </row>
        <row r="99">
          <cell r="B99" t="str">
            <v>Not at all limited</v>
          </cell>
          <cell r="C99" t="str">
            <v>SŜ</v>
          </cell>
          <cell r="D99">
            <v>6.98</v>
          </cell>
          <cell r="E99" t="str">
            <v/>
          </cell>
          <cell r="F99" t="str">
            <v/>
          </cell>
        </row>
        <row r="100">
          <cell r="B100" t="str">
            <v>A little limited</v>
          </cell>
          <cell r="C100" t="str">
            <v>SŜ</v>
          </cell>
          <cell r="D100">
            <v>7.94</v>
          </cell>
          <cell r="E100" t="str">
            <v/>
          </cell>
          <cell r="F100" t="str">
            <v/>
          </cell>
        </row>
        <row r="101">
          <cell r="B101" t="str">
            <v>Quite or very limited</v>
          </cell>
          <cell r="C101">
            <v>11.61</v>
          </cell>
          <cell r="D101">
            <v>5.54</v>
          </cell>
          <cell r="E101" t="str">
            <v>.‡</v>
          </cell>
          <cell r="F101" t="str">
            <v/>
          </cell>
        </row>
        <row r="102">
          <cell r="B102" t="str">
            <v>Couldn't buy it</v>
          </cell>
          <cell r="C102">
            <v>28.77</v>
          </cell>
          <cell r="D102">
            <v>9.32</v>
          </cell>
          <cell r="E102" t="str">
            <v>.‡</v>
          </cell>
          <cell r="F102" t="str">
            <v/>
          </cell>
        </row>
        <row r="103">
          <cell r="B103" t="str">
            <v>Yes, can meet unexpected expense</v>
          </cell>
          <cell r="C103">
            <v>13.03</v>
          </cell>
          <cell r="D103">
            <v>4.92</v>
          </cell>
          <cell r="E103" t="str">
            <v>.‡</v>
          </cell>
          <cell r="F103" t="str">
            <v/>
          </cell>
        </row>
        <row r="104">
          <cell r="B104" t="str">
            <v>No, cannot meet unexpected expense</v>
          </cell>
          <cell r="C104">
            <v>24.88</v>
          </cell>
          <cell r="D104">
            <v>7.36</v>
          </cell>
          <cell r="E104" t="str">
            <v>.‡</v>
          </cell>
          <cell r="F104" t="str">
            <v/>
          </cell>
        </row>
        <row r="105">
          <cell r="B105" t="str">
            <v>Household had no vehicle access</v>
          </cell>
          <cell r="C105" t="str">
            <v>SŜ</v>
          </cell>
          <cell r="D105">
            <v>18.95</v>
          </cell>
          <cell r="E105" t="str">
            <v/>
          </cell>
          <cell r="F105" t="str">
            <v/>
          </cell>
        </row>
        <row r="106">
          <cell r="B106" t="str">
            <v>Household had vehicle access</v>
          </cell>
          <cell r="C106">
            <v>15.88</v>
          </cell>
          <cell r="D106">
            <v>3.75</v>
          </cell>
          <cell r="E106" t="str">
            <v>.‡</v>
          </cell>
          <cell r="F106" t="str">
            <v/>
          </cell>
        </row>
        <row r="107">
          <cell r="B107" t="str">
            <v>Household had no access to device</v>
          </cell>
          <cell r="C107">
            <v>0</v>
          </cell>
          <cell r="D107">
            <v>0</v>
          </cell>
          <cell r="E107" t="str">
            <v>.</v>
          </cell>
          <cell r="F107" t="str">
            <v>*</v>
          </cell>
        </row>
        <row r="108">
          <cell r="B108" t="str">
            <v>Household had access to device</v>
          </cell>
          <cell r="C108">
            <v>16.73</v>
          </cell>
          <cell r="D108">
            <v>3.95</v>
          </cell>
          <cell r="E108" t="str">
            <v>.‡</v>
          </cell>
          <cell r="F108" t="str">
            <v/>
          </cell>
        </row>
        <row r="109">
          <cell r="B109" t="str">
            <v>One person household</v>
          </cell>
          <cell r="C109">
            <v>17.91</v>
          </cell>
          <cell r="D109">
            <v>8</v>
          </cell>
          <cell r="E109" t="str">
            <v>.‡</v>
          </cell>
          <cell r="F109" t="str">
            <v/>
          </cell>
        </row>
        <row r="110">
          <cell r="B110" t="str">
            <v>One parent with child(ren)</v>
          </cell>
          <cell r="C110">
            <v>48.34</v>
          </cell>
          <cell r="D110">
            <v>13.84</v>
          </cell>
          <cell r="E110" t="str">
            <v>.</v>
          </cell>
          <cell r="F110" t="str">
            <v>*</v>
          </cell>
        </row>
        <row r="111">
          <cell r="B111" t="str">
            <v>Couple only</v>
          </cell>
          <cell r="C111" t="str">
            <v>SŜ</v>
          </cell>
          <cell r="D111">
            <v>4.76</v>
          </cell>
          <cell r="E111" t="str">
            <v/>
          </cell>
          <cell r="F111" t="str">
            <v>*</v>
          </cell>
        </row>
        <row r="112">
          <cell r="B112" t="str">
            <v>Couple with child(ren)</v>
          </cell>
          <cell r="C112" t="str">
            <v>SŜ</v>
          </cell>
          <cell r="D112">
            <v>6.51</v>
          </cell>
          <cell r="E112" t="str">
            <v/>
          </cell>
          <cell r="F112" t="str">
            <v/>
          </cell>
        </row>
        <row r="113">
          <cell r="B113" t="str">
            <v>Other multi-person household</v>
          </cell>
          <cell r="C113" t="str">
            <v>SŜ</v>
          </cell>
          <cell r="D113">
            <v>13.55</v>
          </cell>
          <cell r="E113" t="str">
            <v/>
          </cell>
          <cell r="F113" t="str">
            <v/>
          </cell>
        </row>
        <row r="114">
          <cell r="B114" t="str">
            <v>Other household with couple and/or child</v>
          </cell>
          <cell r="C114" t="str">
            <v>SŜ</v>
          </cell>
          <cell r="D114">
            <v>9.39</v>
          </cell>
          <cell r="E114" t="str">
            <v/>
          </cell>
          <cell r="F114" t="str">
            <v/>
          </cell>
        </row>
        <row r="115">
          <cell r="B115" t="str">
            <v>One-person household</v>
          </cell>
          <cell r="C115">
            <v>17.91</v>
          </cell>
          <cell r="D115">
            <v>8</v>
          </cell>
          <cell r="E115" t="str">
            <v>.‡</v>
          </cell>
          <cell r="F115" t="str">
            <v/>
          </cell>
        </row>
        <row r="116">
          <cell r="B116" t="str">
            <v>Two-people household</v>
          </cell>
          <cell r="C116">
            <v>12.12</v>
          </cell>
          <cell r="D116">
            <v>5.47</v>
          </cell>
          <cell r="E116" t="str">
            <v>.‡</v>
          </cell>
          <cell r="F116" t="str">
            <v/>
          </cell>
        </row>
        <row r="117">
          <cell r="B117" t="str">
            <v>Three-people household</v>
          </cell>
          <cell r="C117">
            <v>23.62</v>
          </cell>
          <cell r="D117">
            <v>8.6</v>
          </cell>
          <cell r="E117" t="str">
            <v>.‡</v>
          </cell>
          <cell r="F117" t="str">
            <v/>
          </cell>
        </row>
        <row r="118">
          <cell r="B118" t="str">
            <v>Four-people household</v>
          </cell>
          <cell r="C118" t="str">
            <v>SŜ</v>
          </cell>
          <cell r="D118">
            <v>8.5299999999999994</v>
          </cell>
          <cell r="E118" t="str">
            <v/>
          </cell>
          <cell r="F118" t="str">
            <v/>
          </cell>
        </row>
        <row r="119">
          <cell r="B119" t="str">
            <v>Five-or-more-people household</v>
          </cell>
          <cell r="C119" t="str">
            <v>SŜ</v>
          </cell>
          <cell r="D119">
            <v>8.18</v>
          </cell>
          <cell r="E119" t="str">
            <v/>
          </cell>
          <cell r="F119" t="str">
            <v/>
          </cell>
        </row>
        <row r="120">
          <cell r="B120" t="str">
            <v>No children in household</v>
          </cell>
          <cell r="C120">
            <v>12.47</v>
          </cell>
          <cell r="D120">
            <v>4.0599999999999996</v>
          </cell>
          <cell r="E120" t="str">
            <v>.‡</v>
          </cell>
          <cell r="F120" t="str">
            <v/>
          </cell>
        </row>
        <row r="121">
          <cell r="B121" t="str">
            <v>One-child household</v>
          </cell>
          <cell r="C121">
            <v>16.53</v>
          </cell>
          <cell r="D121">
            <v>7.91</v>
          </cell>
          <cell r="E121" t="str">
            <v>.‡</v>
          </cell>
          <cell r="F121" t="str">
            <v/>
          </cell>
        </row>
        <row r="122">
          <cell r="B122" t="str">
            <v>Two-or-more-children household</v>
          </cell>
          <cell r="C122">
            <v>22.68</v>
          </cell>
          <cell r="D122">
            <v>8.17</v>
          </cell>
          <cell r="E122" t="str">
            <v>.‡</v>
          </cell>
          <cell r="F122" t="str">
            <v/>
          </cell>
        </row>
        <row r="123">
          <cell r="B123" t="str">
            <v>No children in household</v>
          </cell>
          <cell r="C123">
            <v>12.47</v>
          </cell>
          <cell r="D123">
            <v>4.0599999999999996</v>
          </cell>
          <cell r="E123" t="str">
            <v>.‡</v>
          </cell>
          <cell r="F123" t="str">
            <v/>
          </cell>
        </row>
        <row r="124">
          <cell r="B124" t="str">
            <v>One-or-more-children household</v>
          </cell>
          <cell r="C124">
            <v>20.56</v>
          </cell>
          <cell r="D124">
            <v>5.96</v>
          </cell>
          <cell r="E124" t="str">
            <v>.‡</v>
          </cell>
          <cell r="F124" t="str">
            <v/>
          </cell>
        </row>
        <row r="125">
          <cell r="B125" t="str">
            <v>Yes, lived at current address</v>
          </cell>
          <cell r="C125">
            <v>14.01</v>
          </cell>
          <cell r="D125">
            <v>3.85</v>
          </cell>
          <cell r="E125" t="str">
            <v>.‡</v>
          </cell>
          <cell r="F125" t="str">
            <v/>
          </cell>
        </row>
        <row r="126">
          <cell r="B126" t="str">
            <v>No, did not live at current address</v>
          </cell>
          <cell r="C126">
            <v>23.82</v>
          </cell>
          <cell r="D126">
            <v>8.6999999999999993</v>
          </cell>
          <cell r="E126" t="str">
            <v>.‡</v>
          </cell>
          <cell r="F126" t="str">
            <v/>
          </cell>
        </row>
        <row r="127">
          <cell r="B127" t="str">
            <v>Owned</v>
          </cell>
          <cell r="C127">
            <v>9.82</v>
          </cell>
          <cell r="D127">
            <v>4.2300000000000004</v>
          </cell>
          <cell r="E127" t="str">
            <v>.‡</v>
          </cell>
          <cell r="F127" t="str">
            <v/>
          </cell>
        </row>
        <row r="128">
          <cell r="B128" t="str">
            <v>Rented, private</v>
          </cell>
          <cell r="C128">
            <v>21.16</v>
          </cell>
          <cell r="D128">
            <v>6.36</v>
          </cell>
          <cell r="E128" t="str">
            <v>.‡</v>
          </cell>
          <cell r="F128" t="str">
            <v/>
          </cell>
        </row>
        <row r="129">
          <cell r="B129" t="str">
            <v>Rented, government</v>
          </cell>
          <cell r="C129">
            <v>31.27</v>
          </cell>
          <cell r="D129">
            <v>12.74</v>
          </cell>
          <cell r="E129" t="str">
            <v>.</v>
          </cell>
          <cell r="F129" t="str">
            <v/>
          </cell>
        </row>
      </sheetData>
      <sheetData sheetId="19">
        <row r="4">
          <cell r="B4" t="str">
            <v>New Zealand Average</v>
          </cell>
          <cell r="C4">
            <v>24</v>
          </cell>
          <cell r="D4">
            <v>25</v>
          </cell>
          <cell r="E4" t="str">
            <v>#</v>
          </cell>
        </row>
        <row r="5">
          <cell r="B5" t="str">
            <v>Male</v>
          </cell>
          <cell r="C5" t="str">
            <v>S</v>
          </cell>
          <cell r="D5">
            <v>50.24</v>
          </cell>
          <cell r="E5" t="str">
            <v/>
          </cell>
        </row>
        <row r="6">
          <cell r="B6" t="str">
            <v>Female</v>
          </cell>
          <cell r="C6">
            <v>20</v>
          </cell>
          <cell r="D6">
            <v>25.26</v>
          </cell>
          <cell r="E6" t="str">
            <v>#</v>
          </cell>
        </row>
        <row r="7">
          <cell r="B7" t="str">
            <v>Gender diverse</v>
          </cell>
          <cell r="C7">
            <v>0</v>
          </cell>
          <cell r="D7" t="str">
            <v>.</v>
          </cell>
          <cell r="E7" t="str">
            <v/>
          </cell>
        </row>
        <row r="8">
          <cell r="B8" t="str">
            <v>Cis-male</v>
          </cell>
          <cell r="C8" t="str">
            <v>S</v>
          </cell>
          <cell r="D8">
            <v>50.24</v>
          </cell>
          <cell r="E8" t="str">
            <v/>
          </cell>
        </row>
        <row r="9">
          <cell r="B9" t="str">
            <v>Cis-female</v>
          </cell>
          <cell r="C9">
            <v>19</v>
          </cell>
          <cell r="D9">
            <v>25.58</v>
          </cell>
          <cell r="E9" t="str">
            <v>#</v>
          </cell>
        </row>
        <row r="10">
          <cell r="B10" t="str">
            <v>Gender-diverse or trans-gender</v>
          </cell>
          <cell r="C10" t="str">
            <v>S</v>
          </cell>
          <cell r="D10">
            <v>140.30000000000001</v>
          </cell>
          <cell r="E10" t="str">
            <v/>
          </cell>
        </row>
        <row r="11">
          <cell r="B11" t="str">
            <v>Heterosexual</v>
          </cell>
          <cell r="C11">
            <v>20</v>
          </cell>
          <cell r="D11">
            <v>26.94</v>
          </cell>
          <cell r="E11" t="str">
            <v>#</v>
          </cell>
        </row>
        <row r="12">
          <cell r="B12" t="str">
            <v>Gay or lesbian</v>
          </cell>
          <cell r="C12" t="str">
            <v>S</v>
          </cell>
          <cell r="D12">
            <v>147.91</v>
          </cell>
          <cell r="E12" t="str">
            <v/>
          </cell>
        </row>
        <row r="13">
          <cell r="B13" t="str">
            <v>Bisexual</v>
          </cell>
          <cell r="C13" t="str">
            <v>S</v>
          </cell>
          <cell r="D13">
            <v>88.69</v>
          </cell>
          <cell r="E13" t="str">
            <v/>
          </cell>
        </row>
        <row r="14">
          <cell r="B14" t="str">
            <v>Other sexual identity</v>
          </cell>
          <cell r="C14" t="str">
            <v>S</v>
          </cell>
          <cell r="D14">
            <v>196.38</v>
          </cell>
          <cell r="E14" t="str">
            <v/>
          </cell>
        </row>
        <row r="15">
          <cell r="B15" t="str">
            <v>People with diverse sexualities</v>
          </cell>
          <cell r="C15" t="str">
            <v>S</v>
          </cell>
          <cell r="D15">
            <v>71.099999999999994</v>
          </cell>
          <cell r="E15" t="str">
            <v/>
          </cell>
        </row>
        <row r="16">
          <cell r="B16" t="str">
            <v>Not LGBT</v>
          </cell>
          <cell r="C16">
            <v>21</v>
          </cell>
          <cell r="D16">
            <v>26.51</v>
          </cell>
          <cell r="E16" t="str">
            <v>#</v>
          </cell>
        </row>
        <row r="17">
          <cell r="B17" t="str">
            <v>LGBT</v>
          </cell>
          <cell r="C17" t="str">
            <v>S</v>
          </cell>
          <cell r="D17">
            <v>66.06</v>
          </cell>
          <cell r="E17" t="str">
            <v/>
          </cell>
        </row>
        <row r="18">
          <cell r="B18" t="str">
            <v>15–19 years</v>
          </cell>
          <cell r="C18" t="str">
            <v>S</v>
          </cell>
          <cell r="D18">
            <v>143.32</v>
          </cell>
          <cell r="E18" t="str">
            <v/>
          </cell>
        </row>
        <row r="19">
          <cell r="B19" t="str">
            <v>20–29 years</v>
          </cell>
          <cell r="C19">
            <v>10</v>
          </cell>
          <cell r="D19">
            <v>38.33</v>
          </cell>
          <cell r="E19" t="str">
            <v>#</v>
          </cell>
        </row>
        <row r="20">
          <cell r="B20" t="str">
            <v>30–39 years</v>
          </cell>
          <cell r="C20">
            <v>7</v>
          </cell>
          <cell r="D20">
            <v>48.01</v>
          </cell>
          <cell r="E20" t="str">
            <v>#</v>
          </cell>
        </row>
        <row r="21">
          <cell r="B21" t="str">
            <v>40–49 years</v>
          </cell>
          <cell r="C21" t="str">
            <v>S</v>
          </cell>
          <cell r="D21">
            <v>51.07</v>
          </cell>
          <cell r="E21" t="str">
            <v/>
          </cell>
        </row>
        <row r="22">
          <cell r="B22" t="str">
            <v>50–59 years</v>
          </cell>
          <cell r="C22" t="str">
            <v>S</v>
          </cell>
          <cell r="D22">
            <v>73.17</v>
          </cell>
          <cell r="E22" t="str">
            <v/>
          </cell>
        </row>
        <row r="23">
          <cell r="B23" t="str">
            <v>60–64 years</v>
          </cell>
          <cell r="C23" t="str">
            <v>S</v>
          </cell>
          <cell r="D23">
            <v>196.79</v>
          </cell>
          <cell r="E23" t="str">
            <v/>
          </cell>
        </row>
        <row r="24">
          <cell r="B24" t="str">
            <v>65 years and over</v>
          </cell>
          <cell r="C24" t="str">
            <v>S</v>
          </cell>
          <cell r="D24">
            <v>138.4</v>
          </cell>
          <cell r="E24" t="str">
            <v/>
          </cell>
        </row>
        <row r="25">
          <cell r="B25" t="str">
            <v>15–29 years</v>
          </cell>
          <cell r="C25">
            <v>10</v>
          </cell>
          <cell r="D25">
            <v>36.42</v>
          </cell>
          <cell r="E25" t="str">
            <v>#</v>
          </cell>
        </row>
        <row r="26">
          <cell r="B26" t="str">
            <v>30–64 years</v>
          </cell>
          <cell r="C26">
            <v>13</v>
          </cell>
          <cell r="D26">
            <v>33.19</v>
          </cell>
          <cell r="E26" t="str">
            <v>#</v>
          </cell>
        </row>
        <row r="27">
          <cell r="B27" t="str">
            <v>65 years and over</v>
          </cell>
          <cell r="C27" t="str">
            <v>S</v>
          </cell>
          <cell r="D27">
            <v>138.4</v>
          </cell>
          <cell r="E27" t="str">
            <v/>
          </cell>
        </row>
        <row r="28">
          <cell r="B28" t="str">
            <v>15–19 years</v>
          </cell>
          <cell r="C28" t="str">
            <v>S</v>
          </cell>
          <cell r="D28">
            <v>143.32</v>
          </cell>
          <cell r="E28" t="str">
            <v/>
          </cell>
        </row>
        <row r="29">
          <cell r="B29" t="str">
            <v>20–29 years</v>
          </cell>
          <cell r="C29">
            <v>10</v>
          </cell>
          <cell r="D29">
            <v>38.33</v>
          </cell>
          <cell r="E29" t="str">
            <v>#</v>
          </cell>
        </row>
        <row r="30">
          <cell r="B30" t="str">
            <v>NZ European</v>
          </cell>
          <cell r="C30">
            <v>16</v>
          </cell>
          <cell r="D30">
            <v>32.36</v>
          </cell>
          <cell r="E30" t="str">
            <v>#</v>
          </cell>
        </row>
        <row r="31">
          <cell r="B31" t="str">
            <v>Māori</v>
          </cell>
          <cell r="C31">
            <v>8</v>
          </cell>
          <cell r="D31">
            <v>42.33</v>
          </cell>
          <cell r="E31" t="str">
            <v>#</v>
          </cell>
        </row>
        <row r="32">
          <cell r="B32" t="str">
            <v>Pacific peoples</v>
          </cell>
          <cell r="C32" t="str">
            <v>S</v>
          </cell>
          <cell r="D32">
            <v>72.42</v>
          </cell>
          <cell r="E32" t="str">
            <v/>
          </cell>
        </row>
        <row r="33">
          <cell r="B33" t="str">
            <v>Asian</v>
          </cell>
          <cell r="C33" t="str">
            <v>S</v>
          </cell>
          <cell r="D33">
            <v>123.7</v>
          </cell>
          <cell r="E33" t="str">
            <v/>
          </cell>
        </row>
        <row r="34">
          <cell r="B34" t="str">
            <v>Chinese</v>
          </cell>
          <cell r="C34">
            <v>0</v>
          </cell>
          <cell r="D34" t="str">
            <v>.</v>
          </cell>
          <cell r="E34" t="str">
            <v/>
          </cell>
        </row>
        <row r="35">
          <cell r="B35" t="str">
            <v>Indian</v>
          </cell>
          <cell r="C35" t="str">
            <v>S</v>
          </cell>
          <cell r="D35">
            <v>148.81</v>
          </cell>
          <cell r="E35" t="str">
            <v/>
          </cell>
        </row>
        <row r="36">
          <cell r="B36" t="str">
            <v>Other Asian ethnicity</v>
          </cell>
          <cell r="C36" t="str">
            <v>S</v>
          </cell>
          <cell r="D36">
            <v>196.04</v>
          </cell>
          <cell r="E36" t="str">
            <v/>
          </cell>
        </row>
        <row r="37">
          <cell r="B37" t="str">
            <v>Other ethnicity</v>
          </cell>
          <cell r="C37">
            <v>0</v>
          </cell>
          <cell r="D37" t="str">
            <v>.</v>
          </cell>
          <cell r="E37" t="str">
            <v/>
          </cell>
        </row>
        <row r="38">
          <cell r="B38" t="str">
            <v>Other ethnicity (except European and Māori)</v>
          </cell>
          <cell r="C38" t="str">
            <v>S</v>
          </cell>
          <cell r="D38">
            <v>63.11</v>
          </cell>
          <cell r="E38" t="str">
            <v/>
          </cell>
        </row>
        <row r="39">
          <cell r="B39" t="str">
            <v>Other ethnicity (except European, Māori and Asian)</v>
          </cell>
          <cell r="C39" t="str">
            <v>S</v>
          </cell>
          <cell r="D39">
            <v>72.42</v>
          </cell>
          <cell r="E39" t="str">
            <v/>
          </cell>
        </row>
        <row r="40">
          <cell r="B40" t="str">
            <v>Other ethnicity (except European, Māori and Pacific)</v>
          </cell>
          <cell r="C40" t="str">
            <v>S</v>
          </cell>
          <cell r="D40">
            <v>123.7</v>
          </cell>
          <cell r="E40" t="str">
            <v/>
          </cell>
        </row>
        <row r="41">
          <cell r="B41">
            <v>2018</v>
          </cell>
          <cell r="C41">
            <v>9</v>
          </cell>
          <cell r="D41">
            <v>28.05</v>
          </cell>
          <cell r="E41" t="str">
            <v>#</v>
          </cell>
        </row>
        <row r="42">
          <cell r="B42" t="str">
            <v>2019/20</v>
          </cell>
          <cell r="C42">
            <v>15</v>
          </cell>
          <cell r="D42">
            <v>38.76</v>
          </cell>
          <cell r="E42" t="str">
            <v>#</v>
          </cell>
        </row>
        <row r="43">
          <cell r="B43" t="str">
            <v>Auckland</v>
          </cell>
          <cell r="C43">
            <v>8</v>
          </cell>
          <cell r="D43">
            <v>46.47</v>
          </cell>
          <cell r="E43" t="str">
            <v>#</v>
          </cell>
        </row>
        <row r="44">
          <cell r="B44" t="str">
            <v>Wellington</v>
          </cell>
          <cell r="C44" t="str">
            <v>S</v>
          </cell>
          <cell r="D44">
            <v>65.2</v>
          </cell>
          <cell r="E44" t="str">
            <v/>
          </cell>
        </row>
        <row r="45">
          <cell r="B45" t="str">
            <v>Rest of North Island</v>
          </cell>
          <cell r="C45">
            <v>9</v>
          </cell>
          <cell r="D45">
            <v>39.369999999999997</v>
          </cell>
          <cell r="E45" t="str">
            <v>#</v>
          </cell>
        </row>
        <row r="46">
          <cell r="B46" t="str">
            <v>Canterbury</v>
          </cell>
          <cell r="C46" t="str">
            <v>S</v>
          </cell>
          <cell r="D46">
            <v>79.930000000000007</v>
          </cell>
          <cell r="E46" t="str">
            <v/>
          </cell>
        </row>
        <row r="47">
          <cell r="B47" t="str">
            <v>Rest of South Island</v>
          </cell>
          <cell r="C47" t="str">
            <v>S</v>
          </cell>
          <cell r="D47">
            <v>78.41</v>
          </cell>
          <cell r="E47" t="str">
            <v/>
          </cell>
        </row>
        <row r="48">
          <cell r="B48" t="str">
            <v>Major urban area</v>
          </cell>
          <cell r="C48">
            <v>12</v>
          </cell>
          <cell r="D48">
            <v>38.43</v>
          </cell>
          <cell r="E48" t="str">
            <v>#</v>
          </cell>
        </row>
        <row r="49">
          <cell r="B49" t="str">
            <v>Large urban area</v>
          </cell>
          <cell r="C49">
            <v>4</v>
          </cell>
          <cell r="D49">
            <v>47.94</v>
          </cell>
          <cell r="E49" t="str">
            <v>#</v>
          </cell>
        </row>
        <row r="50">
          <cell r="B50" t="str">
            <v>Medium urban area</v>
          </cell>
          <cell r="C50" t="str">
            <v>S</v>
          </cell>
          <cell r="D50">
            <v>77.239999999999995</v>
          </cell>
          <cell r="E50" t="str">
            <v/>
          </cell>
        </row>
        <row r="51">
          <cell r="B51" t="str">
            <v>Small urban area</v>
          </cell>
          <cell r="C51" t="str">
            <v>S</v>
          </cell>
          <cell r="D51">
            <v>60.79</v>
          </cell>
          <cell r="E51" t="str">
            <v/>
          </cell>
        </row>
        <row r="52">
          <cell r="B52" t="str">
            <v>Rural settlement/rural other</v>
          </cell>
          <cell r="C52" t="str">
            <v>S</v>
          </cell>
          <cell r="D52">
            <v>87.9</v>
          </cell>
          <cell r="E52" t="str">
            <v/>
          </cell>
        </row>
        <row r="53">
          <cell r="B53" t="str">
            <v>Major urban area</v>
          </cell>
          <cell r="C53">
            <v>12</v>
          </cell>
          <cell r="D53">
            <v>38.43</v>
          </cell>
          <cell r="E53" t="str">
            <v>#</v>
          </cell>
        </row>
        <row r="54">
          <cell r="B54" t="str">
            <v>Medium/large urban area</v>
          </cell>
          <cell r="C54">
            <v>6</v>
          </cell>
          <cell r="D54">
            <v>39.479999999999997</v>
          </cell>
          <cell r="E54" t="str">
            <v>#</v>
          </cell>
        </row>
        <row r="55">
          <cell r="B55" t="str">
            <v>Small urban/rural area</v>
          </cell>
          <cell r="C55" t="str">
            <v>S</v>
          </cell>
          <cell r="D55">
            <v>51.23</v>
          </cell>
          <cell r="E55" t="str">
            <v/>
          </cell>
        </row>
        <row r="56">
          <cell r="B56" t="str">
            <v>Quintile 1 (least deprived)</v>
          </cell>
          <cell r="C56" t="str">
            <v>S</v>
          </cell>
          <cell r="D56">
            <v>103.36</v>
          </cell>
          <cell r="E56" t="str">
            <v/>
          </cell>
        </row>
        <row r="57">
          <cell r="B57" t="str">
            <v>Quintile 2</v>
          </cell>
          <cell r="C57" t="str">
            <v>S</v>
          </cell>
          <cell r="D57">
            <v>84.77</v>
          </cell>
          <cell r="E57" t="str">
            <v/>
          </cell>
        </row>
        <row r="58">
          <cell r="B58" t="str">
            <v>Quintile 3</v>
          </cell>
          <cell r="C58" t="str">
            <v>S</v>
          </cell>
          <cell r="D58">
            <v>56.6</v>
          </cell>
          <cell r="E58" t="str">
            <v/>
          </cell>
        </row>
        <row r="59">
          <cell r="B59" t="str">
            <v>Quintile 4</v>
          </cell>
          <cell r="C59">
            <v>8</v>
          </cell>
          <cell r="D59">
            <v>44.62</v>
          </cell>
          <cell r="E59" t="str">
            <v>#</v>
          </cell>
        </row>
        <row r="60">
          <cell r="B60" t="str">
            <v>Quintile 5 (most deprived)</v>
          </cell>
          <cell r="C60">
            <v>10</v>
          </cell>
          <cell r="D60">
            <v>32.51</v>
          </cell>
          <cell r="E60" t="str">
            <v>#</v>
          </cell>
        </row>
        <row r="61">
          <cell r="B61" t="str">
            <v>Had partner within last 12 months</v>
          </cell>
          <cell r="C61">
            <v>24</v>
          </cell>
          <cell r="D61">
            <v>25</v>
          </cell>
          <cell r="E61" t="str">
            <v>#</v>
          </cell>
        </row>
        <row r="62">
          <cell r="B62" t="str">
            <v>Has ever had a partner</v>
          </cell>
          <cell r="C62">
            <v>24</v>
          </cell>
          <cell r="D62">
            <v>25</v>
          </cell>
          <cell r="E62" t="str">
            <v>#</v>
          </cell>
        </row>
        <row r="63">
          <cell r="B63" t="str">
            <v>Partnered – legally registered</v>
          </cell>
          <cell r="C63" t="str">
            <v>S</v>
          </cell>
          <cell r="D63">
            <v>54.54</v>
          </cell>
          <cell r="E63" t="str">
            <v/>
          </cell>
        </row>
        <row r="64">
          <cell r="B64" t="str">
            <v>Partnered – not legally registered</v>
          </cell>
          <cell r="C64" t="str">
            <v>S</v>
          </cell>
          <cell r="D64">
            <v>54.31</v>
          </cell>
          <cell r="E64" t="str">
            <v/>
          </cell>
        </row>
        <row r="65">
          <cell r="B65" t="str">
            <v>Non-partnered</v>
          </cell>
          <cell r="C65">
            <v>14</v>
          </cell>
          <cell r="D65">
            <v>33.96</v>
          </cell>
          <cell r="E65" t="str">
            <v>#</v>
          </cell>
        </row>
        <row r="66">
          <cell r="B66" t="str">
            <v>Never married and never in a civil union</v>
          </cell>
          <cell r="C66">
            <v>8</v>
          </cell>
          <cell r="D66">
            <v>37.44</v>
          </cell>
          <cell r="E66" t="str">
            <v>#</v>
          </cell>
        </row>
        <row r="67">
          <cell r="B67" t="str">
            <v>Divorced</v>
          </cell>
          <cell r="C67" t="str">
            <v>S</v>
          </cell>
          <cell r="D67">
            <v>94.82</v>
          </cell>
          <cell r="E67" t="str">
            <v/>
          </cell>
        </row>
        <row r="68">
          <cell r="B68" t="str">
            <v>Widowed/surviving partner</v>
          </cell>
          <cell r="C68" t="str">
            <v>S</v>
          </cell>
          <cell r="D68">
            <v>124.45</v>
          </cell>
          <cell r="E68" t="str">
            <v/>
          </cell>
        </row>
        <row r="69">
          <cell r="B69" t="str">
            <v>Separated</v>
          </cell>
          <cell r="C69">
            <v>8</v>
          </cell>
          <cell r="D69">
            <v>43.24</v>
          </cell>
          <cell r="E69" t="str">
            <v>#</v>
          </cell>
        </row>
        <row r="70">
          <cell r="B70" t="str">
            <v>Married/civil union/de facto</v>
          </cell>
          <cell r="C70" t="str">
            <v>S</v>
          </cell>
          <cell r="D70">
            <v>54.54</v>
          </cell>
          <cell r="E70" t="str">
            <v/>
          </cell>
        </row>
        <row r="71">
          <cell r="B71" t="str">
            <v>Adults with disability</v>
          </cell>
          <cell r="C71" t="str">
            <v>S</v>
          </cell>
          <cell r="D71">
            <v>82.75</v>
          </cell>
          <cell r="E71" t="str">
            <v/>
          </cell>
        </row>
        <row r="72">
          <cell r="B72" t="str">
            <v>Adults without disability</v>
          </cell>
          <cell r="C72">
            <v>21</v>
          </cell>
          <cell r="D72">
            <v>27.12</v>
          </cell>
          <cell r="E72" t="str">
            <v>#</v>
          </cell>
        </row>
        <row r="73">
          <cell r="B73" t="str">
            <v>Low level of psychological distress</v>
          </cell>
          <cell r="C73">
            <v>14</v>
          </cell>
          <cell r="D73">
            <v>26.06</v>
          </cell>
          <cell r="E73" t="str">
            <v>#</v>
          </cell>
        </row>
        <row r="74">
          <cell r="B74" t="str">
            <v>Moderate level of psychological distress</v>
          </cell>
          <cell r="C74" t="str">
            <v>S</v>
          </cell>
          <cell r="D74">
            <v>61.69</v>
          </cell>
          <cell r="E74" t="str">
            <v/>
          </cell>
        </row>
        <row r="75">
          <cell r="B75" t="str">
            <v>High level of psychological distress</v>
          </cell>
          <cell r="C75" t="str">
            <v>S</v>
          </cell>
          <cell r="D75">
            <v>71.569999999999993</v>
          </cell>
          <cell r="E75" t="str">
            <v/>
          </cell>
        </row>
        <row r="76">
          <cell r="B76" t="str">
            <v>No probable serious mental illness</v>
          </cell>
          <cell r="C76">
            <v>14</v>
          </cell>
          <cell r="D76">
            <v>26.06</v>
          </cell>
          <cell r="E76" t="str">
            <v>#</v>
          </cell>
        </row>
        <row r="77">
          <cell r="B77" t="str">
            <v>Probable serious mental illness</v>
          </cell>
          <cell r="C77" t="str">
            <v>S</v>
          </cell>
          <cell r="D77">
            <v>61.69</v>
          </cell>
          <cell r="E77" t="str">
            <v/>
          </cell>
        </row>
        <row r="78">
          <cell r="B78" t="str">
            <v>Employed</v>
          </cell>
          <cell r="C78">
            <v>12</v>
          </cell>
          <cell r="D78">
            <v>31.42</v>
          </cell>
          <cell r="E78" t="str">
            <v>#</v>
          </cell>
        </row>
        <row r="79">
          <cell r="B79" t="str">
            <v>Unemployed</v>
          </cell>
          <cell r="C79" t="str">
            <v>S</v>
          </cell>
          <cell r="D79">
            <v>110.9</v>
          </cell>
          <cell r="E79" t="str">
            <v/>
          </cell>
        </row>
        <row r="80">
          <cell r="B80" t="str">
            <v>Retired</v>
          </cell>
          <cell r="C80" t="str">
            <v>S</v>
          </cell>
          <cell r="D80">
            <v>196.08</v>
          </cell>
          <cell r="E80" t="str">
            <v/>
          </cell>
        </row>
        <row r="81">
          <cell r="B81" t="str">
            <v>Home or caring duties or voluntary work</v>
          </cell>
          <cell r="C81">
            <v>5</v>
          </cell>
          <cell r="D81">
            <v>46.03</v>
          </cell>
          <cell r="E81" t="str">
            <v>#</v>
          </cell>
        </row>
        <row r="82">
          <cell r="B82" t="str">
            <v>Not employed, studying</v>
          </cell>
          <cell r="C82" t="str">
            <v>S</v>
          </cell>
          <cell r="D82">
            <v>101.28</v>
          </cell>
          <cell r="E82" t="str">
            <v/>
          </cell>
        </row>
        <row r="83">
          <cell r="B83" t="str">
            <v>Not employed, not actively seeking work/unable to work</v>
          </cell>
          <cell r="C83" t="str">
            <v>S</v>
          </cell>
          <cell r="D83">
            <v>78.86</v>
          </cell>
          <cell r="E83" t="str">
            <v/>
          </cell>
        </row>
        <row r="84">
          <cell r="B84" t="str">
            <v>Other employment status</v>
          </cell>
          <cell r="C84" t="str">
            <v>S</v>
          </cell>
          <cell r="D84">
            <v>126.52</v>
          </cell>
          <cell r="E84" t="str">
            <v/>
          </cell>
        </row>
        <row r="85">
          <cell r="B85" t="str">
            <v>Not in the labour force</v>
          </cell>
          <cell r="C85">
            <v>10</v>
          </cell>
          <cell r="D85">
            <v>42.43</v>
          </cell>
          <cell r="E85" t="str">
            <v>#</v>
          </cell>
        </row>
        <row r="86">
          <cell r="B86" t="str">
            <v>Personal income: $20,000 or less</v>
          </cell>
          <cell r="C86">
            <v>8</v>
          </cell>
          <cell r="D86">
            <v>34.299999999999997</v>
          </cell>
          <cell r="E86" t="str">
            <v>#</v>
          </cell>
        </row>
        <row r="87">
          <cell r="B87" t="str">
            <v>Personal income: $20,001–$40,000</v>
          </cell>
          <cell r="C87">
            <v>7</v>
          </cell>
          <cell r="D87">
            <v>46.79</v>
          </cell>
          <cell r="E87" t="str">
            <v>#</v>
          </cell>
        </row>
        <row r="88">
          <cell r="B88" t="str">
            <v>Personal income: $40,001–$60,000</v>
          </cell>
          <cell r="C88" t="str">
            <v>S</v>
          </cell>
          <cell r="D88">
            <v>52.26</v>
          </cell>
          <cell r="E88" t="str">
            <v/>
          </cell>
        </row>
        <row r="89">
          <cell r="B89" t="str">
            <v>Personal income: $60,001 or more</v>
          </cell>
          <cell r="C89" t="str">
            <v>S</v>
          </cell>
          <cell r="D89">
            <v>55.89</v>
          </cell>
          <cell r="E89" t="str">
            <v/>
          </cell>
        </row>
        <row r="90">
          <cell r="B90" t="str">
            <v>Household income: $40,000 or less</v>
          </cell>
          <cell r="C90">
            <v>9</v>
          </cell>
          <cell r="D90">
            <v>34.590000000000003</v>
          </cell>
          <cell r="E90" t="str">
            <v>#</v>
          </cell>
        </row>
        <row r="91">
          <cell r="B91" t="str">
            <v>Household income: $40,001–$60,000</v>
          </cell>
          <cell r="C91" t="str">
            <v>S</v>
          </cell>
          <cell r="D91">
            <v>54.24</v>
          </cell>
          <cell r="E91" t="str">
            <v/>
          </cell>
        </row>
        <row r="92">
          <cell r="B92" t="str">
            <v>Household income: $60,001–$100,000</v>
          </cell>
          <cell r="C92" t="str">
            <v>S</v>
          </cell>
          <cell r="D92">
            <v>51.12</v>
          </cell>
          <cell r="E92" t="str">
            <v/>
          </cell>
        </row>
        <row r="93">
          <cell r="B93" t="str">
            <v>Household income: $100,001 or more</v>
          </cell>
          <cell r="C93" t="str">
            <v>S</v>
          </cell>
          <cell r="D93">
            <v>66.459999999999994</v>
          </cell>
          <cell r="E93" t="str">
            <v/>
          </cell>
        </row>
        <row r="94">
          <cell r="B94" t="str">
            <v>Not at all limited</v>
          </cell>
          <cell r="C94" t="str">
            <v>S</v>
          </cell>
          <cell r="D94">
            <v>53.1</v>
          </cell>
          <cell r="E94" t="str">
            <v/>
          </cell>
        </row>
        <row r="95">
          <cell r="B95" t="str">
            <v>A little limited</v>
          </cell>
          <cell r="C95" t="str">
            <v>S</v>
          </cell>
          <cell r="D95">
            <v>55.67</v>
          </cell>
          <cell r="E95" t="str">
            <v/>
          </cell>
        </row>
        <row r="96">
          <cell r="B96" t="str">
            <v>Quite limited</v>
          </cell>
          <cell r="C96" t="str">
            <v>S</v>
          </cell>
          <cell r="D96">
            <v>72.62</v>
          </cell>
          <cell r="E96" t="str">
            <v/>
          </cell>
        </row>
        <row r="97">
          <cell r="B97" t="str">
            <v>Very limited</v>
          </cell>
          <cell r="C97" t="str">
            <v>S</v>
          </cell>
          <cell r="D97">
            <v>60.34</v>
          </cell>
          <cell r="E97" t="str">
            <v/>
          </cell>
        </row>
        <row r="98">
          <cell r="B98" t="str">
            <v>Couldn't buy it</v>
          </cell>
          <cell r="C98">
            <v>10</v>
          </cell>
          <cell r="D98">
            <v>34.619999999999997</v>
          </cell>
          <cell r="E98" t="str">
            <v>#</v>
          </cell>
        </row>
        <row r="99">
          <cell r="B99" t="str">
            <v>Not at all limited</v>
          </cell>
          <cell r="C99" t="str">
            <v>S</v>
          </cell>
          <cell r="D99">
            <v>53.1</v>
          </cell>
          <cell r="E99" t="str">
            <v/>
          </cell>
        </row>
        <row r="100">
          <cell r="B100" t="str">
            <v>A little limited</v>
          </cell>
          <cell r="C100" t="str">
            <v>S</v>
          </cell>
          <cell r="D100">
            <v>55.67</v>
          </cell>
          <cell r="E100" t="str">
            <v/>
          </cell>
        </row>
        <row r="101">
          <cell r="B101" t="str">
            <v>Quite or very limited</v>
          </cell>
          <cell r="C101">
            <v>5</v>
          </cell>
          <cell r="D101">
            <v>46.48</v>
          </cell>
          <cell r="E101" t="str">
            <v>#</v>
          </cell>
        </row>
        <row r="102">
          <cell r="B102" t="str">
            <v>Couldn't buy it</v>
          </cell>
          <cell r="C102">
            <v>10</v>
          </cell>
          <cell r="D102">
            <v>34.619999999999997</v>
          </cell>
          <cell r="E102" t="str">
            <v>#</v>
          </cell>
        </row>
        <row r="103">
          <cell r="B103" t="str">
            <v>Yes, can meet unexpected expense</v>
          </cell>
          <cell r="C103">
            <v>13</v>
          </cell>
          <cell r="D103">
            <v>40.15</v>
          </cell>
          <cell r="E103" t="str">
            <v>#</v>
          </cell>
        </row>
        <row r="104">
          <cell r="B104" t="str">
            <v>No, cannot meet unexpected expense</v>
          </cell>
          <cell r="C104">
            <v>10</v>
          </cell>
          <cell r="D104">
            <v>31.25</v>
          </cell>
          <cell r="E104" t="str">
            <v>#</v>
          </cell>
        </row>
        <row r="105">
          <cell r="B105" t="str">
            <v>Household had no vehicle access</v>
          </cell>
          <cell r="C105" t="str">
            <v>S</v>
          </cell>
          <cell r="D105">
            <v>66.53</v>
          </cell>
          <cell r="E105" t="str">
            <v/>
          </cell>
        </row>
        <row r="106">
          <cell r="B106" t="str">
            <v>Household had vehicle access</v>
          </cell>
          <cell r="C106">
            <v>22</v>
          </cell>
          <cell r="D106">
            <v>24.71</v>
          </cell>
          <cell r="E106" t="str">
            <v>#</v>
          </cell>
        </row>
        <row r="107">
          <cell r="B107" t="str">
            <v>Household had no access to device</v>
          </cell>
          <cell r="C107">
            <v>0</v>
          </cell>
          <cell r="D107" t="str">
            <v>.</v>
          </cell>
          <cell r="E107" t="str">
            <v/>
          </cell>
        </row>
        <row r="108">
          <cell r="B108" t="str">
            <v>Household had access to device</v>
          </cell>
          <cell r="C108">
            <v>24</v>
          </cell>
          <cell r="D108">
            <v>25</v>
          </cell>
          <cell r="E108" t="str">
            <v>#</v>
          </cell>
        </row>
        <row r="109">
          <cell r="B109" t="str">
            <v>One person household</v>
          </cell>
          <cell r="C109">
            <v>3</v>
          </cell>
          <cell r="D109">
            <v>45.56</v>
          </cell>
          <cell r="E109" t="str">
            <v>#</v>
          </cell>
        </row>
        <row r="110">
          <cell r="B110" t="str">
            <v>One parent with child(ren)</v>
          </cell>
          <cell r="C110">
            <v>10</v>
          </cell>
          <cell r="D110">
            <v>39.590000000000003</v>
          </cell>
          <cell r="E110" t="str">
            <v>#</v>
          </cell>
        </row>
        <row r="111">
          <cell r="B111" t="str">
            <v>Couple only</v>
          </cell>
          <cell r="C111" t="str">
            <v>S</v>
          </cell>
          <cell r="D111">
            <v>101.76</v>
          </cell>
          <cell r="E111" t="str">
            <v/>
          </cell>
        </row>
        <row r="112">
          <cell r="B112" t="str">
            <v>Couple with child(ren)</v>
          </cell>
          <cell r="C112" t="str">
            <v>S</v>
          </cell>
          <cell r="D112">
            <v>67.55</v>
          </cell>
          <cell r="E112" t="str">
            <v/>
          </cell>
        </row>
        <row r="113">
          <cell r="B113" t="str">
            <v>Other multi-person household</v>
          </cell>
          <cell r="C113" t="str">
            <v>S</v>
          </cell>
          <cell r="D113">
            <v>80.849999999999994</v>
          </cell>
          <cell r="E113" t="str">
            <v/>
          </cell>
        </row>
        <row r="114">
          <cell r="B114" t="str">
            <v>Other household with couple and/or child</v>
          </cell>
          <cell r="C114" t="str">
            <v>S</v>
          </cell>
          <cell r="D114">
            <v>77.05</v>
          </cell>
          <cell r="E114" t="str">
            <v/>
          </cell>
        </row>
        <row r="115">
          <cell r="B115" t="str">
            <v>One-person household</v>
          </cell>
          <cell r="C115">
            <v>3</v>
          </cell>
          <cell r="D115">
            <v>45.56</v>
          </cell>
          <cell r="E115" t="str">
            <v>#</v>
          </cell>
        </row>
        <row r="116">
          <cell r="B116" t="str">
            <v>Two-people household</v>
          </cell>
          <cell r="C116">
            <v>4</v>
          </cell>
          <cell r="D116">
            <v>43.83</v>
          </cell>
          <cell r="E116" t="str">
            <v>#</v>
          </cell>
        </row>
        <row r="117">
          <cell r="B117" t="str">
            <v>Three-people household</v>
          </cell>
          <cell r="C117">
            <v>7</v>
          </cell>
          <cell r="D117">
            <v>39.6</v>
          </cell>
          <cell r="E117" t="str">
            <v>#</v>
          </cell>
        </row>
        <row r="118">
          <cell r="B118" t="str">
            <v>Four-people household</v>
          </cell>
          <cell r="C118" t="str">
            <v>S</v>
          </cell>
          <cell r="D118">
            <v>58.79</v>
          </cell>
          <cell r="E118" t="str">
            <v/>
          </cell>
        </row>
        <row r="119">
          <cell r="B119" t="str">
            <v>Five-or-more-people household</v>
          </cell>
          <cell r="C119" t="str">
            <v>S</v>
          </cell>
          <cell r="D119">
            <v>56.94</v>
          </cell>
          <cell r="E119" t="str">
            <v/>
          </cell>
        </row>
        <row r="120">
          <cell r="B120" t="str">
            <v>No children in household</v>
          </cell>
          <cell r="C120">
            <v>9</v>
          </cell>
          <cell r="D120">
            <v>31.72</v>
          </cell>
          <cell r="E120" t="str">
            <v>#</v>
          </cell>
        </row>
        <row r="121">
          <cell r="B121" t="str">
            <v>One-child household</v>
          </cell>
          <cell r="C121">
            <v>4</v>
          </cell>
          <cell r="D121">
            <v>48.34</v>
          </cell>
          <cell r="E121" t="str">
            <v>#</v>
          </cell>
        </row>
        <row r="122">
          <cell r="B122" t="str">
            <v>Two-or-more-children household</v>
          </cell>
          <cell r="C122">
            <v>11</v>
          </cell>
          <cell r="D122">
            <v>40.049999999999997</v>
          </cell>
          <cell r="E122" t="str">
            <v>#</v>
          </cell>
        </row>
        <row r="123">
          <cell r="B123" t="str">
            <v>No children in household</v>
          </cell>
          <cell r="C123">
            <v>9</v>
          </cell>
          <cell r="D123">
            <v>31.72</v>
          </cell>
          <cell r="E123" t="str">
            <v>#</v>
          </cell>
        </row>
        <row r="124">
          <cell r="B124" t="str">
            <v>One-or-more-children household</v>
          </cell>
          <cell r="C124">
            <v>15</v>
          </cell>
          <cell r="D124">
            <v>32.89</v>
          </cell>
          <cell r="E124" t="str">
            <v>#</v>
          </cell>
        </row>
        <row r="125">
          <cell r="B125" t="str">
            <v>Yes, lived at current address</v>
          </cell>
          <cell r="C125">
            <v>15</v>
          </cell>
          <cell r="D125">
            <v>28.36</v>
          </cell>
          <cell r="E125" t="str">
            <v>#</v>
          </cell>
        </row>
        <row r="126">
          <cell r="B126" t="str">
            <v>No, did not live at current address</v>
          </cell>
          <cell r="C126">
            <v>8</v>
          </cell>
          <cell r="D126">
            <v>44.76</v>
          </cell>
          <cell r="E126" t="str">
            <v>#</v>
          </cell>
        </row>
        <row r="127">
          <cell r="B127" t="str">
            <v>Owned</v>
          </cell>
          <cell r="C127">
            <v>7</v>
          </cell>
          <cell r="D127">
            <v>45.89</v>
          </cell>
          <cell r="E127" t="str">
            <v>#</v>
          </cell>
        </row>
        <row r="128">
          <cell r="B128" t="str">
            <v>Rented, private</v>
          </cell>
          <cell r="C128">
            <v>12</v>
          </cell>
          <cell r="D128">
            <v>31.75</v>
          </cell>
          <cell r="E128" t="str">
            <v>#</v>
          </cell>
        </row>
        <row r="129">
          <cell r="B129" t="str">
            <v>Rented, government</v>
          </cell>
          <cell r="C129">
            <v>5</v>
          </cell>
          <cell r="D129">
            <v>48.39</v>
          </cell>
          <cell r="E129" t="str">
            <v>#</v>
          </cell>
        </row>
      </sheetData>
      <sheetData sheetId="20">
        <row r="4">
          <cell r="B4" t="str">
            <v>New Zealand Average</v>
          </cell>
          <cell r="C4">
            <v>56.08</v>
          </cell>
          <cell r="D4">
            <v>5.54</v>
          </cell>
          <cell r="E4" t="str">
            <v>.</v>
          </cell>
          <cell r="F4" t="str">
            <v/>
          </cell>
        </row>
        <row r="5">
          <cell r="B5" t="str">
            <v>Male</v>
          </cell>
          <cell r="C5">
            <v>74.400000000000006</v>
          </cell>
          <cell r="D5">
            <v>8.77</v>
          </cell>
          <cell r="E5" t="str">
            <v>.‡</v>
          </cell>
          <cell r="F5" t="str">
            <v>*</v>
          </cell>
        </row>
        <row r="6">
          <cell r="B6" t="str">
            <v>Female</v>
          </cell>
          <cell r="C6">
            <v>43.78</v>
          </cell>
          <cell r="D6">
            <v>6.79</v>
          </cell>
          <cell r="E6" t="str">
            <v>.‡</v>
          </cell>
          <cell r="F6" t="str">
            <v/>
          </cell>
        </row>
        <row r="7">
          <cell r="B7" t="str">
            <v>Gender diverse</v>
          </cell>
          <cell r="C7" t="str">
            <v>Ŝ</v>
          </cell>
          <cell r="D7">
            <v>0</v>
          </cell>
          <cell r="E7" t="str">
            <v/>
          </cell>
          <cell r="F7" t="str">
            <v>*</v>
          </cell>
        </row>
        <row r="8">
          <cell r="B8" t="str">
            <v>Cis-male</v>
          </cell>
          <cell r="C8">
            <v>74.55</v>
          </cell>
          <cell r="D8">
            <v>8.8000000000000007</v>
          </cell>
          <cell r="E8" t="str">
            <v>.‡</v>
          </cell>
          <cell r="F8" t="str">
            <v>*</v>
          </cell>
        </row>
        <row r="9">
          <cell r="B9" t="str">
            <v>Cis-female</v>
          </cell>
          <cell r="C9">
            <v>43.9</v>
          </cell>
          <cell r="D9">
            <v>6.8</v>
          </cell>
          <cell r="E9" t="str">
            <v>.‡</v>
          </cell>
          <cell r="F9" t="str">
            <v/>
          </cell>
        </row>
        <row r="10">
          <cell r="B10" t="str">
            <v>Gender-diverse or trans-gender</v>
          </cell>
          <cell r="C10" t="str">
            <v>S</v>
          </cell>
          <cell r="D10">
            <v>53.5</v>
          </cell>
          <cell r="E10" t="str">
            <v/>
          </cell>
          <cell r="F10" t="str">
            <v/>
          </cell>
        </row>
        <row r="11">
          <cell r="B11" t="str">
            <v>Heterosexual</v>
          </cell>
          <cell r="C11">
            <v>56.04</v>
          </cell>
          <cell r="D11">
            <v>5.95</v>
          </cell>
          <cell r="E11" t="str">
            <v>.</v>
          </cell>
          <cell r="F11" t="str">
            <v/>
          </cell>
        </row>
        <row r="12">
          <cell r="B12" t="str">
            <v>Gay or lesbian</v>
          </cell>
          <cell r="C12" t="str">
            <v>S</v>
          </cell>
          <cell r="D12">
            <v>66.02</v>
          </cell>
          <cell r="E12" t="str">
            <v/>
          </cell>
          <cell r="F12" t="str">
            <v/>
          </cell>
        </row>
        <row r="13">
          <cell r="B13" t="str">
            <v>Bisexual</v>
          </cell>
          <cell r="C13">
            <v>52.05</v>
          </cell>
          <cell r="D13">
            <v>24.86</v>
          </cell>
          <cell r="E13" t="str">
            <v>.</v>
          </cell>
          <cell r="F13" t="str">
            <v/>
          </cell>
        </row>
        <row r="14">
          <cell r="B14" t="str">
            <v>Other sexual identity</v>
          </cell>
          <cell r="C14" t="str">
            <v>S</v>
          </cell>
          <cell r="D14">
            <v>58.58</v>
          </cell>
          <cell r="E14" t="str">
            <v/>
          </cell>
          <cell r="F14" t="str">
            <v/>
          </cell>
        </row>
        <row r="15">
          <cell r="B15" t="str">
            <v>People with diverse sexualities</v>
          </cell>
          <cell r="C15" t="str">
            <v>Ŝ</v>
          </cell>
          <cell r="D15">
            <v>19.21</v>
          </cell>
          <cell r="E15" t="str">
            <v/>
          </cell>
          <cell r="F15" t="str">
            <v/>
          </cell>
        </row>
        <row r="16">
          <cell r="B16" t="str">
            <v>Not LGBT</v>
          </cell>
          <cell r="C16">
            <v>56.14</v>
          </cell>
          <cell r="D16">
            <v>5.89</v>
          </cell>
          <cell r="E16" t="str">
            <v>.</v>
          </cell>
          <cell r="F16" t="str">
            <v/>
          </cell>
        </row>
        <row r="17">
          <cell r="B17" t="str">
            <v>LGBT</v>
          </cell>
          <cell r="C17" t="str">
            <v>Ŝ</v>
          </cell>
          <cell r="D17">
            <v>18.11</v>
          </cell>
          <cell r="E17" t="str">
            <v/>
          </cell>
          <cell r="F17" t="str">
            <v/>
          </cell>
        </row>
        <row r="18">
          <cell r="B18" t="str">
            <v>15–19 years</v>
          </cell>
          <cell r="C18">
            <v>62.38</v>
          </cell>
          <cell r="D18">
            <v>23.53</v>
          </cell>
          <cell r="E18" t="str">
            <v>.</v>
          </cell>
          <cell r="F18" t="str">
            <v/>
          </cell>
        </row>
        <row r="19">
          <cell r="B19" t="str">
            <v>20–29 years</v>
          </cell>
          <cell r="C19">
            <v>55.08</v>
          </cell>
          <cell r="D19">
            <v>9.4600000000000009</v>
          </cell>
          <cell r="E19" t="str">
            <v>.‡</v>
          </cell>
          <cell r="F19" t="str">
            <v/>
          </cell>
        </row>
        <row r="20">
          <cell r="B20" t="str">
            <v>30–39 years</v>
          </cell>
          <cell r="C20">
            <v>56.2</v>
          </cell>
          <cell r="D20">
            <v>11.48</v>
          </cell>
          <cell r="E20" t="str">
            <v>.</v>
          </cell>
          <cell r="F20" t="str">
            <v/>
          </cell>
        </row>
        <row r="21">
          <cell r="B21" t="str">
            <v>40–49 years</v>
          </cell>
          <cell r="C21">
            <v>50.83</v>
          </cell>
          <cell r="D21">
            <v>14.09</v>
          </cell>
          <cell r="E21" t="str">
            <v>.</v>
          </cell>
          <cell r="F21" t="str">
            <v/>
          </cell>
        </row>
        <row r="22">
          <cell r="B22" t="str">
            <v>50–59 years</v>
          </cell>
          <cell r="C22">
            <v>65.66</v>
          </cell>
          <cell r="D22">
            <v>15.77</v>
          </cell>
          <cell r="E22" t="str">
            <v>.</v>
          </cell>
          <cell r="F22" t="str">
            <v/>
          </cell>
        </row>
        <row r="23">
          <cell r="B23" t="str">
            <v>60–64 years</v>
          </cell>
          <cell r="C23" t="str">
            <v>S</v>
          </cell>
          <cell r="D23">
            <v>40.25</v>
          </cell>
          <cell r="E23" t="str">
            <v/>
          </cell>
          <cell r="F23" t="str">
            <v/>
          </cell>
        </row>
        <row r="24">
          <cell r="B24" t="str">
            <v>65 years and over</v>
          </cell>
          <cell r="C24">
            <v>42.14</v>
          </cell>
          <cell r="D24">
            <v>20.82</v>
          </cell>
          <cell r="E24" t="str">
            <v>.</v>
          </cell>
          <cell r="F24" t="str">
            <v/>
          </cell>
        </row>
        <row r="25">
          <cell r="B25" t="str">
            <v>15–29 years</v>
          </cell>
          <cell r="C25">
            <v>56.46</v>
          </cell>
          <cell r="D25">
            <v>9.48</v>
          </cell>
          <cell r="E25" t="str">
            <v>.‡</v>
          </cell>
          <cell r="F25" t="str">
            <v/>
          </cell>
        </row>
        <row r="26">
          <cell r="B26" t="str">
            <v>30–64 years</v>
          </cell>
          <cell r="C26">
            <v>56.99</v>
          </cell>
          <cell r="D26">
            <v>7.16</v>
          </cell>
          <cell r="E26" t="str">
            <v>.</v>
          </cell>
          <cell r="F26" t="str">
            <v/>
          </cell>
        </row>
        <row r="27">
          <cell r="B27" t="str">
            <v>65 years and over</v>
          </cell>
          <cell r="C27">
            <v>42.14</v>
          </cell>
          <cell r="D27">
            <v>20.82</v>
          </cell>
          <cell r="E27" t="str">
            <v>.</v>
          </cell>
          <cell r="F27" t="str">
            <v/>
          </cell>
        </row>
        <row r="28">
          <cell r="B28" t="str">
            <v>15–19 years</v>
          </cell>
          <cell r="C28">
            <v>62.38</v>
          </cell>
          <cell r="D28">
            <v>23.53</v>
          </cell>
          <cell r="E28" t="str">
            <v>.</v>
          </cell>
          <cell r="F28" t="str">
            <v/>
          </cell>
        </row>
        <row r="29">
          <cell r="B29" t="str">
            <v>20–29 years</v>
          </cell>
          <cell r="C29">
            <v>55.08</v>
          </cell>
          <cell r="D29">
            <v>9.4600000000000009</v>
          </cell>
          <cell r="E29" t="str">
            <v>.‡</v>
          </cell>
          <cell r="F29" t="str">
            <v/>
          </cell>
        </row>
        <row r="30">
          <cell r="B30" t="str">
            <v>NZ European</v>
          </cell>
          <cell r="C30">
            <v>49.66</v>
          </cell>
          <cell r="D30">
            <v>6.54</v>
          </cell>
          <cell r="E30" t="str">
            <v>.</v>
          </cell>
          <cell r="F30" t="str">
            <v/>
          </cell>
        </row>
        <row r="31">
          <cell r="B31" t="str">
            <v>Māori</v>
          </cell>
          <cell r="C31">
            <v>48.05</v>
          </cell>
          <cell r="D31">
            <v>9.67</v>
          </cell>
          <cell r="E31" t="str">
            <v>.‡</v>
          </cell>
          <cell r="F31" t="str">
            <v/>
          </cell>
        </row>
        <row r="32">
          <cell r="B32" t="str">
            <v>Pacific peoples</v>
          </cell>
          <cell r="C32" t="str">
            <v>Ŝ</v>
          </cell>
          <cell r="D32">
            <v>15.65</v>
          </cell>
          <cell r="E32" t="str">
            <v/>
          </cell>
          <cell r="F32" t="str">
            <v/>
          </cell>
        </row>
        <row r="33">
          <cell r="B33" t="str">
            <v>Asian</v>
          </cell>
          <cell r="C33" t="str">
            <v>Ŝ</v>
          </cell>
          <cell r="D33">
            <v>9.4600000000000009</v>
          </cell>
          <cell r="E33" t="str">
            <v/>
          </cell>
          <cell r="F33" t="str">
            <v>*</v>
          </cell>
        </row>
        <row r="34">
          <cell r="B34" t="str">
            <v>Chinese</v>
          </cell>
          <cell r="C34" t="str">
            <v>Ŝ</v>
          </cell>
          <cell r="D34">
            <v>8.1999999999999993</v>
          </cell>
          <cell r="E34" t="str">
            <v/>
          </cell>
          <cell r="F34" t="str">
            <v>*</v>
          </cell>
        </row>
        <row r="35">
          <cell r="B35" t="str">
            <v>Indian</v>
          </cell>
          <cell r="C35">
            <v>71.33</v>
          </cell>
          <cell r="D35">
            <v>28.54</v>
          </cell>
          <cell r="E35" t="str">
            <v>.</v>
          </cell>
          <cell r="F35" t="str">
            <v/>
          </cell>
        </row>
        <row r="36">
          <cell r="B36" t="str">
            <v>Other Asian ethnicity</v>
          </cell>
          <cell r="C36" t="str">
            <v>Ŝ</v>
          </cell>
          <cell r="D36">
            <v>8.6199999999999992</v>
          </cell>
          <cell r="E36" t="str">
            <v/>
          </cell>
          <cell r="F36" t="str">
            <v>*</v>
          </cell>
        </row>
        <row r="37">
          <cell r="B37" t="str">
            <v>Other ethnicity</v>
          </cell>
          <cell r="C37" t="str">
            <v>S</v>
          </cell>
          <cell r="D37">
            <v>42.6</v>
          </cell>
          <cell r="E37" t="str">
            <v/>
          </cell>
          <cell r="F37" t="str">
            <v/>
          </cell>
        </row>
        <row r="38">
          <cell r="B38" t="str">
            <v>Other ethnicity (except European and Māori)</v>
          </cell>
          <cell r="C38">
            <v>72.58</v>
          </cell>
          <cell r="D38">
            <v>9.7899999999999991</v>
          </cell>
          <cell r="E38" t="str">
            <v>.‡</v>
          </cell>
          <cell r="F38" t="str">
            <v>*</v>
          </cell>
        </row>
        <row r="39">
          <cell r="B39" t="str">
            <v>Other ethnicity (except European, Māori and Asian)</v>
          </cell>
          <cell r="C39">
            <v>60.18</v>
          </cell>
          <cell r="D39">
            <v>13.31</v>
          </cell>
          <cell r="E39" t="str">
            <v>.</v>
          </cell>
          <cell r="F39" t="str">
            <v/>
          </cell>
        </row>
        <row r="40">
          <cell r="B40" t="str">
            <v>Other ethnicity (except European, Māori and Pacific)</v>
          </cell>
          <cell r="C40">
            <v>84.08</v>
          </cell>
          <cell r="D40">
            <v>12.82</v>
          </cell>
          <cell r="E40" t="str">
            <v>.</v>
          </cell>
          <cell r="F40" t="str">
            <v>*</v>
          </cell>
        </row>
        <row r="41">
          <cell r="B41">
            <v>2018</v>
          </cell>
          <cell r="C41">
            <v>58.18</v>
          </cell>
          <cell r="D41">
            <v>6.93</v>
          </cell>
          <cell r="E41" t="str">
            <v>.</v>
          </cell>
          <cell r="F41" t="str">
            <v/>
          </cell>
        </row>
        <row r="42">
          <cell r="B42" t="str">
            <v>2019/20</v>
          </cell>
          <cell r="C42">
            <v>53.54</v>
          </cell>
          <cell r="D42">
            <v>9.25</v>
          </cell>
          <cell r="E42" t="str">
            <v>.‡</v>
          </cell>
          <cell r="F42" t="str">
            <v/>
          </cell>
        </row>
        <row r="43">
          <cell r="B43" t="str">
            <v>Auckland</v>
          </cell>
          <cell r="C43">
            <v>58.42</v>
          </cell>
          <cell r="D43">
            <v>11.03</v>
          </cell>
          <cell r="E43" t="str">
            <v>.</v>
          </cell>
          <cell r="F43" t="str">
            <v/>
          </cell>
        </row>
        <row r="44">
          <cell r="B44" t="str">
            <v>Wellington</v>
          </cell>
          <cell r="C44">
            <v>62.11</v>
          </cell>
          <cell r="D44">
            <v>15.24</v>
          </cell>
          <cell r="E44" t="str">
            <v>.</v>
          </cell>
          <cell r="F44" t="str">
            <v/>
          </cell>
        </row>
        <row r="45">
          <cell r="B45" t="str">
            <v>Rest of North Island</v>
          </cell>
          <cell r="C45">
            <v>55.07</v>
          </cell>
          <cell r="D45">
            <v>9.74</v>
          </cell>
          <cell r="E45" t="str">
            <v>.‡</v>
          </cell>
          <cell r="F45" t="str">
            <v/>
          </cell>
        </row>
        <row r="46">
          <cell r="B46" t="str">
            <v>Canterbury</v>
          </cell>
          <cell r="C46">
            <v>47.93</v>
          </cell>
          <cell r="D46">
            <v>15.75</v>
          </cell>
          <cell r="E46" t="str">
            <v>.</v>
          </cell>
          <cell r="F46" t="str">
            <v/>
          </cell>
        </row>
        <row r="47">
          <cell r="B47" t="str">
            <v>Rest of South Island</v>
          </cell>
          <cell r="C47">
            <v>57.3</v>
          </cell>
          <cell r="D47">
            <v>16.36</v>
          </cell>
          <cell r="E47" t="str">
            <v>.</v>
          </cell>
          <cell r="F47" t="str">
            <v/>
          </cell>
        </row>
        <row r="48">
          <cell r="B48" t="str">
            <v>Major urban area</v>
          </cell>
          <cell r="C48">
            <v>58.51</v>
          </cell>
          <cell r="D48">
            <v>7.54</v>
          </cell>
          <cell r="E48" t="str">
            <v>.‡</v>
          </cell>
          <cell r="F48" t="str">
            <v/>
          </cell>
        </row>
        <row r="49">
          <cell r="B49" t="str">
            <v>Large urban area</v>
          </cell>
          <cell r="C49">
            <v>56.87</v>
          </cell>
          <cell r="D49">
            <v>13.7</v>
          </cell>
          <cell r="E49" t="str">
            <v>.</v>
          </cell>
          <cell r="F49" t="str">
            <v/>
          </cell>
        </row>
        <row r="50">
          <cell r="B50" t="str">
            <v>Medium urban area</v>
          </cell>
          <cell r="C50">
            <v>46.68</v>
          </cell>
          <cell r="D50">
            <v>20.59</v>
          </cell>
          <cell r="E50" t="str">
            <v>.</v>
          </cell>
          <cell r="F50" t="str">
            <v/>
          </cell>
        </row>
        <row r="51">
          <cell r="B51" t="str">
            <v>Small urban area</v>
          </cell>
          <cell r="C51">
            <v>52.07</v>
          </cell>
          <cell r="D51">
            <v>21.28</v>
          </cell>
          <cell r="E51" t="str">
            <v>.</v>
          </cell>
          <cell r="F51" t="str">
            <v/>
          </cell>
        </row>
        <row r="52">
          <cell r="B52" t="str">
            <v>Rural settlement/rural other</v>
          </cell>
          <cell r="C52">
            <v>52.6</v>
          </cell>
          <cell r="D52">
            <v>15.32</v>
          </cell>
          <cell r="E52" t="str">
            <v>.</v>
          </cell>
          <cell r="F52" t="str">
            <v/>
          </cell>
        </row>
        <row r="53">
          <cell r="B53" t="str">
            <v>Major urban area</v>
          </cell>
          <cell r="C53">
            <v>58.51</v>
          </cell>
          <cell r="D53">
            <v>7.54</v>
          </cell>
          <cell r="E53" t="str">
            <v>.‡</v>
          </cell>
          <cell r="F53" t="str">
            <v/>
          </cell>
        </row>
        <row r="54">
          <cell r="B54" t="str">
            <v>Medium/large urban area</v>
          </cell>
          <cell r="C54">
            <v>53.22</v>
          </cell>
          <cell r="D54">
            <v>9.69</v>
          </cell>
          <cell r="E54" t="str">
            <v>.‡</v>
          </cell>
          <cell r="F54" t="str">
            <v/>
          </cell>
        </row>
        <row r="55">
          <cell r="B55" t="str">
            <v>Small urban/rural area</v>
          </cell>
          <cell r="C55">
            <v>52.39</v>
          </cell>
          <cell r="D55">
            <v>12.2</v>
          </cell>
          <cell r="E55" t="str">
            <v>.</v>
          </cell>
          <cell r="F55" t="str">
            <v/>
          </cell>
        </row>
        <row r="56">
          <cell r="B56" t="str">
            <v>Quintile 1 (least deprived)</v>
          </cell>
          <cell r="C56">
            <v>49.18</v>
          </cell>
          <cell r="D56">
            <v>16.22</v>
          </cell>
          <cell r="E56" t="str">
            <v>.</v>
          </cell>
          <cell r="F56" t="str">
            <v/>
          </cell>
        </row>
        <row r="57">
          <cell r="B57" t="str">
            <v>Quintile 2</v>
          </cell>
          <cell r="C57">
            <v>61.41</v>
          </cell>
          <cell r="D57">
            <v>14.47</v>
          </cell>
          <cell r="E57" t="str">
            <v>.</v>
          </cell>
          <cell r="F57" t="str">
            <v/>
          </cell>
        </row>
        <row r="58">
          <cell r="B58" t="str">
            <v>Quintile 3</v>
          </cell>
          <cell r="C58">
            <v>65.739999999999995</v>
          </cell>
          <cell r="D58">
            <v>12.4</v>
          </cell>
          <cell r="E58" t="str">
            <v>.</v>
          </cell>
          <cell r="F58" t="str">
            <v/>
          </cell>
        </row>
        <row r="59">
          <cell r="B59" t="str">
            <v>Quintile 4</v>
          </cell>
          <cell r="C59">
            <v>47.76</v>
          </cell>
          <cell r="D59">
            <v>14.06</v>
          </cell>
          <cell r="E59" t="str">
            <v>.</v>
          </cell>
          <cell r="F59" t="str">
            <v/>
          </cell>
        </row>
        <row r="60">
          <cell r="B60" t="str">
            <v>Quintile 5 (most deprived)</v>
          </cell>
          <cell r="C60">
            <v>53.97</v>
          </cell>
          <cell r="D60">
            <v>8.85</v>
          </cell>
          <cell r="E60" t="str">
            <v>.‡</v>
          </cell>
          <cell r="F60" t="str">
            <v/>
          </cell>
        </row>
        <row r="61">
          <cell r="B61" t="str">
            <v>Had partner within last 12 months</v>
          </cell>
          <cell r="C61">
            <v>56.08</v>
          </cell>
          <cell r="D61">
            <v>5.54</v>
          </cell>
          <cell r="E61" t="str">
            <v>.</v>
          </cell>
          <cell r="F61" t="str">
            <v/>
          </cell>
        </row>
        <row r="62">
          <cell r="B62" t="str">
            <v>Has ever had a partner</v>
          </cell>
          <cell r="C62">
            <v>56.08</v>
          </cell>
          <cell r="D62">
            <v>5.54</v>
          </cell>
          <cell r="E62" t="str">
            <v>.</v>
          </cell>
          <cell r="F62" t="str">
            <v/>
          </cell>
        </row>
        <row r="63">
          <cell r="B63" t="str">
            <v>Partnered – legally registered</v>
          </cell>
          <cell r="C63">
            <v>63.96</v>
          </cell>
          <cell r="D63">
            <v>7.47</v>
          </cell>
          <cell r="E63" t="str">
            <v>.‡</v>
          </cell>
          <cell r="F63" t="str">
            <v/>
          </cell>
        </row>
        <row r="64">
          <cell r="B64" t="str">
            <v>Partnered – not legally registered</v>
          </cell>
          <cell r="C64">
            <v>51.33</v>
          </cell>
          <cell r="D64">
            <v>15.01</v>
          </cell>
          <cell r="E64" t="str">
            <v>.</v>
          </cell>
          <cell r="F64" t="str">
            <v/>
          </cell>
        </row>
        <row r="65">
          <cell r="B65" t="str">
            <v>Non-partnered</v>
          </cell>
          <cell r="C65">
            <v>44.86</v>
          </cell>
          <cell r="D65">
            <v>9.85</v>
          </cell>
          <cell r="E65" t="str">
            <v>.‡</v>
          </cell>
          <cell r="F65" t="str">
            <v/>
          </cell>
        </row>
        <row r="66">
          <cell r="B66" t="str">
            <v>Never married and never in a civil union</v>
          </cell>
          <cell r="C66">
            <v>54.49</v>
          </cell>
          <cell r="D66">
            <v>11.71</v>
          </cell>
          <cell r="E66" t="str">
            <v>.</v>
          </cell>
          <cell r="F66" t="str">
            <v/>
          </cell>
        </row>
        <row r="67">
          <cell r="B67" t="str">
            <v>Divorced</v>
          </cell>
          <cell r="C67" t="str">
            <v>S</v>
          </cell>
          <cell r="D67">
            <v>26.84</v>
          </cell>
          <cell r="E67" t="str">
            <v/>
          </cell>
          <cell r="F67" t="str">
            <v>*</v>
          </cell>
        </row>
        <row r="68">
          <cell r="B68" t="str">
            <v>Widowed/surviving partner</v>
          </cell>
          <cell r="C68" t="str">
            <v>S</v>
          </cell>
          <cell r="D68">
            <v>43.73</v>
          </cell>
          <cell r="E68" t="str">
            <v/>
          </cell>
          <cell r="F68" t="str">
            <v/>
          </cell>
        </row>
        <row r="69">
          <cell r="B69" t="str">
            <v>Separated</v>
          </cell>
          <cell r="C69" t="str">
            <v>Ŝ</v>
          </cell>
          <cell r="D69">
            <v>16.78</v>
          </cell>
          <cell r="E69" t="str">
            <v/>
          </cell>
          <cell r="F69" t="str">
            <v/>
          </cell>
        </row>
        <row r="70">
          <cell r="B70" t="str">
            <v>Married/civil union/de facto</v>
          </cell>
          <cell r="C70">
            <v>64.540000000000006</v>
          </cell>
          <cell r="D70">
            <v>7.41</v>
          </cell>
          <cell r="E70" t="str">
            <v>.‡</v>
          </cell>
          <cell r="F70" t="str">
            <v/>
          </cell>
        </row>
        <row r="71">
          <cell r="B71" t="str">
            <v>Adults with disability</v>
          </cell>
          <cell r="C71" t="str">
            <v>S</v>
          </cell>
          <cell r="D71">
            <v>22.46</v>
          </cell>
          <cell r="E71" t="str">
            <v/>
          </cell>
          <cell r="F71" t="str">
            <v>*</v>
          </cell>
        </row>
        <row r="72">
          <cell r="B72" t="str">
            <v>Adults without disability</v>
          </cell>
          <cell r="C72">
            <v>58.15</v>
          </cell>
          <cell r="D72">
            <v>5.94</v>
          </cell>
          <cell r="E72" t="str">
            <v>.</v>
          </cell>
          <cell r="F72" t="str">
            <v/>
          </cell>
        </row>
        <row r="73">
          <cell r="B73" t="str">
            <v>Low level of psychological distress</v>
          </cell>
          <cell r="C73">
            <v>57.3</v>
          </cell>
          <cell r="D73">
            <v>6.07</v>
          </cell>
          <cell r="E73" t="str">
            <v>.</v>
          </cell>
          <cell r="F73" t="str">
            <v/>
          </cell>
        </row>
        <row r="74">
          <cell r="B74" t="str">
            <v>Moderate level of psychological distress</v>
          </cell>
          <cell r="C74" t="str">
            <v>Ŝ</v>
          </cell>
          <cell r="D74">
            <v>18.329999999999998</v>
          </cell>
          <cell r="E74" t="str">
            <v/>
          </cell>
          <cell r="F74" t="str">
            <v/>
          </cell>
        </row>
        <row r="75">
          <cell r="B75" t="str">
            <v>High level of psychological distress</v>
          </cell>
          <cell r="C75" t="str">
            <v>S</v>
          </cell>
          <cell r="D75">
            <v>27.94</v>
          </cell>
          <cell r="E75" t="str">
            <v/>
          </cell>
          <cell r="F75" t="str">
            <v/>
          </cell>
        </row>
        <row r="76">
          <cell r="B76" t="str">
            <v>No probable serious mental illness</v>
          </cell>
          <cell r="C76">
            <v>57.3</v>
          </cell>
          <cell r="D76">
            <v>6.07</v>
          </cell>
          <cell r="E76" t="str">
            <v>.</v>
          </cell>
          <cell r="F76" t="str">
            <v/>
          </cell>
        </row>
        <row r="77">
          <cell r="B77" t="str">
            <v>Probable serious mental illness</v>
          </cell>
          <cell r="C77" t="str">
            <v>Ŝ</v>
          </cell>
          <cell r="D77">
            <v>18.329999999999998</v>
          </cell>
          <cell r="E77" t="str">
            <v/>
          </cell>
          <cell r="F77" t="str">
            <v/>
          </cell>
        </row>
        <row r="78">
          <cell r="B78" t="str">
            <v>Employed</v>
          </cell>
          <cell r="C78">
            <v>60.37</v>
          </cell>
          <cell r="D78">
            <v>7.07</v>
          </cell>
          <cell r="E78" t="str">
            <v>.‡</v>
          </cell>
          <cell r="F78" t="str">
            <v/>
          </cell>
        </row>
        <row r="79">
          <cell r="B79" t="str">
            <v>Unemployed</v>
          </cell>
          <cell r="C79">
            <v>52.97</v>
          </cell>
          <cell r="D79">
            <v>22.21</v>
          </cell>
          <cell r="E79" t="str">
            <v>.</v>
          </cell>
          <cell r="F79" t="str">
            <v/>
          </cell>
        </row>
        <row r="80">
          <cell r="B80" t="str">
            <v>Retired</v>
          </cell>
          <cell r="C80">
            <v>48.17</v>
          </cell>
          <cell r="D80">
            <v>21.69</v>
          </cell>
          <cell r="E80" t="str">
            <v>.</v>
          </cell>
          <cell r="F80" t="str">
            <v/>
          </cell>
        </row>
        <row r="81">
          <cell r="B81" t="str">
            <v>Home or caring duties or voluntary work</v>
          </cell>
          <cell r="C81" t="str">
            <v>SŜ</v>
          </cell>
          <cell r="D81">
            <v>16.2</v>
          </cell>
          <cell r="E81" t="str">
            <v/>
          </cell>
          <cell r="F81" t="str">
            <v>*</v>
          </cell>
        </row>
        <row r="82">
          <cell r="B82" t="str">
            <v>Not employed, studying</v>
          </cell>
          <cell r="C82">
            <v>65.569999999999993</v>
          </cell>
          <cell r="D82">
            <v>22.02</v>
          </cell>
          <cell r="E82" t="str">
            <v>.</v>
          </cell>
          <cell r="F82" t="str">
            <v/>
          </cell>
        </row>
        <row r="83">
          <cell r="B83" t="str">
            <v>Not employed, not actively seeking work/unable to work</v>
          </cell>
          <cell r="C83">
            <v>49.4</v>
          </cell>
          <cell r="D83">
            <v>22.01</v>
          </cell>
          <cell r="E83" t="str">
            <v>.</v>
          </cell>
          <cell r="F83" t="str">
            <v/>
          </cell>
        </row>
        <row r="84">
          <cell r="B84" t="str">
            <v>Other employment status</v>
          </cell>
          <cell r="C84" t="str">
            <v>S</v>
          </cell>
          <cell r="D84">
            <v>33.869999999999997</v>
          </cell>
          <cell r="E84" t="str">
            <v/>
          </cell>
          <cell r="F84" t="str">
            <v/>
          </cell>
        </row>
        <row r="85">
          <cell r="B85" t="str">
            <v>Not in the labour force</v>
          </cell>
          <cell r="C85">
            <v>47.38</v>
          </cell>
          <cell r="D85">
            <v>9.4700000000000006</v>
          </cell>
          <cell r="E85" t="str">
            <v>.‡</v>
          </cell>
          <cell r="F85" t="str">
            <v/>
          </cell>
        </row>
        <row r="86">
          <cell r="B86" t="str">
            <v>Personal income: $20,000 or less</v>
          </cell>
          <cell r="C86">
            <v>50.81</v>
          </cell>
          <cell r="D86">
            <v>8.85</v>
          </cell>
          <cell r="E86" t="str">
            <v>.‡</v>
          </cell>
          <cell r="F86" t="str">
            <v/>
          </cell>
        </row>
        <row r="87">
          <cell r="B87" t="str">
            <v>Personal income: $20,001–$40,000</v>
          </cell>
          <cell r="C87">
            <v>51.76</v>
          </cell>
          <cell r="D87">
            <v>11.04</v>
          </cell>
          <cell r="E87" t="str">
            <v>.</v>
          </cell>
          <cell r="F87" t="str">
            <v/>
          </cell>
        </row>
        <row r="88">
          <cell r="B88" t="str">
            <v>Personal income: $40,001–$60,000</v>
          </cell>
          <cell r="C88">
            <v>60.99</v>
          </cell>
          <cell r="D88">
            <v>11.35</v>
          </cell>
          <cell r="E88" t="str">
            <v>.</v>
          </cell>
          <cell r="F88" t="str">
            <v/>
          </cell>
        </row>
        <row r="89">
          <cell r="B89" t="str">
            <v>Personal income: $60,001 or more</v>
          </cell>
          <cell r="C89">
            <v>62.57</v>
          </cell>
          <cell r="D89">
            <v>12.47</v>
          </cell>
          <cell r="E89" t="str">
            <v>.</v>
          </cell>
          <cell r="F89" t="str">
            <v/>
          </cell>
        </row>
        <row r="90">
          <cell r="B90" t="str">
            <v>Household income: $40,000 or less</v>
          </cell>
          <cell r="C90">
            <v>48.2</v>
          </cell>
          <cell r="D90">
            <v>9.42</v>
          </cell>
          <cell r="E90" t="str">
            <v>.‡</v>
          </cell>
          <cell r="F90" t="str">
            <v/>
          </cell>
        </row>
        <row r="91">
          <cell r="B91" t="str">
            <v>Household income: $40,001–$60,000</v>
          </cell>
          <cell r="C91">
            <v>47.81</v>
          </cell>
          <cell r="D91">
            <v>11.95</v>
          </cell>
          <cell r="E91" t="str">
            <v>.</v>
          </cell>
          <cell r="F91" t="str">
            <v/>
          </cell>
        </row>
        <row r="92">
          <cell r="B92" t="str">
            <v>Household income: $60,001–$100,000</v>
          </cell>
          <cell r="C92">
            <v>66.61</v>
          </cell>
          <cell r="D92">
            <v>10.65</v>
          </cell>
          <cell r="E92" t="str">
            <v>.</v>
          </cell>
          <cell r="F92" t="str">
            <v/>
          </cell>
        </row>
        <row r="93">
          <cell r="B93" t="str">
            <v>Household income: $100,001 or more</v>
          </cell>
          <cell r="C93">
            <v>58.05</v>
          </cell>
          <cell r="D93">
            <v>11.57</v>
          </cell>
          <cell r="E93" t="str">
            <v>.</v>
          </cell>
          <cell r="F93" t="str">
            <v/>
          </cell>
        </row>
        <row r="94">
          <cell r="B94" t="str">
            <v>Not at all limited</v>
          </cell>
          <cell r="C94">
            <v>59.75</v>
          </cell>
          <cell r="D94">
            <v>10.59</v>
          </cell>
          <cell r="E94" t="str">
            <v>.</v>
          </cell>
          <cell r="F94" t="str">
            <v/>
          </cell>
        </row>
        <row r="95">
          <cell r="B95" t="str">
            <v>A little limited</v>
          </cell>
          <cell r="C95">
            <v>54.85</v>
          </cell>
          <cell r="D95">
            <v>13.32</v>
          </cell>
          <cell r="E95" t="str">
            <v>.</v>
          </cell>
          <cell r="F95" t="str">
            <v/>
          </cell>
        </row>
        <row r="96">
          <cell r="B96" t="str">
            <v>Quite limited</v>
          </cell>
          <cell r="C96">
            <v>63.31</v>
          </cell>
          <cell r="D96">
            <v>15.78</v>
          </cell>
          <cell r="E96" t="str">
            <v>.</v>
          </cell>
          <cell r="F96" t="str">
            <v/>
          </cell>
        </row>
        <row r="97">
          <cell r="B97" t="str">
            <v>Very limited</v>
          </cell>
          <cell r="C97">
            <v>64.69</v>
          </cell>
          <cell r="D97">
            <v>14.51</v>
          </cell>
          <cell r="E97" t="str">
            <v>.</v>
          </cell>
          <cell r="F97" t="str">
            <v/>
          </cell>
        </row>
        <row r="98">
          <cell r="B98" t="str">
            <v>Couldn't buy it</v>
          </cell>
          <cell r="C98">
            <v>43.35</v>
          </cell>
          <cell r="D98">
            <v>11.9</v>
          </cell>
          <cell r="E98" t="str">
            <v>.</v>
          </cell>
          <cell r="F98" t="str">
            <v/>
          </cell>
        </row>
        <row r="99">
          <cell r="B99" t="str">
            <v>Not at all limited</v>
          </cell>
          <cell r="C99">
            <v>59.75</v>
          </cell>
          <cell r="D99">
            <v>10.59</v>
          </cell>
          <cell r="E99" t="str">
            <v>.</v>
          </cell>
          <cell r="F99" t="str">
            <v/>
          </cell>
        </row>
        <row r="100">
          <cell r="B100" t="str">
            <v>A little limited</v>
          </cell>
          <cell r="C100">
            <v>54.85</v>
          </cell>
          <cell r="D100">
            <v>13.32</v>
          </cell>
          <cell r="E100" t="str">
            <v>.</v>
          </cell>
          <cell r="F100" t="str">
            <v/>
          </cell>
        </row>
        <row r="101">
          <cell r="B101" t="str">
            <v>Quite or very limited</v>
          </cell>
          <cell r="C101">
            <v>64.05</v>
          </cell>
          <cell r="D101">
            <v>11.58</v>
          </cell>
          <cell r="E101" t="str">
            <v>.</v>
          </cell>
          <cell r="F101" t="str">
            <v/>
          </cell>
        </row>
        <row r="102">
          <cell r="B102" t="str">
            <v>Couldn't buy it</v>
          </cell>
          <cell r="C102">
            <v>43.35</v>
          </cell>
          <cell r="D102">
            <v>11.9</v>
          </cell>
          <cell r="E102" t="str">
            <v>.</v>
          </cell>
          <cell r="F102" t="str">
            <v/>
          </cell>
        </row>
        <row r="103">
          <cell r="B103" t="str">
            <v>Yes, can meet unexpected expense</v>
          </cell>
          <cell r="C103">
            <v>57.4</v>
          </cell>
          <cell r="D103">
            <v>7.43</v>
          </cell>
          <cell r="E103" t="str">
            <v>.</v>
          </cell>
          <cell r="F103" t="str">
            <v/>
          </cell>
        </row>
        <row r="104">
          <cell r="B104" t="str">
            <v>No, cannot meet unexpected expense</v>
          </cell>
          <cell r="C104">
            <v>53.77</v>
          </cell>
          <cell r="D104">
            <v>9.6999999999999993</v>
          </cell>
          <cell r="E104" t="str">
            <v>.‡</v>
          </cell>
          <cell r="F104" t="str">
            <v/>
          </cell>
        </row>
        <row r="105">
          <cell r="B105" t="str">
            <v>Household had no vehicle access</v>
          </cell>
          <cell r="C105" t="str">
            <v>S</v>
          </cell>
          <cell r="D105">
            <v>25.16</v>
          </cell>
          <cell r="E105" t="str">
            <v/>
          </cell>
          <cell r="F105" t="str">
            <v/>
          </cell>
        </row>
        <row r="106">
          <cell r="B106" t="str">
            <v>Household had vehicle access</v>
          </cell>
          <cell r="C106">
            <v>56.62</v>
          </cell>
          <cell r="D106">
            <v>5.7</v>
          </cell>
          <cell r="E106" t="str">
            <v>.</v>
          </cell>
          <cell r="F106" t="str">
            <v/>
          </cell>
        </row>
        <row r="107">
          <cell r="B107" t="str">
            <v>Household had no access to device</v>
          </cell>
          <cell r="C107" t="str">
            <v>S</v>
          </cell>
          <cell r="D107">
            <v>37.79</v>
          </cell>
          <cell r="E107" t="str">
            <v/>
          </cell>
          <cell r="F107" t="str">
            <v/>
          </cell>
        </row>
        <row r="108">
          <cell r="B108" t="str">
            <v>Household had access to device</v>
          </cell>
          <cell r="C108">
            <v>56.07</v>
          </cell>
          <cell r="D108">
            <v>5.62</v>
          </cell>
          <cell r="E108" t="str">
            <v>.</v>
          </cell>
          <cell r="F108" t="str">
            <v/>
          </cell>
        </row>
        <row r="109">
          <cell r="B109" t="str">
            <v>One person household</v>
          </cell>
          <cell r="C109">
            <v>57.76</v>
          </cell>
          <cell r="D109">
            <v>9.7799999999999994</v>
          </cell>
          <cell r="E109" t="str">
            <v>.‡</v>
          </cell>
          <cell r="F109" t="str">
            <v/>
          </cell>
        </row>
        <row r="110">
          <cell r="B110" t="str">
            <v>One parent with child(ren)</v>
          </cell>
          <cell r="C110">
            <v>28.98</v>
          </cell>
          <cell r="D110">
            <v>11.86</v>
          </cell>
          <cell r="E110" t="str">
            <v>.</v>
          </cell>
          <cell r="F110" t="str">
            <v>*</v>
          </cell>
        </row>
        <row r="111">
          <cell r="B111" t="str">
            <v>Couple only</v>
          </cell>
          <cell r="C111">
            <v>59.82</v>
          </cell>
          <cell r="D111">
            <v>15.01</v>
          </cell>
          <cell r="E111" t="str">
            <v>.</v>
          </cell>
          <cell r="F111" t="str">
            <v/>
          </cell>
        </row>
        <row r="112">
          <cell r="B112" t="str">
            <v>Couple with child(ren)</v>
          </cell>
          <cell r="C112">
            <v>63.49</v>
          </cell>
          <cell r="D112">
            <v>9.52</v>
          </cell>
          <cell r="E112" t="str">
            <v>.‡</v>
          </cell>
          <cell r="F112" t="str">
            <v/>
          </cell>
        </row>
        <row r="113">
          <cell r="B113" t="str">
            <v>Other multi-person household</v>
          </cell>
          <cell r="C113">
            <v>68.739999999999995</v>
          </cell>
          <cell r="D113">
            <v>15.83</v>
          </cell>
          <cell r="E113" t="str">
            <v>.</v>
          </cell>
          <cell r="F113" t="str">
            <v/>
          </cell>
        </row>
        <row r="114">
          <cell r="B114" t="str">
            <v>Other household with couple and/or child</v>
          </cell>
          <cell r="C114">
            <v>57.23</v>
          </cell>
          <cell r="D114">
            <v>12.87</v>
          </cell>
          <cell r="E114" t="str">
            <v>.</v>
          </cell>
          <cell r="F114" t="str">
            <v/>
          </cell>
        </row>
        <row r="115">
          <cell r="B115" t="str">
            <v>One-person household</v>
          </cell>
          <cell r="C115">
            <v>57.76</v>
          </cell>
          <cell r="D115">
            <v>9.7799999999999994</v>
          </cell>
          <cell r="E115" t="str">
            <v>.‡</v>
          </cell>
          <cell r="F115" t="str">
            <v/>
          </cell>
        </row>
        <row r="116">
          <cell r="B116" t="str">
            <v>Two-people household</v>
          </cell>
          <cell r="C116">
            <v>58.99</v>
          </cell>
          <cell r="D116">
            <v>10.84</v>
          </cell>
          <cell r="E116" t="str">
            <v>.</v>
          </cell>
          <cell r="F116" t="str">
            <v/>
          </cell>
        </row>
        <row r="117">
          <cell r="B117" t="str">
            <v>Three-people household</v>
          </cell>
          <cell r="C117">
            <v>51.77</v>
          </cell>
          <cell r="D117">
            <v>10.45</v>
          </cell>
          <cell r="E117" t="str">
            <v>.</v>
          </cell>
          <cell r="F117" t="str">
            <v/>
          </cell>
        </row>
        <row r="118">
          <cell r="B118" t="str">
            <v>Four-people household</v>
          </cell>
          <cell r="C118">
            <v>59.27</v>
          </cell>
          <cell r="D118">
            <v>12.16</v>
          </cell>
          <cell r="E118" t="str">
            <v>.</v>
          </cell>
          <cell r="F118" t="str">
            <v/>
          </cell>
        </row>
        <row r="119">
          <cell r="B119" t="str">
            <v>Five-or-more-people household</v>
          </cell>
          <cell r="C119">
            <v>53.83</v>
          </cell>
          <cell r="D119">
            <v>15.54</v>
          </cell>
          <cell r="E119" t="str">
            <v>.</v>
          </cell>
          <cell r="F119" t="str">
            <v/>
          </cell>
        </row>
        <row r="120">
          <cell r="B120" t="str">
            <v>No children in household</v>
          </cell>
          <cell r="C120">
            <v>60.48</v>
          </cell>
          <cell r="D120">
            <v>7.12</v>
          </cell>
          <cell r="E120" t="str">
            <v>.‡</v>
          </cell>
          <cell r="F120" t="str">
            <v/>
          </cell>
        </row>
        <row r="121">
          <cell r="B121" t="str">
            <v>One-child household</v>
          </cell>
          <cell r="C121">
            <v>52.96</v>
          </cell>
          <cell r="D121">
            <v>15.09</v>
          </cell>
          <cell r="E121" t="str">
            <v>.</v>
          </cell>
          <cell r="F121" t="str">
            <v/>
          </cell>
        </row>
        <row r="122">
          <cell r="B122" t="str">
            <v>Two-or-more-children household</v>
          </cell>
          <cell r="C122">
            <v>51.08</v>
          </cell>
          <cell r="D122">
            <v>10.73</v>
          </cell>
          <cell r="E122" t="str">
            <v>.</v>
          </cell>
          <cell r="F122" t="str">
            <v/>
          </cell>
        </row>
        <row r="123">
          <cell r="B123" t="str">
            <v>No children in household</v>
          </cell>
          <cell r="C123">
            <v>60.48</v>
          </cell>
          <cell r="D123">
            <v>7.12</v>
          </cell>
          <cell r="E123" t="str">
            <v>.‡</v>
          </cell>
          <cell r="F123" t="str">
            <v/>
          </cell>
        </row>
        <row r="124">
          <cell r="B124" t="str">
            <v>One-or-more-children household</v>
          </cell>
          <cell r="C124">
            <v>51.73</v>
          </cell>
          <cell r="D124">
            <v>8.61</v>
          </cell>
          <cell r="E124" t="str">
            <v>.‡</v>
          </cell>
          <cell r="F124" t="str">
            <v/>
          </cell>
        </row>
        <row r="125">
          <cell r="B125" t="str">
            <v>Yes, lived at current address</v>
          </cell>
          <cell r="C125">
            <v>57.52</v>
          </cell>
          <cell r="D125">
            <v>6.36</v>
          </cell>
          <cell r="E125" t="str">
            <v>.</v>
          </cell>
          <cell r="F125" t="str">
            <v/>
          </cell>
        </row>
        <row r="126">
          <cell r="B126" t="str">
            <v>No, did not live at current address</v>
          </cell>
          <cell r="C126">
            <v>52</v>
          </cell>
          <cell r="D126">
            <v>11.29</v>
          </cell>
          <cell r="E126" t="str">
            <v>.</v>
          </cell>
          <cell r="F126" t="str">
            <v/>
          </cell>
        </row>
        <row r="127">
          <cell r="B127" t="str">
            <v>Owned</v>
          </cell>
          <cell r="C127">
            <v>60.32</v>
          </cell>
          <cell r="D127">
            <v>7.37</v>
          </cell>
          <cell r="E127" t="str">
            <v>.‡</v>
          </cell>
          <cell r="F127" t="str">
            <v/>
          </cell>
        </row>
        <row r="128">
          <cell r="B128" t="str">
            <v>Rented, private</v>
          </cell>
          <cell r="C128">
            <v>55.58</v>
          </cell>
          <cell r="D128">
            <v>9.42</v>
          </cell>
          <cell r="E128" t="str">
            <v>.‡</v>
          </cell>
          <cell r="F128" t="str">
            <v/>
          </cell>
        </row>
        <row r="129">
          <cell r="B129" t="str">
            <v>Rented, government</v>
          </cell>
          <cell r="C129">
            <v>39.840000000000003</v>
          </cell>
          <cell r="D129">
            <v>14.99</v>
          </cell>
          <cell r="E129" t="str">
            <v>.</v>
          </cell>
          <cell r="F129" t="str">
            <v/>
          </cell>
        </row>
      </sheetData>
      <sheetData sheetId="21">
        <row r="4">
          <cell r="B4" t="str">
            <v>New Zealand Average</v>
          </cell>
          <cell r="C4">
            <v>82</v>
          </cell>
          <cell r="D4">
            <v>16.02</v>
          </cell>
          <cell r="E4" t="str">
            <v/>
          </cell>
        </row>
        <row r="5">
          <cell r="B5" t="str">
            <v>Male</v>
          </cell>
          <cell r="C5">
            <v>43</v>
          </cell>
          <cell r="D5">
            <v>22.9</v>
          </cell>
          <cell r="E5" t="str">
            <v>#</v>
          </cell>
        </row>
        <row r="6">
          <cell r="B6" t="str">
            <v>Female</v>
          </cell>
          <cell r="C6">
            <v>38</v>
          </cell>
          <cell r="D6">
            <v>20.13</v>
          </cell>
          <cell r="E6" t="str">
            <v>#</v>
          </cell>
        </row>
        <row r="7">
          <cell r="B7" t="str">
            <v>Gender diverse</v>
          </cell>
          <cell r="C7" t="str">
            <v>S</v>
          </cell>
          <cell r="D7">
            <v>137.76</v>
          </cell>
          <cell r="E7" t="str">
            <v/>
          </cell>
        </row>
        <row r="8">
          <cell r="B8" t="str">
            <v>Cis-male</v>
          </cell>
          <cell r="C8">
            <v>43</v>
          </cell>
          <cell r="D8">
            <v>23.12</v>
          </cell>
          <cell r="E8" t="str">
            <v>#</v>
          </cell>
        </row>
        <row r="9">
          <cell r="B9" t="str">
            <v>Cis-female</v>
          </cell>
          <cell r="C9">
            <v>38</v>
          </cell>
          <cell r="D9">
            <v>20.13</v>
          </cell>
          <cell r="E9" t="str">
            <v>#</v>
          </cell>
        </row>
        <row r="10">
          <cell r="B10" t="str">
            <v>Gender-diverse or trans-gender</v>
          </cell>
          <cell r="C10" t="str">
            <v>S</v>
          </cell>
          <cell r="D10">
            <v>113.15</v>
          </cell>
          <cell r="E10" t="str">
            <v/>
          </cell>
        </row>
        <row r="11">
          <cell r="B11" t="str">
            <v>Heterosexual</v>
          </cell>
          <cell r="C11">
            <v>75</v>
          </cell>
          <cell r="D11">
            <v>16.920000000000002</v>
          </cell>
          <cell r="E11" t="str">
            <v/>
          </cell>
        </row>
        <row r="12">
          <cell r="B12" t="str">
            <v>Gay or lesbian</v>
          </cell>
          <cell r="C12" t="str">
            <v>S</v>
          </cell>
          <cell r="D12">
            <v>130.22</v>
          </cell>
          <cell r="E12" t="str">
            <v/>
          </cell>
        </row>
        <row r="13">
          <cell r="B13" t="str">
            <v>Bisexual</v>
          </cell>
          <cell r="C13" t="str">
            <v>S</v>
          </cell>
          <cell r="D13">
            <v>61.7</v>
          </cell>
          <cell r="E13" t="str">
            <v/>
          </cell>
        </row>
        <row r="14">
          <cell r="B14" t="str">
            <v>Other sexual identity</v>
          </cell>
          <cell r="C14" t="str">
            <v>S</v>
          </cell>
          <cell r="D14">
            <v>126.41</v>
          </cell>
          <cell r="E14" t="str">
            <v/>
          </cell>
        </row>
        <row r="15">
          <cell r="B15" t="str">
            <v>People with diverse sexualities</v>
          </cell>
          <cell r="C15" t="str">
            <v>S</v>
          </cell>
          <cell r="D15">
            <v>52.68</v>
          </cell>
          <cell r="E15" t="str">
            <v/>
          </cell>
        </row>
        <row r="16">
          <cell r="B16" t="str">
            <v>Not LGBT</v>
          </cell>
          <cell r="C16">
            <v>75</v>
          </cell>
          <cell r="D16">
            <v>16.96</v>
          </cell>
          <cell r="E16" t="str">
            <v/>
          </cell>
        </row>
        <row r="17">
          <cell r="B17" t="str">
            <v>LGBT</v>
          </cell>
          <cell r="C17" t="str">
            <v>S</v>
          </cell>
          <cell r="D17">
            <v>51.8</v>
          </cell>
          <cell r="E17" t="str">
            <v/>
          </cell>
        </row>
        <row r="18">
          <cell r="B18" t="str">
            <v>15–19 years</v>
          </cell>
          <cell r="C18" t="str">
            <v>S</v>
          </cell>
          <cell r="D18">
            <v>57.67</v>
          </cell>
          <cell r="E18" t="str">
            <v/>
          </cell>
        </row>
        <row r="19">
          <cell r="B19" t="str">
            <v>20–29 years</v>
          </cell>
          <cell r="C19">
            <v>22</v>
          </cell>
          <cell r="D19">
            <v>31.54</v>
          </cell>
          <cell r="E19" t="str">
            <v>#</v>
          </cell>
        </row>
        <row r="20">
          <cell r="B20" t="str">
            <v>30–39 years</v>
          </cell>
          <cell r="C20">
            <v>22</v>
          </cell>
          <cell r="D20">
            <v>26.81</v>
          </cell>
          <cell r="E20" t="str">
            <v>#</v>
          </cell>
        </row>
        <row r="21">
          <cell r="B21" t="str">
            <v>40–49 years</v>
          </cell>
          <cell r="C21">
            <v>14</v>
          </cell>
          <cell r="D21">
            <v>36.700000000000003</v>
          </cell>
          <cell r="E21" t="str">
            <v>#</v>
          </cell>
        </row>
        <row r="22">
          <cell r="B22" t="str">
            <v>50–59 years</v>
          </cell>
          <cell r="C22">
            <v>11</v>
          </cell>
          <cell r="D22">
            <v>44.27</v>
          </cell>
          <cell r="E22" t="str">
            <v>#</v>
          </cell>
        </row>
        <row r="23">
          <cell r="B23" t="str">
            <v>60–64 years</v>
          </cell>
          <cell r="C23" t="str">
            <v>S</v>
          </cell>
          <cell r="D23">
            <v>100.34</v>
          </cell>
          <cell r="E23" t="str">
            <v/>
          </cell>
        </row>
        <row r="24">
          <cell r="B24" t="str">
            <v>65 years and over</v>
          </cell>
          <cell r="C24" t="str">
            <v>S</v>
          </cell>
          <cell r="D24">
            <v>64.05</v>
          </cell>
          <cell r="E24" t="str">
            <v/>
          </cell>
        </row>
        <row r="25">
          <cell r="B25" t="str">
            <v>15–29 years</v>
          </cell>
          <cell r="C25">
            <v>28</v>
          </cell>
          <cell r="D25">
            <v>29.27</v>
          </cell>
          <cell r="E25" t="str">
            <v>#</v>
          </cell>
        </row>
        <row r="26">
          <cell r="B26" t="str">
            <v>30–64 years</v>
          </cell>
          <cell r="C26">
            <v>50</v>
          </cell>
          <cell r="D26">
            <v>18.829999999999998</v>
          </cell>
          <cell r="E26" t="str">
            <v/>
          </cell>
        </row>
        <row r="27">
          <cell r="B27" t="str">
            <v>65 years and over</v>
          </cell>
          <cell r="C27" t="str">
            <v>S</v>
          </cell>
          <cell r="D27">
            <v>64.05</v>
          </cell>
          <cell r="E27" t="str">
            <v/>
          </cell>
        </row>
        <row r="28">
          <cell r="B28" t="str">
            <v>15–19 years</v>
          </cell>
          <cell r="C28" t="str">
            <v>S</v>
          </cell>
          <cell r="D28">
            <v>57.67</v>
          </cell>
          <cell r="E28" t="str">
            <v/>
          </cell>
        </row>
        <row r="29">
          <cell r="B29" t="str">
            <v>20–29 years</v>
          </cell>
          <cell r="C29">
            <v>22</v>
          </cell>
          <cell r="D29">
            <v>31.54</v>
          </cell>
          <cell r="E29" t="str">
            <v>#</v>
          </cell>
        </row>
        <row r="30">
          <cell r="B30" t="str">
            <v>NZ European</v>
          </cell>
          <cell r="C30">
            <v>46</v>
          </cell>
          <cell r="D30">
            <v>19.73</v>
          </cell>
          <cell r="E30" t="str">
            <v/>
          </cell>
        </row>
        <row r="31">
          <cell r="B31" t="str">
            <v>Māori</v>
          </cell>
          <cell r="C31">
            <v>17</v>
          </cell>
          <cell r="D31">
            <v>27</v>
          </cell>
          <cell r="E31" t="str">
            <v>#</v>
          </cell>
        </row>
        <row r="32">
          <cell r="B32" t="str">
            <v>Pacific peoples</v>
          </cell>
          <cell r="C32" t="str">
            <v>S</v>
          </cell>
          <cell r="D32">
            <v>51.37</v>
          </cell>
          <cell r="E32" t="str">
            <v/>
          </cell>
        </row>
        <row r="33">
          <cell r="B33" t="str">
            <v>Asian</v>
          </cell>
          <cell r="C33" t="str">
            <v>S</v>
          </cell>
          <cell r="D33">
            <v>51.61</v>
          </cell>
          <cell r="E33" t="str">
            <v/>
          </cell>
        </row>
        <row r="34">
          <cell r="B34" t="str">
            <v>Chinese</v>
          </cell>
          <cell r="C34" t="str">
            <v>S</v>
          </cell>
          <cell r="D34">
            <v>81.75</v>
          </cell>
          <cell r="E34" t="str">
            <v/>
          </cell>
        </row>
        <row r="35">
          <cell r="B35" t="str">
            <v>Indian</v>
          </cell>
          <cell r="C35" t="str">
            <v>S</v>
          </cell>
          <cell r="D35">
            <v>76.290000000000006</v>
          </cell>
          <cell r="E35" t="str">
            <v/>
          </cell>
        </row>
        <row r="36">
          <cell r="B36" t="str">
            <v>Other Asian ethnicity</v>
          </cell>
          <cell r="C36" t="str">
            <v>S</v>
          </cell>
          <cell r="D36">
            <v>85.24</v>
          </cell>
          <cell r="E36" t="str">
            <v/>
          </cell>
        </row>
        <row r="37">
          <cell r="B37" t="str">
            <v>Other ethnicity</v>
          </cell>
          <cell r="C37" t="str">
            <v>S</v>
          </cell>
          <cell r="D37">
            <v>79.14</v>
          </cell>
          <cell r="E37" t="str">
            <v/>
          </cell>
        </row>
        <row r="38">
          <cell r="B38" t="str">
            <v>Other ethnicity (except European and Māori)</v>
          </cell>
          <cell r="C38">
            <v>27</v>
          </cell>
          <cell r="D38">
            <v>33.11</v>
          </cell>
          <cell r="E38" t="str">
            <v>#</v>
          </cell>
        </row>
        <row r="39">
          <cell r="B39" t="str">
            <v>Other ethnicity (except European, Māori and Asian)</v>
          </cell>
          <cell r="C39">
            <v>13</v>
          </cell>
          <cell r="D39">
            <v>44.56</v>
          </cell>
          <cell r="E39" t="str">
            <v>#</v>
          </cell>
        </row>
        <row r="40">
          <cell r="B40" t="str">
            <v>Other ethnicity (except European, Māori and Pacific)</v>
          </cell>
          <cell r="C40">
            <v>15</v>
          </cell>
          <cell r="D40">
            <v>47.4</v>
          </cell>
          <cell r="E40" t="str">
            <v>#</v>
          </cell>
        </row>
        <row r="41">
          <cell r="B41">
            <v>2018</v>
          </cell>
          <cell r="C41">
            <v>46</v>
          </cell>
          <cell r="D41">
            <v>19.8</v>
          </cell>
          <cell r="E41" t="str">
            <v/>
          </cell>
        </row>
        <row r="42">
          <cell r="B42" t="str">
            <v>2019/20</v>
          </cell>
          <cell r="C42">
            <v>35</v>
          </cell>
          <cell r="D42">
            <v>25.78</v>
          </cell>
          <cell r="E42" t="str">
            <v>#</v>
          </cell>
        </row>
        <row r="43">
          <cell r="B43" t="str">
            <v>Auckland</v>
          </cell>
          <cell r="C43">
            <v>29</v>
          </cell>
          <cell r="D43">
            <v>30.05</v>
          </cell>
          <cell r="E43" t="str">
            <v>#</v>
          </cell>
        </row>
        <row r="44">
          <cell r="B44" t="str">
            <v>Wellington</v>
          </cell>
          <cell r="C44">
            <v>10</v>
          </cell>
          <cell r="D44">
            <v>41.32</v>
          </cell>
          <cell r="E44" t="str">
            <v>#</v>
          </cell>
        </row>
        <row r="45">
          <cell r="B45" t="str">
            <v>Rest of North Island</v>
          </cell>
          <cell r="C45">
            <v>23</v>
          </cell>
          <cell r="D45">
            <v>25.99</v>
          </cell>
          <cell r="E45" t="str">
            <v>#</v>
          </cell>
        </row>
        <row r="46">
          <cell r="B46" t="str">
            <v>Canterbury</v>
          </cell>
          <cell r="C46">
            <v>11</v>
          </cell>
          <cell r="D46">
            <v>39.4</v>
          </cell>
          <cell r="E46" t="str">
            <v>#</v>
          </cell>
        </row>
        <row r="47">
          <cell r="B47" t="str">
            <v>Rest of South Island</v>
          </cell>
          <cell r="C47">
            <v>8</v>
          </cell>
          <cell r="D47">
            <v>40.08</v>
          </cell>
          <cell r="E47" t="str">
            <v>#</v>
          </cell>
        </row>
        <row r="48">
          <cell r="B48" t="str">
            <v>Major urban area</v>
          </cell>
          <cell r="C48">
            <v>48</v>
          </cell>
          <cell r="D48">
            <v>21.61</v>
          </cell>
          <cell r="E48" t="str">
            <v>#</v>
          </cell>
        </row>
        <row r="49">
          <cell r="B49" t="str">
            <v>Large urban area</v>
          </cell>
          <cell r="C49">
            <v>11</v>
          </cell>
          <cell r="D49">
            <v>39.44</v>
          </cell>
          <cell r="E49" t="str">
            <v>#</v>
          </cell>
        </row>
        <row r="50">
          <cell r="B50" t="str">
            <v>Medium urban area</v>
          </cell>
          <cell r="C50" t="str">
            <v>S</v>
          </cell>
          <cell r="D50">
            <v>50.77</v>
          </cell>
          <cell r="E50" t="str">
            <v/>
          </cell>
        </row>
        <row r="51">
          <cell r="B51" t="str">
            <v>Small urban area</v>
          </cell>
          <cell r="C51" t="str">
            <v>S</v>
          </cell>
          <cell r="D51">
            <v>60.49</v>
          </cell>
          <cell r="E51" t="str">
            <v/>
          </cell>
        </row>
        <row r="52">
          <cell r="B52" t="str">
            <v>Rural settlement/rural other</v>
          </cell>
          <cell r="C52">
            <v>10</v>
          </cell>
          <cell r="D52">
            <v>36.9</v>
          </cell>
          <cell r="E52" t="str">
            <v>#</v>
          </cell>
        </row>
        <row r="53">
          <cell r="B53" t="str">
            <v>Major urban area</v>
          </cell>
          <cell r="C53">
            <v>48</v>
          </cell>
          <cell r="D53">
            <v>21.61</v>
          </cell>
          <cell r="E53" t="str">
            <v>#</v>
          </cell>
        </row>
        <row r="54">
          <cell r="B54" t="str">
            <v>Medium/large urban area</v>
          </cell>
          <cell r="C54">
            <v>16</v>
          </cell>
          <cell r="D54">
            <v>32.54</v>
          </cell>
          <cell r="E54" t="str">
            <v>#</v>
          </cell>
        </row>
        <row r="55">
          <cell r="B55" t="str">
            <v>Small urban/rural area</v>
          </cell>
          <cell r="C55">
            <v>17</v>
          </cell>
          <cell r="D55">
            <v>32.549999999999997</v>
          </cell>
          <cell r="E55" t="str">
            <v>#</v>
          </cell>
        </row>
        <row r="56">
          <cell r="B56" t="str">
            <v>Quintile 1 (least deprived)</v>
          </cell>
          <cell r="C56">
            <v>9</v>
          </cell>
          <cell r="D56">
            <v>44.69</v>
          </cell>
          <cell r="E56" t="str">
            <v>#</v>
          </cell>
        </row>
        <row r="57">
          <cell r="B57" t="str">
            <v>Quintile 2</v>
          </cell>
          <cell r="C57">
            <v>14</v>
          </cell>
          <cell r="D57">
            <v>39.43</v>
          </cell>
          <cell r="E57" t="str">
            <v>#</v>
          </cell>
        </row>
        <row r="58">
          <cell r="B58" t="str">
            <v>Quintile 3</v>
          </cell>
          <cell r="C58">
            <v>23</v>
          </cell>
          <cell r="D58">
            <v>32.49</v>
          </cell>
          <cell r="E58" t="str">
            <v>#</v>
          </cell>
        </row>
        <row r="59">
          <cell r="B59" t="str">
            <v>Quintile 4</v>
          </cell>
          <cell r="C59">
            <v>14</v>
          </cell>
          <cell r="D59">
            <v>41.83</v>
          </cell>
          <cell r="E59" t="str">
            <v>#</v>
          </cell>
        </row>
        <row r="60">
          <cell r="B60" t="str">
            <v>Quintile 5 (most deprived)</v>
          </cell>
          <cell r="C60">
            <v>21</v>
          </cell>
          <cell r="D60">
            <v>23.97</v>
          </cell>
          <cell r="E60" t="str">
            <v>#</v>
          </cell>
        </row>
        <row r="61">
          <cell r="B61" t="str">
            <v>Had partner within last 12 months</v>
          </cell>
          <cell r="C61">
            <v>82</v>
          </cell>
          <cell r="D61">
            <v>16.02</v>
          </cell>
          <cell r="E61" t="str">
            <v/>
          </cell>
        </row>
        <row r="62">
          <cell r="B62" t="str">
            <v>Has ever had a partner</v>
          </cell>
          <cell r="C62">
            <v>82</v>
          </cell>
          <cell r="D62">
            <v>16.02</v>
          </cell>
          <cell r="E62" t="str">
            <v/>
          </cell>
        </row>
        <row r="63">
          <cell r="B63" t="str">
            <v>Partnered – legally registered</v>
          </cell>
          <cell r="C63">
            <v>47</v>
          </cell>
          <cell r="D63">
            <v>21.14</v>
          </cell>
          <cell r="E63" t="str">
            <v>#</v>
          </cell>
        </row>
        <row r="64">
          <cell r="B64" t="str">
            <v>Partnered – not legally registered</v>
          </cell>
          <cell r="C64">
            <v>13</v>
          </cell>
          <cell r="D64">
            <v>38.35</v>
          </cell>
          <cell r="E64" t="str">
            <v>#</v>
          </cell>
        </row>
        <row r="65">
          <cell r="B65" t="str">
            <v>Non-partnered</v>
          </cell>
          <cell r="C65">
            <v>21</v>
          </cell>
          <cell r="D65">
            <v>33.200000000000003</v>
          </cell>
          <cell r="E65" t="str">
            <v>#</v>
          </cell>
        </row>
        <row r="66">
          <cell r="B66" t="str">
            <v>Never married and never in a civil union</v>
          </cell>
          <cell r="C66">
            <v>21</v>
          </cell>
          <cell r="D66">
            <v>34.39</v>
          </cell>
          <cell r="E66" t="str">
            <v>#</v>
          </cell>
        </row>
        <row r="67">
          <cell r="B67" t="str">
            <v>Divorced</v>
          </cell>
          <cell r="C67" t="str">
            <v>S</v>
          </cell>
          <cell r="D67">
            <v>124.41</v>
          </cell>
          <cell r="E67" t="str">
            <v/>
          </cell>
        </row>
        <row r="68">
          <cell r="B68" t="str">
            <v>Widowed/surviving partner</v>
          </cell>
          <cell r="C68" t="str">
            <v>S</v>
          </cell>
          <cell r="D68">
            <v>115.46</v>
          </cell>
          <cell r="E68" t="str">
            <v/>
          </cell>
        </row>
        <row r="69">
          <cell r="B69" t="str">
            <v>Separated</v>
          </cell>
          <cell r="C69" t="str">
            <v>S</v>
          </cell>
          <cell r="D69">
            <v>53.23</v>
          </cell>
          <cell r="E69" t="str">
            <v/>
          </cell>
        </row>
        <row r="70">
          <cell r="B70" t="str">
            <v>Married/civil union/de facto</v>
          </cell>
          <cell r="C70">
            <v>48</v>
          </cell>
          <cell r="D70">
            <v>20.74</v>
          </cell>
          <cell r="E70" t="str">
            <v>#</v>
          </cell>
        </row>
        <row r="71">
          <cell r="B71" t="str">
            <v>Adults with disability</v>
          </cell>
          <cell r="C71" t="str">
            <v>S</v>
          </cell>
          <cell r="D71">
            <v>79.760000000000005</v>
          </cell>
          <cell r="E71" t="str">
            <v/>
          </cell>
        </row>
        <row r="72">
          <cell r="B72" t="str">
            <v>Adults without disability</v>
          </cell>
          <cell r="C72">
            <v>79</v>
          </cell>
          <cell r="D72">
            <v>16.239999999999998</v>
          </cell>
          <cell r="E72" t="str">
            <v/>
          </cell>
        </row>
        <row r="73">
          <cell r="B73" t="str">
            <v>Low level of psychological distress</v>
          </cell>
          <cell r="C73">
            <v>66</v>
          </cell>
          <cell r="D73">
            <v>17.05</v>
          </cell>
          <cell r="E73" t="str">
            <v/>
          </cell>
        </row>
        <row r="74">
          <cell r="B74" t="str">
            <v>Moderate level of psychological distress</v>
          </cell>
          <cell r="C74" t="str">
            <v>S</v>
          </cell>
          <cell r="D74">
            <v>56.71</v>
          </cell>
          <cell r="E74" t="str">
            <v/>
          </cell>
        </row>
        <row r="75">
          <cell r="B75" t="str">
            <v>High level of psychological distress</v>
          </cell>
          <cell r="C75" t="str">
            <v>S</v>
          </cell>
          <cell r="D75">
            <v>78.86</v>
          </cell>
          <cell r="E75" t="str">
            <v/>
          </cell>
        </row>
        <row r="76">
          <cell r="B76" t="str">
            <v>No probable serious mental illness</v>
          </cell>
          <cell r="C76">
            <v>66</v>
          </cell>
          <cell r="D76">
            <v>17.05</v>
          </cell>
          <cell r="E76" t="str">
            <v/>
          </cell>
        </row>
        <row r="77">
          <cell r="B77" t="str">
            <v>Probable serious mental illness</v>
          </cell>
          <cell r="C77" t="str">
            <v>S</v>
          </cell>
          <cell r="D77">
            <v>56.71</v>
          </cell>
          <cell r="E77" t="str">
            <v/>
          </cell>
        </row>
        <row r="78">
          <cell r="B78" t="str">
            <v>Employed</v>
          </cell>
          <cell r="C78">
            <v>57</v>
          </cell>
          <cell r="D78">
            <v>21.12</v>
          </cell>
          <cell r="E78" t="str">
            <v>#</v>
          </cell>
        </row>
        <row r="79">
          <cell r="B79" t="str">
            <v>Unemployed</v>
          </cell>
          <cell r="C79" t="str">
            <v>S</v>
          </cell>
          <cell r="D79">
            <v>52.04</v>
          </cell>
          <cell r="E79" t="str">
            <v/>
          </cell>
        </row>
        <row r="80">
          <cell r="B80" t="str">
            <v>Retired</v>
          </cell>
          <cell r="C80" t="str">
            <v>S</v>
          </cell>
          <cell r="D80">
            <v>60.69</v>
          </cell>
          <cell r="E80" t="str">
            <v/>
          </cell>
        </row>
        <row r="81">
          <cell r="B81" t="str">
            <v>Home or caring duties or voluntary work</v>
          </cell>
          <cell r="C81" t="str">
            <v>S</v>
          </cell>
          <cell r="D81">
            <v>60.41</v>
          </cell>
          <cell r="E81" t="str">
            <v/>
          </cell>
        </row>
        <row r="82">
          <cell r="B82" t="str">
            <v>Not employed, studying</v>
          </cell>
          <cell r="C82" t="str">
            <v>S</v>
          </cell>
          <cell r="D82">
            <v>55.78</v>
          </cell>
          <cell r="E82" t="str">
            <v/>
          </cell>
        </row>
        <row r="83">
          <cell r="B83" t="str">
            <v>Not employed, not actively seeking work/unable to work</v>
          </cell>
          <cell r="C83" t="str">
            <v>S</v>
          </cell>
          <cell r="D83">
            <v>58.62</v>
          </cell>
          <cell r="E83" t="str">
            <v/>
          </cell>
        </row>
        <row r="84">
          <cell r="B84" t="str">
            <v>Other employment status</v>
          </cell>
          <cell r="C84" t="str">
            <v>S</v>
          </cell>
          <cell r="D84">
            <v>89.48</v>
          </cell>
          <cell r="E84" t="str">
            <v/>
          </cell>
        </row>
        <row r="85">
          <cell r="B85" t="str">
            <v>Not in the labour force</v>
          </cell>
          <cell r="C85">
            <v>19</v>
          </cell>
          <cell r="D85">
            <v>25.26</v>
          </cell>
          <cell r="E85" t="str">
            <v>#</v>
          </cell>
        </row>
        <row r="86">
          <cell r="B86" t="str">
            <v>Personal income: $20,000 or less</v>
          </cell>
          <cell r="C86">
            <v>21</v>
          </cell>
          <cell r="D86">
            <v>26.23</v>
          </cell>
          <cell r="E86" t="str">
            <v>#</v>
          </cell>
        </row>
        <row r="87">
          <cell r="B87" t="str">
            <v>Personal income: $20,001–$40,000</v>
          </cell>
          <cell r="C87">
            <v>20</v>
          </cell>
          <cell r="D87">
            <v>29.23</v>
          </cell>
          <cell r="E87" t="str">
            <v>#</v>
          </cell>
        </row>
        <row r="88">
          <cell r="B88" t="str">
            <v>Personal income: $40,001–$60,000</v>
          </cell>
          <cell r="C88">
            <v>18</v>
          </cell>
          <cell r="D88">
            <v>31.43</v>
          </cell>
          <cell r="E88" t="str">
            <v>#</v>
          </cell>
        </row>
        <row r="89">
          <cell r="B89" t="str">
            <v>Personal income: $60,001 or more</v>
          </cell>
          <cell r="C89">
            <v>23</v>
          </cell>
          <cell r="D89">
            <v>33.07</v>
          </cell>
          <cell r="E89" t="str">
            <v>#</v>
          </cell>
        </row>
        <row r="90">
          <cell r="B90" t="str">
            <v>Household income: $40,000 or less</v>
          </cell>
          <cell r="C90">
            <v>18</v>
          </cell>
          <cell r="D90">
            <v>26.78</v>
          </cell>
          <cell r="E90" t="str">
            <v>#</v>
          </cell>
        </row>
        <row r="91">
          <cell r="B91" t="str">
            <v>Household income: $40,001–$60,000</v>
          </cell>
          <cell r="C91">
            <v>12</v>
          </cell>
          <cell r="D91">
            <v>33.67</v>
          </cell>
          <cell r="E91" t="str">
            <v>#</v>
          </cell>
        </row>
        <row r="92">
          <cell r="B92" t="str">
            <v>Household income: $60,001–$100,000</v>
          </cell>
          <cell r="C92">
            <v>27</v>
          </cell>
          <cell r="D92">
            <v>31.21</v>
          </cell>
          <cell r="E92" t="str">
            <v>#</v>
          </cell>
        </row>
        <row r="93">
          <cell r="B93" t="str">
            <v>Household income: $100,001 or more</v>
          </cell>
          <cell r="C93">
            <v>24</v>
          </cell>
          <cell r="D93">
            <v>30.59</v>
          </cell>
          <cell r="E93" t="str">
            <v>#</v>
          </cell>
        </row>
        <row r="94">
          <cell r="B94" t="str">
            <v>Not at all limited</v>
          </cell>
          <cell r="C94">
            <v>23</v>
          </cell>
          <cell r="D94">
            <v>27.5</v>
          </cell>
          <cell r="E94" t="str">
            <v>#</v>
          </cell>
        </row>
        <row r="95">
          <cell r="B95" t="str">
            <v>A little limited</v>
          </cell>
          <cell r="C95">
            <v>18</v>
          </cell>
          <cell r="D95">
            <v>33.04</v>
          </cell>
          <cell r="E95" t="str">
            <v>#</v>
          </cell>
        </row>
        <row r="96">
          <cell r="B96" t="str">
            <v>Quite limited</v>
          </cell>
          <cell r="C96">
            <v>11</v>
          </cell>
          <cell r="D96">
            <v>42.57</v>
          </cell>
          <cell r="E96" t="str">
            <v>#</v>
          </cell>
        </row>
        <row r="97">
          <cell r="B97" t="str">
            <v>Very limited</v>
          </cell>
          <cell r="C97">
            <v>14</v>
          </cell>
          <cell r="D97">
            <v>36.83</v>
          </cell>
          <cell r="E97" t="str">
            <v>#</v>
          </cell>
        </row>
        <row r="98">
          <cell r="B98" t="str">
            <v>Couldn't buy it</v>
          </cell>
          <cell r="C98">
            <v>14</v>
          </cell>
          <cell r="D98">
            <v>40.770000000000003</v>
          </cell>
          <cell r="E98" t="str">
            <v>#</v>
          </cell>
        </row>
        <row r="99">
          <cell r="B99" t="str">
            <v>Not at all limited</v>
          </cell>
          <cell r="C99">
            <v>23</v>
          </cell>
          <cell r="D99">
            <v>27.5</v>
          </cell>
          <cell r="E99" t="str">
            <v>#</v>
          </cell>
        </row>
        <row r="100">
          <cell r="B100" t="str">
            <v>A little limited</v>
          </cell>
          <cell r="C100">
            <v>18</v>
          </cell>
          <cell r="D100">
            <v>33.04</v>
          </cell>
          <cell r="E100" t="str">
            <v>#</v>
          </cell>
        </row>
        <row r="101">
          <cell r="B101" t="str">
            <v>Quite or very limited</v>
          </cell>
          <cell r="C101">
            <v>25</v>
          </cell>
          <cell r="D101">
            <v>30.92</v>
          </cell>
          <cell r="E101" t="str">
            <v>#</v>
          </cell>
        </row>
        <row r="102">
          <cell r="B102" t="str">
            <v>Couldn't buy it</v>
          </cell>
          <cell r="C102">
            <v>14</v>
          </cell>
          <cell r="D102">
            <v>40.770000000000003</v>
          </cell>
          <cell r="E102" t="str">
            <v>#</v>
          </cell>
        </row>
        <row r="103">
          <cell r="B103" t="str">
            <v>Yes, can meet unexpected expense</v>
          </cell>
          <cell r="C103">
            <v>58</v>
          </cell>
          <cell r="D103">
            <v>19.54</v>
          </cell>
          <cell r="E103" t="str">
            <v/>
          </cell>
        </row>
        <row r="104">
          <cell r="B104" t="str">
            <v>No, cannot meet unexpected expense</v>
          </cell>
          <cell r="C104">
            <v>22</v>
          </cell>
          <cell r="D104">
            <v>31.22</v>
          </cell>
          <cell r="E104" t="str">
            <v>#</v>
          </cell>
        </row>
        <row r="105">
          <cell r="B105" t="str">
            <v>Household had no vehicle access</v>
          </cell>
          <cell r="C105" t="str">
            <v>S</v>
          </cell>
          <cell r="D105">
            <v>76.27</v>
          </cell>
          <cell r="E105" t="str">
            <v/>
          </cell>
        </row>
        <row r="106">
          <cell r="B106" t="str">
            <v>Household had vehicle access</v>
          </cell>
          <cell r="C106">
            <v>79</v>
          </cell>
          <cell r="D106">
            <v>16.690000000000001</v>
          </cell>
          <cell r="E106" t="str">
            <v/>
          </cell>
        </row>
        <row r="107">
          <cell r="B107" t="str">
            <v>Household had no access to device</v>
          </cell>
          <cell r="C107" t="str">
            <v>S</v>
          </cell>
          <cell r="D107">
            <v>79.790000000000006</v>
          </cell>
          <cell r="E107" t="str">
            <v/>
          </cell>
        </row>
        <row r="108">
          <cell r="B108" t="str">
            <v>Household had access to device</v>
          </cell>
          <cell r="C108">
            <v>81</v>
          </cell>
          <cell r="D108">
            <v>16.04</v>
          </cell>
          <cell r="E108" t="str">
            <v/>
          </cell>
        </row>
        <row r="109">
          <cell r="B109" t="str">
            <v>One person household</v>
          </cell>
          <cell r="C109">
            <v>9</v>
          </cell>
          <cell r="D109">
            <v>29.46</v>
          </cell>
          <cell r="E109" t="str">
            <v>#</v>
          </cell>
        </row>
        <row r="110">
          <cell r="B110" t="str">
            <v>One parent with child(ren)</v>
          </cell>
          <cell r="C110">
            <v>6</v>
          </cell>
          <cell r="D110">
            <v>47.85</v>
          </cell>
          <cell r="E110" t="str">
            <v>#</v>
          </cell>
        </row>
        <row r="111">
          <cell r="B111" t="str">
            <v>Couple only</v>
          </cell>
          <cell r="C111">
            <v>12</v>
          </cell>
          <cell r="D111">
            <v>38.049999999999997</v>
          </cell>
          <cell r="E111" t="str">
            <v>#</v>
          </cell>
        </row>
        <row r="112">
          <cell r="B112" t="str">
            <v>Couple with child(ren)</v>
          </cell>
          <cell r="C112">
            <v>26</v>
          </cell>
          <cell r="D112">
            <v>26.42</v>
          </cell>
          <cell r="E112" t="str">
            <v>#</v>
          </cell>
        </row>
        <row r="113">
          <cell r="B113" t="str">
            <v>Other multi-person household</v>
          </cell>
          <cell r="C113">
            <v>6</v>
          </cell>
          <cell r="D113">
            <v>42.25</v>
          </cell>
          <cell r="E113" t="str">
            <v>#</v>
          </cell>
        </row>
        <row r="114">
          <cell r="B114" t="str">
            <v>Other household with couple and/or child</v>
          </cell>
          <cell r="C114">
            <v>23</v>
          </cell>
          <cell r="D114">
            <v>38.61</v>
          </cell>
          <cell r="E114" t="str">
            <v>#</v>
          </cell>
        </row>
        <row r="115">
          <cell r="B115" t="str">
            <v>One-person household</v>
          </cell>
          <cell r="C115">
            <v>9</v>
          </cell>
          <cell r="D115">
            <v>29.46</v>
          </cell>
          <cell r="E115" t="str">
            <v>#</v>
          </cell>
        </row>
        <row r="116">
          <cell r="B116" t="str">
            <v>Two-people household</v>
          </cell>
          <cell r="C116">
            <v>20</v>
          </cell>
          <cell r="D116">
            <v>28.79</v>
          </cell>
          <cell r="E116" t="str">
            <v>#</v>
          </cell>
        </row>
        <row r="117">
          <cell r="B117" t="str">
            <v>Three-people household</v>
          </cell>
          <cell r="C117">
            <v>16</v>
          </cell>
          <cell r="D117">
            <v>32.56</v>
          </cell>
          <cell r="E117" t="str">
            <v>#</v>
          </cell>
        </row>
        <row r="118">
          <cell r="B118" t="str">
            <v>Four-people household</v>
          </cell>
          <cell r="C118">
            <v>17</v>
          </cell>
          <cell r="D118">
            <v>33.64</v>
          </cell>
          <cell r="E118" t="str">
            <v>#</v>
          </cell>
        </row>
        <row r="119">
          <cell r="B119" t="str">
            <v>Five-or-more-people household</v>
          </cell>
          <cell r="C119">
            <v>20</v>
          </cell>
          <cell r="D119">
            <v>42.43</v>
          </cell>
          <cell r="E119" t="str">
            <v>#</v>
          </cell>
        </row>
        <row r="120">
          <cell r="B120" t="str">
            <v>No children in household</v>
          </cell>
          <cell r="C120">
            <v>44</v>
          </cell>
          <cell r="D120">
            <v>21.58</v>
          </cell>
          <cell r="E120" t="str">
            <v>#</v>
          </cell>
        </row>
        <row r="121">
          <cell r="B121" t="str">
            <v>One-child household</v>
          </cell>
          <cell r="C121">
            <v>13</v>
          </cell>
          <cell r="D121">
            <v>38.92</v>
          </cell>
          <cell r="E121" t="str">
            <v>#</v>
          </cell>
        </row>
        <row r="122">
          <cell r="B122" t="str">
            <v>Two-or-more-children household</v>
          </cell>
          <cell r="C122">
            <v>25</v>
          </cell>
          <cell r="D122">
            <v>26.53</v>
          </cell>
          <cell r="E122" t="str">
            <v>#</v>
          </cell>
        </row>
        <row r="123">
          <cell r="B123" t="str">
            <v>No children in household</v>
          </cell>
          <cell r="C123">
            <v>44</v>
          </cell>
          <cell r="D123">
            <v>21.58</v>
          </cell>
          <cell r="E123" t="str">
            <v>#</v>
          </cell>
        </row>
        <row r="124">
          <cell r="B124" t="str">
            <v>One-or-more-children household</v>
          </cell>
          <cell r="C124">
            <v>38</v>
          </cell>
          <cell r="D124">
            <v>20.84</v>
          </cell>
          <cell r="E124" t="str">
            <v>#</v>
          </cell>
        </row>
        <row r="125">
          <cell r="B125" t="str">
            <v>Yes, lived at current address</v>
          </cell>
          <cell r="C125">
            <v>63</v>
          </cell>
          <cell r="D125">
            <v>18.27</v>
          </cell>
          <cell r="E125" t="str">
            <v/>
          </cell>
        </row>
        <row r="126">
          <cell r="B126" t="str">
            <v>No, did not live at current address</v>
          </cell>
          <cell r="C126">
            <v>19</v>
          </cell>
          <cell r="D126">
            <v>30.07</v>
          </cell>
          <cell r="E126" t="str">
            <v>#</v>
          </cell>
        </row>
        <row r="127">
          <cell r="B127" t="str">
            <v>Owned</v>
          </cell>
          <cell r="C127">
            <v>44</v>
          </cell>
          <cell r="D127">
            <v>21.79</v>
          </cell>
          <cell r="E127" t="str">
            <v>#</v>
          </cell>
        </row>
        <row r="128">
          <cell r="B128" t="str">
            <v>Rented, private</v>
          </cell>
          <cell r="C128">
            <v>31</v>
          </cell>
          <cell r="D128">
            <v>27</v>
          </cell>
          <cell r="E128" t="str">
            <v>#</v>
          </cell>
        </row>
        <row r="129">
          <cell r="B129" t="str">
            <v>Rented, government</v>
          </cell>
          <cell r="C129">
            <v>6</v>
          </cell>
          <cell r="D129">
            <v>45.49</v>
          </cell>
          <cell r="E129" t="str">
            <v>#</v>
          </cell>
        </row>
      </sheetData>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Seek1"/>
      <sheetName val="HelpSeek2"/>
      <sheetName val="HelpSeek3"/>
      <sheetName val="HelpSeek4"/>
      <sheetName val="HelpSeek5"/>
      <sheetName val="HelpSeek6"/>
      <sheetName val="HelpSeek7"/>
      <sheetName val="HelpSeek8"/>
      <sheetName val="HelpSeek9"/>
      <sheetName val="HelpSeek10"/>
      <sheetName val="HelpSeek11"/>
      <sheetName val="HelpSeek12"/>
      <sheetName val="HelpSeek13"/>
      <sheetName val="HelpSeek14"/>
      <sheetName val="HelpSeek15"/>
      <sheetName val="HelpSeek16"/>
      <sheetName val="HelpSeek17"/>
      <sheetName val="HelpSeek18"/>
      <sheetName val="HelpSeek19"/>
      <sheetName val="HelpSeek20"/>
      <sheetName val="HelpSeek21"/>
      <sheetName val="HelpSeek22"/>
      <sheetName val="HelpSeek23"/>
      <sheetName val="HelpSeek24"/>
    </sheetNames>
    <sheetDataSet>
      <sheetData sheetId="0">
        <row r="4">
          <cell r="B4" t="str">
            <v>New Zealand Average</v>
          </cell>
          <cell r="C4">
            <v>69.86</v>
          </cell>
          <cell r="D4">
            <v>7.73</v>
          </cell>
          <cell r="E4" t="str">
            <v>.</v>
          </cell>
          <cell r="F4" t="str">
            <v/>
          </cell>
        </row>
        <row r="5">
          <cell r="B5" t="str">
            <v>Male</v>
          </cell>
          <cell r="C5" t="str">
            <v>Ŝ</v>
          </cell>
          <cell r="D5">
            <v>19.46</v>
          </cell>
          <cell r="E5" t="str">
            <v/>
          </cell>
          <cell r="F5" t="str">
            <v/>
          </cell>
        </row>
        <row r="6">
          <cell r="B6" t="str">
            <v>Female</v>
          </cell>
          <cell r="C6">
            <v>77.03</v>
          </cell>
          <cell r="D6">
            <v>8.8800000000000008</v>
          </cell>
          <cell r="E6" t="str">
            <v>.‡</v>
          </cell>
          <cell r="F6" t="str">
            <v/>
          </cell>
        </row>
        <row r="7">
          <cell r="B7" t="str">
            <v>Cis-male</v>
          </cell>
          <cell r="C7" t="str">
            <v>Ŝ</v>
          </cell>
          <cell r="D7">
            <v>19.05</v>
          </cell>
          <cell r="E7" t="str">
            <v/>
          </cell>
          <cell r="F7" t="str">
            <v>*</v>
          </cell>
        </row>
        <row r="8">
          <cell r="B8" t="str">
            <v>Cis-female</v>
          </cell>
          <cell r="C8">
            <v>76.87</v>
          </cell>
          <cell r="D8">
            <v>8.9600000000000009</v>
          </cell>
          <cell r="E8" t="str">
            <v>.‡</v>
          </cell>
          <cell r="F8" t="str">
            <v/>
          </cell>
        </row>
        <row r="9">
          <cell r="B9" t="str">
            <v>Gender-diverse or trans-gender</v>
          </cell>
          <cell r="C9" t="str">
            <v>Ŝ</v>
          </cell>
          <cell r="D9">
            <v>0</v>
          </cell>
          <cell r="E9" t="str">
            <v/>
          </cell>
          <cell r="F9" t="str">
            <v>*</v>
          </cell>
        </row>
        <row r="10">
          <cell r="B10" t="str">
            <v>Heterosexual</v>
          </cell>
          <cell r="C10">
            <v>68.709999999999994</v>
          </cell>
          <cell r="D10">
            <v>8.31</v>
          </cell>
          <cell r="E10" t="str">
            <v>.</v>
          </cell>
          <cell r="F10" t="str">
            <v/>
          </cell>
        </row>
        <row r="11">
          <cell r="B11" t="str">
            <v>Gay or lesbian</v>
          </cell>
          <cell r="C11" t="str">
            <v>Ŝ</v>
          </cell>
          <cell r="D11">
            <v>0</v>
          </cell>
          <cell r="E11" t="str">
            <v/>
          </cell>
          <cell r="F11" t="str">
            <v>*</v>
          </cell>
        </row>
        <row r="12">
          <cell r="B12" t="str">
            <v>Bisexual</v>
          </cell>
          <cell r="C12" t="str">
            <v>S</v>
          </cell>
          <cell r="D12">
            <v>39.979999999999997</v>
          </cell>
          <cell r="E12" t="str">
            <v/>
          </cell>
          <cell r="F12" t="str">
            <v/>
          </cell>
        </row>
        <row r="13">
          <cell r="B13" t="str">
            <v>Other sexual identity</v>
          </cell>
          <cell r="C13" t="str">
            <v>Ŝ</v>
          </cell>
          <cell r="D13">
            <v>0</v>
          </cell>
          <cell r="E13" t="str">
            <v/>
          </cell>
          <cell r="F13" t="str">
            <v>*</v>
          </cell>
        </row>
        <row r="14">
          <cell r="B14" t="str">
            <v>People with diverse sexualities</v>
          </cell>
          <cell r="C14">
            <v>83.38</v>
          </cell>
          <cell r="D14">
            <v>24.95</v>
          </cell>
          <cell r="E14" t="str">
            <v>.</v>
          </cell>
          <cell r="F14" t="str">
            <v/>
          </cell>
        </row>
        <row r="15">
          <cell r="B15" t="str">
            <v>Not LGBT</v>
          </cell>
          <cell r="C15">
            <v>68.319999999999993</v>
          </cell>
          <cell r="D15">
            <v>8.2100000000000009</v>
          </cell>
          <cell r="E15" t="str">
            <v>.</v>
          </cell>
          <cell r="F15" t="str">
            <v/>
          </cell>
        </row>
        <row r="16">
          <cell r="B16" t="str">
            <v>LGBT</v>
          </cell>
          <cell r="C16">
            <v>85.4</v>
          </cell>
          <cell r="D16">
            <v>21.56</v>
          </cell>
          <cell r="E16" t="str">
            <v>.</v>
          </cell>
          <cell r="F16" t="str">
            <v/>
          </cell>
        </row>
        <row r="17">
          <cell r="B17" t="str">
            <v>15–19 years</v>
          </cell>
          <cell r="C17" t="str">
            <v>S</v>
          </cell>
          <cell r="D17">
            <v>91.79</v>
          </cell>
          <cell r="E17" t="str">
            <v/>
          </cell>
          <cell r="F17" t="str">
            <v/>
          </cell>
        </row>
        <row r="18">
          <cell r="B18" t="str">
            <v>20–29 years</v>
          </cell>
          <cell r="C18">
            <v>86.18</v>
          </cell>
          <cell r="D18">
            <v>9.4700000000000006</v>
          </cell>
          <cell r="E18" t="str">
            <v>.‡</v>
          </cell>
          <cell r="F18" t="str">
            <v/>
          </cell>
        </row>
        <row r="19">
          <cell r="B19" t="str">
            <v>30–39 years</v>
          </cell>
          <cell r="C19">
            <v>65.34</v>
          </cell>
          <cell r="D19">
            <v>18.440000000000001</v>
          </cell>
          <cell r="E19" t="str">
            <v>.</v>
          </cell>
          <cell r="F19" t="str">
            <v/>
          </cell>
        </row>
        <row r="20">
          <cell r="B20" t="str">
            <v>40–49 years</v>
          </cell>
          <cell r="C20" t="str">
            <v>Ŝ</v>
          </cell>
          <cell r="D20">
            <v>19.239999999999998</v>
          </cell>
          <cell r="E20" t="str">
            <v/>
          </cell>
          <cell r="F20" t="str">
            <v/>
          </cell>
        </row>
        <row r="21">
          <cell r="B21" t="str">
            <v>50–59 years</v>
          </cell>
          <cell r="C21" t="str">
            <v>S</v>
          </cell>
          <cell r="D21">
            <v>31.68</v>
          </cell>
          <cell r="E21" t="str">
            <v/>
          </cell>
          <cell r="F21" t="str">
            <v/>
          </cell>
        </row>
        <row r="22">
          <cell r="B22" t="str">
            <v>60–64 years</v>
          </cell>
          <cell r="C22" t="str">
            <v>S</v>
          </cell>
          <cell r="D22">
            <v>126.27</v>
          </cell>
          <cell r="E22" t="str">
            <v/>
          </cell>
          <cell r="F22" t="str">
            <v/>
          </cell>
        </row>
        <row r="23">
          <cell r="B23" t="str">
            <v>65 years and over</v>
          </cell>
          <cell r="C23" t="str">
            <v>S</v>
          </cell>
          <cell r="D23">
            <v>36.090000000000003</v>
          </cell>
          <cell r="E23" t="str">
            <v/>
          </cell>
          <cell r="F23" t="str">
            <v/>
          </cell>
        </row>
        <row r="24">
          <cell r="B24" t="str">
            <v>15–29 years</v>
          </cell>
          <cell r="C24">
            <v>80.91</v>
          </cell>
          <cell r="D24">
            <v>13.51</v>
          </cell>
          <cell r="E24" t="str">
            <v>.</v>
          </cell>
          <cell r="F24" t="str">
            <v/>
          </cell>
        </row>
        <row r="25">
          <cell r="B25" t="str">
            <v>30–64 years</v>
          </cell>
          <cell r="C25">
            <v>65.44</v>
          </cell>
          <cell r="D25">
            <v>11.85</v>
          </cell>
          <cell r="E25" t="str">
            <v>.</v>
          </cell>
          <cell r="F25" t="str">
            <v/>
          </cell>
        </row>
        <row r="26">
          <cell r="B26" t="str">
            <v>65 years and over</v>
          </cell>
          <cell r="C26" t="str">
            <v>S</v>
          </cell>
          <cell r="D26">
            <v>36.090000000000003</v>
          </cell>
          <cell r="E26" t="str">
            <v/>
          </cell>
          <cell r="F26" t="str">
            <v/>
          </cell>
        </row>
        <row r="27">
          <cell r="B27" t="str">
            <v>15–19 years</v>
          </cell>
          <cell r="C27" t="str">
            <v>S</v>
          </cell>
          <cell r="D27">
            <v>91.79</v>
          </cell>
          <cell r="E27" t="str">
            <v/>
          </cell>
          <cell r="F27" t="str">
            <v/>
          </cell>
        </row>
        <row r="28">
          <cell r="B28" t="str">
            <v>20–29 years</v>
          </cell>
          <cell r="C28">
            <v>86.18</v>
          </cell>
          <cell r="D28">
            <v>9.4700000000000006</v>
          </cell>
          <cell r="E28" t="str">
            <v>.‡</v>
          </cell>
          <cell r="F28" t="str">
            <v/>
          </cell>
        </row>
        <row r="29">
          <cell r="B29" t="str">
            <v>NZ European</v>
          </cell>
          <cell r="C29">
            <v>67.23</v>
          </cell>
          <cell r="D29">
            <v>10.83</v>
          </cell>
          <cell r="E29" t="str">
            <v>.</v>
          </cell>
          <cell r="F29" t="str">
            <v/>
          </cell>
        </row>
        <row r="30">
          <cell r="B30" t="str">
            <v>Māori</v>
          </cell>
          <cell r="C30">
            <v>86.36</v>
          </cell>
          <cell r="D30">
            <v>9.2200000000000006</v>
          </cell>
          <cell r="E30" t="str">
            <v>.‡</v>
          </cell>
          <cell r="F30" t="str">
            <v/>
          </cell>
        </row>
        <row r="31">
          <cell r="B31" t="str">
            <v>Pacific peoples</v>
          </cell>
          <cell r="C31" t="str">
            <v>S</v>
          </cell>
          <cell r="D31">
            <v>30.8</v>
          </cell>
          <cell r="E31" t="str">
            <v/>
          </cell>
          <cell r="F31" t="str">
            <v/>
          </cell>
        </row>
        <row r="32">
          <cell r="B32" t="str">
            <v>Asian</v>
          </cell>
          <cell r="C32" t="str">
            <v>S</v>
          </cell>
          <cell r="D32">
            <v>58.02</v>
          </cell>
          <cell r="E32" t="str">
            <v/>
          </cell>
          <cell r="F32" t="str">
            <v/>
          </cell>
        </row>
        <row r="33">
          <cell r="B33" t="str">
            <v>Chinese</v>
          </cell>
          <cell r="C33">
            <v>0</v>
          </cell>
          <cell r="D33">
            <v>0</v>
          </cell>
          <cell r="E33" t="str">
            <v>.</v>
          </cell>
          <cell r="F33" t="str">
            <v>*</v>
          </cell>
        </row>
        <row r="34">
          <cell r="B34" t="str">
            <v>Indian</v>
          </cell>
          <cell r="C34" t="str">
            <v>Ŝ</v>
          </cell>
          <cell r="D34">
            <v>0</v>
          </cell>
          <cell r="E34" t="str">
            <v/>
          </cell>
          <cell r="F34" t="str">
            <v>*</v>
          </cell>
        </row>
        <row r="35">
          <cell r="B35" t="str">
            <v>Other Asian ethnicity</v>
          </cell>
          <cell r="C35">
            <v>0</v>
          </cell>
          <cell r="D35">
            <v>0</v>
          </cell>
          <cell r="E35" t="str">
            <v>.</v>
          </cell>
          <cell r="F35" t="str">
            <v>*</v>
          </cell>
        </row>
        <row r="36">
          <cell r="B36" t="str">
            <v>Other ethnicity</v>
          </cell>
          <cell r="C36" t="str">
            <v>S</v>
          </cell>
          <cell r="D36">
            <v>141.84</v>
          </cell>
          <cell r="E36" t="str">
            <v/>
          </cell>
          <cell r="F36" t="str">
            <v/>
          </cell>
        </row>
        <row r="37">
          <cell r="B37" t="str">
            <v>Other ethnicity (except European and Māori)</v>
          </cell>
          <cell r="C37">
            <v>61.65</v>
          </cell>
          <cell r="D37">
            <v>24.65</v>
          </cell>
          <cell r="E37" t="str">
            <v>.</v>
          </cell>
          <cell r="F37" t="str">
            <v/>
          </cell>
        </row>
        <row r="38">
          <cell r="B38" t="str">
            <v>Other ethnicity (except European, Māori and Asian)</v>
          </cell>
          <cell r="C38">
            <v>58.84</v>
          </cell>
          <cell r="D38">
            <v>27.23</v>
          </cell>
          <cell r="E38" t="str">
            <v>.</v>
          </cell>
          <cell r="F38" t="str">
            <v/>
          </cell>
        </row>
        <row r="39">
          <cell r="B39" t="str">
            <v>Other ethnicity (except European, Māori and Pacific)</v>
          </cell>
          <cell r="C39" t="str">
            <v>S</v>
          </cell>
          <cell r="D39">
            <v>49</v>
          </cell>
          <cell r="E39" t="str">
            <v/>
          </cell>
          <cell r="F39" t="str">
            <v/>
          </cell>
        </row>
        <row r="40">
          <cell r="B40">
            <v>2018</v>
          </cell>
          <cell r="C40">
            <v>76.13</v>
          </cell>
          <cell r="D40">
            <v>11.54</v>
          </cell>
          <cell r="E40" t="str">
            <v>.</v>
          </cell>
          <cell r="F40" t="str">
            <v/>
          </cell>
        </row>
        <row r="41">
          <cell r="B41" t="str">
            <v>2019/20</v>
          </cell>
          <cell r="C41">
            <v>64.38</v>
          </cell>
          <cell r="D41">
            <v>12.07</v>
          </cell>
          <cell r="E41" t="str">
            <v>.</v>
          </cell>
          <cell r="F41" t="str">
            <v/>
          </cell>
        </row>
        <row r="43">
          <cell r="B43"/>
          <cell r="C43"/>
          <cell r="D43"/>
          <cell r="E43"/>
          <cell r="F43"/>
        </row>
        <row r="44">
          <cell r="B44"/>
          <cell r="C44"/>
          <cell r="D44"/>
          <cell r="E44"/>
          <cell r="F44"/>
        </row>
        <row r="45">
          <cell r="B45"/>
          <cell r="C45"/>
          <cell r="D45"/>
          <cell r="E45"/>
          <cell r="F45"/>
        </row>
        <row r="46">
          <cell r="B46"/>
          <cell r="C46"/>
          <cell r="D46"/>
          <cell r="E46"/>
          <cell r="F46"/>
        </row>
        <row r="47">
          <cell r="B47"/>
          <cell r="C47"/>
          <cell r="D47"/>
          <cell r="E47"/>
          <cell r="F47"/>
        </row>
        <row r="48">
          <cell r="B48"/>
          <cell r="C48"/>
          <cell r="D48"/>
          <cell r="E48"/>
          <cell r="F48"/>
        </row>
      </sheetData>
      <sheetData sheetId="1">
        <row r="4">
          <cell r="B4" t="str">
            <v>New Zealand Average</v>
          </cell>
          <cell r="C4">
            <v>32</v>
          </cell>
          <cell r="D4">
            <v>19.739999999999998</v>
          </cell>
          <cell r="E4" t="str">
            <v/>
          </cell>
        </row>
        <row r="5">
          <cell r="B5" t="str">
            <v>Male</v>
          </cell>
          <cell r="C5" t="str">
            <v>S</v>
          </cell>
          <cell r="D5">
            <v>52.41</v>
          </cell>
          <cell r="E5" t="str">
            <v/>
          </cell>
        </row>
        <row r="6">
          <cell r="B6" t="str">
            <v>Female</v>
          </cell>
          <cell r="C6">
            <v>27</v>
          </cell>
          <cell r="D6">
            <v>20.93</v>
          </cell>
          <cell r="E6" t="str">
            <v>#</v>
          </cell>
        </row>
        <row r="7">
          <cell r="B7" t="str">
            <v>Cis-male</v>
          </cell>
          <cell r="C7" t="str">
            <v>S</v>
          </cell>
          <cell r="D7">
            <v>51.75</v>
          </cell>
          <cell r="E7" t="str">
            <v/>
          </cell>
        </row>
        <row r="8">
          <cell r="B8" t="str">
            <v>Cis-female</v>
          </cell>
          <cell r="C8">
            <v>27</v>
          </cell>
          <cell r="D8">
            <v>21.13</v>
          </cell>
          <cell r="E8" t="str">
            <v>#</v>
          </cell>
        </row>
        <row r="9">
          <cell r="B9" t="str">
            <v>Gender-diverse or trans-gender</v>
          </cell>
          <cell r="C9" t="str">
            <v>S</v>
          </cell>
          <cell r="D9">
            <v>122.75</v>
          </cell>
          <cell r="E9" t="str">
            <v/>
          </cell>
        </row>
        <row r="10">
          <cell r="B10" t="str">
            <v>Heterosexual</v>
          </cell>
          <cell r="C10">
            <v>28</v>
          </cell>
          <cell r="D10">
            <v>19.8</v>
          </cell>
          <cell r="E10" t="str">
            <v/>
          </cell>
        </row>
        <row r="11">
          <cell r="B11" t="str">
            <v>Gay or lesbian</v>
          </cell>
          <cell r="C11" t="str">
            <v>S</v>
          </cell>
          <cell r="D11">
            <v>147.91</v>
          </cell>
          <cell r="E11" t="str">
            <v/>
          </cell>
        </row>
        <row r="12">
          <cell r="B12" t="str">
            <v>Bisexual</v>
          </cell>
          <cell r="C12" t="str">
            <v>S</v>
          </cell>
          <cell r="D12">
            <v>89.12</v>
          </cell>
          <cell r="E12" t="str">
            <v/>
          </cell>
        </row>
        <row r="13">
          <cell r="B13" t="str">
            <v>Other sexual identity</v>
          </cell>
          <cell r="C13" t="str">
            <v>S</v>
          </cell>
          <cell r="D13">
            <v>196.38</v>
          </cell>
          <cell r="E13" t="str">
            <v/>
          </cell>
        </row>
        <row r="14">
          <cell r="B14" t="str">
            <v>People with diverse sexualities</v>
          </cell>
          <cell r="C14" t="str">
            <v>S</v>
          </cell>
          <cell r="D14">
            <v>70.95</v>
          </cell>
          <cell r="E14" t="str">
            <v/>
          </cell>
        </row>
        <row r="15">
          <cell r="B15" t="str">
            <v>Not LGBT</v>
          </cell>
          <cell r="C15">
            <v>28</v>
          </cell>
          <cell r="D15">
            <v>19.63</v>
          </cell>
          <cell r="E15" t="str">
            <v/>
          </cell>
        </row>
        <row r="16">
          <cell r="B16" t="str">
            <v>LGBT</v>
          </cell>
          <cell r="C16" t="str">
            <v>S</v>
          </cell>
          <cell r="D16">
            <v>62.45</v>
          </cell>
          <cell r="E16" t="str">
            <v/>
          </cell>
        </row>
        <row r="17">
          <cell r="B17" t="str">
            <v>15–19 years</v>
          </cell>
          <cell r="C17" t="str">
            <v>S</v>
          </cell>
          <cell r="D17">
            <v>120.77</v>
          </cell>
          <cell r="E17" t="str">
            <v/>
          </cell>
        </row>
        <row r="18">
          <cell r="B18" t="str">
            <v>20–29 years</v>
          </cell>
          <cell r="C18">
            <v>11</v>
          </cell>
          <cell r="D18">
            <v>34.5</v>
          </cell>
          <cell r="E18" t="str">
            <v>#</v>
          </cell>
        </row>
        <row r="19">
          <cell r="B19" t="str">
            <v>30–39 years</v>
          </cell>
          <cell r="C19">
            <v>10</v>
          </cell>
          <cell r="D19">
            <v>42.35</v>
          </cell>
          <cell r="E19" t="str">
            <v>#</v>
          </cell>
        </row>
        <row r="20">
          <cell r="B20" t="str">
            <v>40–49 years</v>
          </cell>
          <cell r="C20" t="str">
            <v>S</v>
          </cell>
          <cell r="D20">
            <v>53.29</v>
          </cell>
          <cell r="E20" t="str">
            <v/>
          </cell>
        </row>
        <row r="21">
          <cell r="B21" t="str">
            <v>50–59 years</v>
          </cell>
          <cell r="C21" t="str">
            <v>S</v>
          </cell>
          <cell r="D21">
            <v>69.05</v>
          </cell>
          <cell r="E21" t="str">
            <v/>
          </cell>
        </row>
        <row r="22">
          <cell r="B22" t="str">
            <v>60–64 years</v>
          </cell>
          <cell r="C22" t="str">
            <v>S</v>
          </cell>
          <cell r="D22">
            <v>129.47</v>
          </cell>
          <cell r="E22" t="str">
            <v/>
          </cell>
        </row>
        <row r="23">
          <cell r="B23" t="str">
            <v>65 years and over</v>
          </cell>
          <cell r="C23" t="str">
            <v>S</v>
          </cell>
          <cell r="D23">
            <v>75.33</v>
          </cell>
          <cell r="E23" t="str">
            <v/>
          </cell>
        </row>
        <row r="24">
          <cell r="B24" t="str">
            <v>15–29 years</v>
          </cell>
          <cell r="C24">
            <v>12</v>
          </cell>
          <cell r="D24">
            <v>32.979999999999997</v>
          </cell>
          <cell r="E24" t="str">
            <v>#</v>
          </cell>
        </row>
        <row r="25">
          <cell r="B25" t="str">
            <v>30–64 years</v>
          </cell>
          <cell r="C25">
            <v>18</v>
          </cell>
          <cell r="D25">
            <v>28.69</v>
          </cell>
          <cell r="E25" t="str">
            <v>#</v>
          </cell>
        </row>
        <row r="26">
          <cell r="B26" t="str">
            <v>65 years and over</v>
          </cell>
          <cell r="C26" t="str">
            <v>S</v>
          </cell>
          <cell r="D26">
            <v>75.33</v>
          </cell>
          <cell r="E26" t="str">
            <v/>
          </cell>
        </row>
        <row r="27">
          <cell r="B27" t="str">
            <v>15–19 years</v>
          </cell>
          <cell r="C27" t="str">
            <v>S</v>
          </cell>
          <cell r="D27">
            <v>120.77</v>
          </cell>
          <cell r="E27" t="str">
            <v/>
          </cell>
        </row>
        <row r="28">
          <cell r="B28" t="str">
            <v>20–29 years</v>
          </cell>
          <cell r="C28">
            <v>11</v>
          </cell>
          <cell r="D28">
            <v>34.5</v>
          </cell>
          <cell r="E28" t="str">
            <v>#</v>
          </cell>
        </row>
        <row r="29">
          <cell r="B29" t="str">
            <v>NZ European</v>
          </cell>
          <cell r="C29">
            <v>21</v>
          </cell>
          <cell r="D29">
            <v>24.74</v>
          </cell>
          <cell r="E29" t="str">
            <v>#</v>
          </cell>
        </row>
        <row r="30">
          <cell r="B30" t="str">
            <v>Māori</v>
          </cell>
          <cell r="C30">
            <v>11</v>
          </cell>
          <cell r="D30">
            <v>36.15</v>
          </cell>
          <cell r="E30" t="str">
            <v>#</v>
          </cell>
        </row>
        <row r="31">
          <cell r="B31" t="str">
            <v>Pacific peoples</v>
          </cell>
          <cell r="C31" t="str">
            <v>S</v>
          </cell>
          <cell r="D31">
            <v>63.5</v>
          </cell>
          <cell r="E31" t="str">
            <v/>
          </cell>
        </row>
        <row r="32">
          <cell r="B32" t="str">
            <v>Asian</v>
          </cell>
          <cell r="C32" t="str">
            <v>S</v>
          </cell>
          <cell r="D32">
            <v>126.6</v>
          </cell>
          <cell r="E32" t="str">
            <v/>
          </cell>
        </row>
        <row r="33">
          <cell r="B33" t="str">
            <v>Chinese</v>
          </cell>
          <cell r="C33">
            <v>0</v>
          </cell>
          <cell r="D33" t="str">
            <v>.</v>
          </cell>
          <cell r="E33" t="str">
            <v/>
          </cell>
        </row>
        <row r="34">
          <cell r="B34" t="str">
            <v>Indian</v>
          </cell>
          <cell r="C34" t="str">
            <v>S</v>
          </cell>
          <cell r="D34">
            <v>126.6</v>
          </cell>
          <cell r="E34" t="str">
            <v/>
          </cell>
        </row>
        <row r="35">
          <cell r="B35" t="str">
            <v>Other Asian ethnicity</v>
          </cell>
          <cell r="C35">
            <v>0</v>
          </cell>
          <cell r="D35" t="str">
            <v>.</v>
          </cell>
          <cell r="E35" t="str">
            <v/>
          </cell>
        </row>
        <row r="36">
          <cell r="B36" t="str">
            <v>Other ethnicity</v>
          </cell>
          <cell r="C36" t="str">
            <v>S</v>
          </cell>
          <cell r="D36">
            <v>196.03</v>
          </cell>
          <cell r="E36" t="str">
            <v/>
          </cell>
        </row>
        <row r="37">
          <cell r="B37" t="str">
            <v>Other ethnicity (except European and Māori)</v>
          </cell>
          <cell r="C37" t="str">
            <v>S</v>
          </cell>
          <cell r="D37">
            <v>55.66</v>
          </cell>
          <cell r="E37" t="str">
            <v/>
          </cell>
        </row>
        <row r="38">
          <cell r="B38" t="str">
            <v>Other ethnicity (except European, Māori and Asian)</v>
          </cell>
          <cell r="C38" t="str">
            <v>S</v>
          </cell>
          <cell r="D38">
            <v>61.6</v>
          </cell>
          <cell r="E38" t="str">
            <v/>
          </cell>
        </row>
        <row r="39">
          <cell r="B39" t="str">
            <v>Other ethnicity (except European, Māori and Pacific)</v>
          </cell>
          <cell r="C39" t="str">
            <v>S</v>
          </cell>
          <cell r="D39">
            <v>113.69</v>
          </cell>
          <cell r="E39" t="str">
            <v/>
          </cell>
        </row>
        <row r="40">
          <cell r="B40">
            <v>2018</v>
          </cell>
          <cell r="C40">
            <v>16</v>
          </cell>
          <cell r="D40">
            <v>26.68</v>
          </cell>
          <cell r="E40" t="str">
            <v>#</v>
          </cell>
        </row>
        <row r="41">
          <cell r="B41" t="str">
            <v>2019/20</v>
          </cell>
          <cell r="C41">
            <v>16</v>
          </cell>
          <cell r="D41">
            <v>33.799999999999997</v>
          </cell>
          <cell r="E41" t="str">
            <v>#</v>
          </cell>
        </row>
        <row r="43">
          <cell r="B43"/>
          <cell r="C43"/>
          <cell r="D43"/>
          <cell r="E43"/>
        </row>
        <row r="44">
          <cell r="B44"/>
          <cell r="C44"/>
          <cell r="D44"/>
          <cell r="E44"/>
        </row>
        <row r="45">
          <cell r="B45"/>
          <cell r="C45"/>
          <cell r="D45"/>
          <cell r="E45"/>
        </row>
        <row r="46">
          <cell r="B46"/>
          <cell r="C46"/>
          <cell r="D46"/>
          <cell r="E46"/>
        </row>
      </sheetData>
      <sheetData sheetId="2">
        <row r="4">
          <cell r="B4" t="str">
            <v>New Zealand Average</v>
          </cell>
          <cell r="C4">
            <v>57.94</v>
          </cell>
          <cell r="D4">
            <v>8.2200000000000006</v>
          </cell>
          <cell r="E4" t="str">
            <v>.‡</v>
          </cell>
          <cell r="F4" t="str">
            <v/>
          </cell>
        </row>
        <row r="5">
          <cell r="B5" t="str">
            <v>Male</v>
          </cell>
          <cell r="C5" t="str">
            <v>SŜ</v>
          </cell>
          <cell r="D5">
            <v>19.62</v>
          </cell>
          <cell r="E5" t="str">
            <v/>
          </cell>
          <cell r="F5" t="str">
            <v/>
          </cell>
        </row>
        <row r="6">
          <cell r="B6" t="str">
            <v>Female</v>
          </cell>
          <cell r="C6">
            <v>63.51</v>
          </cell>
          <cell r="D6">
            <v>10.19</v>
          </cell>
          <cell r="E6" t="str">
            <v>.</v>
          </cell>
          <cell r="F6" t="str">
            <v/>
          </cell>
        </row>
        <row r="7">
          <cell r="B7" t="str">
            <v>Cis-male</v>
          </cell>
          <cell r="C7" t="str">
            <v>S</v>
          </cell>
          <cell r="D7">
            <v>20</v>
          </cell>
          <cell r="E7" t="str">
            <v/>
          </cell>
          <cell r="F7" t="str">
            <v/>
          </cell>
        </row>
        <row r="8">
          <cell r="B8" t="str">
            <v>Cis-female</v>
          </cell>
          <cell r="C8">
            <v>63.54</v>
          </cell>
          <cell r="D8">
            <v>10.210000000000001</v>
          </cell>
          <cell r="E8" t="str">
            <v>.</v>
          </cell>
          <cell r="F8" t="str">
            <v/>
          </cell>
        </row>
        <row r="9">
          <cell r="B9" t="str">
            <v>Gender-diverse or trans-gender</v>
          </cell>
          <cell r="C9" t="str">
            <v>S</v>
          </cell>
          <cell r="D9">
            <v>59.05</v>
          </cell>
          <cell r="E9" t="str">
            <v/>
          </cell>
          <cell r="F9" t="str">
            <v/>
          </cell>
        </row>
        <row r="10">
          <cell r="B10" t="str">
            <v>Heterosexual</v>
          </cell>
          <cell r="C10">
            <v>56.58</v>
          </cell>
          <cell r="D10">
            <v>8.6300000000000008</v>
          </cell>
          <cell r="E10" t="str">
            <v>.‡</v>
          </cell>
          <cell r="F10" t="str">
            <v/>
          </cell>
        </row>
        <row r="11">
          <cell r="B11" t="str">
            <v>Gay or lesbian</v>
          </cell>
          <cell r="C11" t="str">
            <v>Ŝ</v>
          </cell>
          <cell r="D11">
            <v>0</v>
          </cell>
          <cell r="E11" t="str">
            <v/>
          </cell>
          <cell r="F11" t="str">
            <v>*</v>
          </cell>
        </row>
        <row r="12">
          <cell r="B12" t="str">
            <v>Bisexual</v>
          </cell>
          <cell r="C12" t="str">
            <v>S</v>
          </cell>
          <cell r="D12">
            <v>45.62</v>
          </cell>
          <cell r="E12" t="str">
            <v/>
          </cell>
          <cell r="F12" t="str">
            <v/>
          </cell>
        </row>
        <row r="13">
          <cell r="B13" t="str">
            <v>Other sexual identity</v>
          </cell>
          <cell r="C13" t="str">
            <v>Ŝ</v>
          </cell>
          <cell r="D13">
            <v>0</v>
          </cell>
          <cell r="E13" t="str">
            <v/>
          </cell>
          <cell r="F13" t="str">
            <v>*</v>
          </cell>
        </row>
        <row r="14">
          <cell r="B14" t="str">
            <v>People with diverse sexualities</v>
          </cell>
          <cell r="C14">
            <v>71.650000000000006</v>
          </cell>
          <cell r="D14">
            <v>29.15</v>
          </cell>
          <cell r="E14" t="str">
            <v>.</v>
          </cell>
          <cell r="F14" t="str">
            <v/>
          </cell>
        </row>
        <row r="15">
          <cell r="B15" t="str">
            <v>Not LGBT</v>
          </cell>
          <cell r="C15">
            <v>56.49</v>
          </cell>
          <cell r="D15">
            <v>8.42</v>
          </cell>
          <cell r="E15" t="str">
            <v>.‡</v>
          </cell>
          <cell r="F15" t="str">
            <v/>
          </cell>
        </row>
        <row r="16">
          <cell r="B16" t="str">
            <v>LGBT</v>
          </cell>
          <cell r="C16">
            <v>72.67</v>
          </cell>
          <cell r="D16">
            <v>25.56</v>
          </cell>
          <cell r="E16" t="str">
            <v>.</v>
          </cell>
          <cell r="F16" t="str">
            <v/>
          </cell>
        </row>
        <row r="17">
          <cell r="B17" t="str">
            <v>15–19 years</v>
          </cell>
          <cell r="C17" t="str">
            <v>S</v>
          </cell>
          <cell r="D17">
            <v>62.47</v>
          </cell>
          <cell r="E17" t="str">
            <v/>
          </cell>
          <cell r="F17" t="str">
            <v/>
          </cell>
        </row>
        <row r="18">
          <cell r="B18" t="str">
            <v>20–29 years</v>
          </cell>
          <cell r="C18">
            <v>74.56</v>
          </cell>
          <cell r="D18">
            <v>11.84</v>
          </cell>
          <cell r="E18" t="str">
            <v>.</v>
          </cell>
          <cell r="F18" t="str">
            <v/>
          </cell>
        </row>
        <row r="19">
          <cell r="B19" t="str">
            <v>30–39 years</v>
          </cell>
          <cell r="C19">
            <v>54.04</v>
          </cell>
          <cell r="D19">
            <v>18.14</v>
          </cell>
          <cell r="E19" t="str">
            <v>.</v>
          </cell>
          <cell r="F19" t="str">
            <v/>
          </cell>
        </row>
        <row r="20">
          <cell r="B20" t="str">
            <v>40–49 years</v>
          </cell>
          <cell r="C20">
            <v>61.32</v>
          </cell>
          <cell r="D20">
            <v>23.47</v>
          </cell>
          <cell r="E20" t="str">
            <v>.</v>
          </cell>
          <cell r="F20" t="str">
            <v/>
          </cell>
        </row>
        <row r="21">
          <cell r="B21" t="str">
            <v>50–59 years</v>
          </cell>
          <cell r="C21" t="str">
            <v>S</v>
          </cell>
          <cell r="D21">
            <v>30.98</v>
          </cell>
          <cell r="E21" t="str">
            <v/>
          </cell>
          <cell r="F21" t="str">
            <v/>
          </cell>
        </row>
        <row r="22">
          <cell r="B22" t="str">
            <v>60–64 years</v>
          </cell>
          <cell r="C22" t="str">
            <v>SŜ</v>
          </cell>
          <cell r="D22">
            <v>10.56</v>
          </cell>
          <cell r="E22" t="str">
            <v/>
          </cell>
          <cell r="F22" t="str">
            <v>*</v>
          </cell>
        </row>
        <row r="23">
          <cell r="B23" t="str">
            <v>65 years and over</v>
          </cell>
          <cell r="C23" t="str">
            <v>S</v>
          </cell>
          <cell r="D23">
            <v>34.479999999999997</v>
          </cell>
          <cell r="E23" t="str">
            <v/>
          </cell>
          <cell r="F23" t="str">
            <v/>
          </cell>
        </row>
        <row r="24">
          <cell r="B24" t="str">
            <v>15–29 years</v>
          </cell>
          <cell r="C24">
            <v>67.91</v>
          </cell>
          <cell r="D24">
            <v>15.46</v>
          </cell>
          <cell r="E24" t="str">
            <v>.</v>
          </cell>
          <cell r="F24" t="str">
            <v/>
          </cell>
        </row>
        <row r="25">
          <cell r="B25" t="str">
            <v>30–64 years</v>
          </cell>
          <cell r="C25">
            <v>53.97</v>
          </cell>
          <cell r="D25">
            <v>11.69</v>
          </cell>
          <cell r="E25" t="str">
            <v>.</v>
          </cell>
          <cell r="F25" t="str">
            <v/>
          </cell>
        </row>
        <row r="26">
          <cell r="B26" t="str">
            <v>65 years and over</v>
          </cell>
          <cell r="C26" t="str">
            <v>S</v>
          </cell>
          <cell r="D26">
            <v>34.479999999999997</v>
          </cell>
          <cell r="E26" t="str">
            <v/>
          </cell>
          <cell r="F26" t="str">
            <v/>
          </cell>
        </row>
        <row r="27">
          <cell r="B27" t="str">
            <v>15–19 years</v>
          </cell>
          <cell r="C27" t="str">
            <v>S</v>
          </cell>
          <cell r="D27">
            <v>62.47</v>
          </cell>
          <cell r="E27" t="str">
            <v/>
          </cell>
          <cell r="F27" t="str">
            <v/>
          </cell>
        </row>
        <row r="28">
          <cell r="B28" t="str">
            <v>20–29 years</v>
          </cell>
          <cell r="C28">
            <v>74.56</v>
          </cell>
          <cell r="D28">
            <v>11.84</v>
          </cell>
          <cell r="E28" t="str">
            <v>.</v>
          </cell>
          <cell r="F28" t="str">
            <v/>
          </cell>
        </row>
        <row r="29">
          <cell r="B29" t="str">
            <v>NZ European</v>
          </cell>
          <cell r="C29">
            <v>51.64</v>
          </cell>
          <cell r="D29">
            <v>10.72</v>
          </cell>
          <cell r="E29" t="str">
            <v>.</v>
          </cell>
          <cell r="F29" t="str">
            <v/>
          </cell>
        </row>
        <row r="30">
          <cell r="B30" t="str">
            <v>Māori</v>
          </cell>
          <cell r="C30">
            <v>73.5</v>
          </cell>
          <cell r="D30">
            <v>11.74</v>
          </cell>
          <cell r="E30" t="str">
            <v>.</v>
          </cell>
          <cell r="F30" t="str">
            <v/>
          </cell>
        </row>
        <row r="31">
          <cell r="B31" t="str">
            <v>Pacific peoples</v>
          </cell>
          <cell r="C31" t="str">
            <v>S</v>
          </cell>
          <cell r="D31">
            <v>30.63</v>
          </cell>
          <cell r="E31" t="str">
            <v/>
          </cell>
          <cell r="F31" t="str">
            <v/>
          </cell>
        </row>
        <row r="32">
          <cell r="B32" t="str">
            <v>Asian</v>
          </cell>
          <cell r="C32" t="str">
            <v>S</v>
          </cell>
          <cell r="D32">
            <v>58.02</v>
          </cell>
          <cell r="E32" t="str">
            <v/>
          </cell>
          <cell r="F32" t="str">
            <v/>
          </cell>
        </row>
        <row r="33">
          <cell r="B33" t="str">
            <v>Chinese</v>
          </cell>
          <cell r="C33">
            <v>0</v>
          </cell>
          <cell r="D33">
            <v>0</v>
          </cell>
          <cell r="E33" t="str">
            <v>.</v>
          </cell>
          <cell r="F33" t="str">
            <v>*</v>
          </cell>
        </row>
        <row r="34">
          <cell r="B34" t="str">
            <v>Indian</v>
          </cell>
          <cell r="C34" t="str">
            <v>Ŝ</v>
          </cell>
          <cell r="D34">
            <v>0</v>
          </cell>
          <cell r="E34" t="str">
            <v/>
          </cell>
          <cell r="F34" t="str">
            <v>*</v>
          </cell>
        </row>
        <row r="35">
          <cell r="B35" t="str">
            <v>Other Asian ethnicity</v>
          </cell>
          <cell r="C35">
            <v>0</v>
          </cell>
          <cell r="D35">
            <v>0</v>
          </cell>
          <cell r="E35" t="str">
            <v>.</v>
          </cell>
          <cell r="F35" t="str">
            <v>*</v>
          </cell>
        </row>
        <row r="36">
          <cell r="B36" t="str">
            <v>Other ethnicity</v>
          </cell>
          <cell r="C36" t="str">
            <v>S</v>
          </cell>
          <cell r="D36">
            <v>141.84</v>
          </cell>
          <cell r="E36" t="str">
            <v/>
          </cell>
          <cell r="F36" t="str">
            <v/>
          </cell>
        </row>
        <row r="37">
          <cell r="B37" t="str">
            <v>Other ethnicity (except European and Māori)</v>
          </cell>
          <cell r="C37">
            <v>60.54</v>
          </cell>
          <cell r="D37">
            <v>24.62</v>
          </cell>
          <cell r="E37" t="str">
            <v>.</v>
          </cell>
          <cell r="F37" t="str">
            <v/>
          </cell>
        </row>
        <row r="38">
          <cell r="B38" t="str">
            <v>Other ethnicity (except European, Māori and Asian)</v>
          </cell>
          <cell r="C38">
            <v>57.58</v>
          </cell>
          <cell r="D38">
            <v>27.17</v>
          </cell>
          <cell r="E38" t="str">
            <v>.</v>
          </cell>
          <cell r="F38" t="str">
            <v/>
          </cell>
        </row>
        <row r="39">
          <cell r="B39" t="str">
            <v>Other ethnicity (except European, Māori and Pacific)</v>
          </cell>
          <cell r="C39" t="str">
            <v>S</v>
          </cell>
          <cell r="D39">
            <v>49</v>
          </cell>
          <cell r="E39" t="str">
            <v/>
          </cell>
          <cell r="F39" t="str">
            <v/>
          </cell>
        </row>
        <row r="40">
          <cell r="B40">
            <v>2018</v>
          </cell>
          <cell r="C40">
            <v>63.9</v>
          </cell>
          <cell r="D40">
            <v>12.45</v>
          </cell>
          <cell r="E40" t="str">
            <v>.</v>
          </cell>
          <cell r="F40" t="str">
            <v/>
          </cell>
        </row>
        <row r="41">
          <cell r="B41" t="str">
            <v>2019/20</v>
          </cell>
          <cell r="C41">
            <v>52.74</v>
          </cell>
          <cell r="D41">
            <v>12.41</v>
          </cell>
          <cell r="E41" t="str">
            <v>.</v>
          </cell>
          <cell r="F41" t="str">
            <v/>
          </cell>
        </row>
        <row r="43">
          <cell r="B43"/>
          <cell r="C43"/>
          <cell r="D43"/>
          <cell r="E43"/>
          <cell r="F43"/>
        </row>
        <row r="44">
          <cell r="B44"/>
          <cell r="C44"/>
          <cell r="D44"/>
          <cell r="E44"/>
          <cell r="F44"/>
        </row>
        <row r="45">
          <cell r="B45"/>
          <cell r="C45"/>
          <cell r="D45"/>
          <cell r="E45"/>
          <cell r="F45"/>
        </row>
        <row r="46">
          <cell r="B46"/>
          <cell r="C46"/>
          <cell r="D46"/>
          <cell r="E46"/>
          <cell r="F46"/>
        </row>
        <row r="47">
          <cell r="B47"/>
          <cell r="C47"/>
          <cell r="D47"/>
          <cell r="E47"/>
          <cell r="F47"/>
        </row>
        <row r="48">
          <cell r="B48"/>
          <cell r="C48"/>
          <cell r="D48"/>
          <cell r="E48"/>
          <cell r="F48"/>
        </row>
      </sheetData>
      <sheetData sheetId="3">
        <row r="4">
          <cell r="B4" t="str">
            <v>New Zealand Average</v>
          </cell>
          <cell r="C4">
            <v>26</v>
          </cell>
          <cell r="D4">
            <v>21.57</v>
          </cell>
          <cell r="E4" t="str">
            <v>#</v>
          </cell>
        </row>
        <row r="5">
          <cell r="B5" t="str">
            <v>Male</v>
          </cell>
          <cell r="C5" t="str">
            <v>S</v>
          </cell>
          <cell r="D5">
            <v>54.44</v>
          </cell>
          <cell r="E5" t="str">
            <v/>
          </cell>
        </row>
        <row r="6">
          <cell r="B6" t="str">
            <v>Female</v>
          </cell>
          <cell r="C6">
            <v>23</v>
          </cell>
          <cell r="D6">
            <v>23.3</v>
          </cell>
          <cell r="E6" t="str">
            <v>#</v>
          </cell>
        </row>
        <row r="7">
          <cell r="B7" t="str">
            <v>Cis-male</v>
          </cell>
          <cell r="C7" t="str">
            <v>S</v>
          </cell>
          <cell r="D7">
            <v>57.08</v>
          </cell>
          <cell r="E7" t="str">
            <v/>
          </cell>
        </row>
        <row r="8">
          <cell r="B8" t="str">
            <v>Cis-female</v>
          </cell>
          <cell r="C8">
            <v>22</v>
          </cell>
          <cell r="D8">
            <v>23.44</v>
          </cell>
          <cell r="E8" t="str">
            <v>#</v>
          </cell>
        </row>
        <row r="9">
          <cell r="B9" t="str">
            <v>Gender-diverse or trans-gender</v>
          </cell>
          <cell r="C9" t="str">
            <v>S</v>
          </cell>
          <cell r="D9">
            <v>145.66</v>
          </cell>
          <cell r="E9" t="str">
            <v/>
          </cell>
        </row>
        <row r="10">
          <cell r="B10" t="str">
            <v>Heterosexual</v>
          </cell>
          <cell r="C10">
            <v>23</v>
          </cell>
          <cell r="D10">
            <v>21.55</v>
          </cell>
          <cell r="E10" t="str">
            <v>#</v>
          </cell>
        </row>
        <row r="11">
          <cell r="B11" t="str">
            <v>Gay or lesbian</v>
          </cell>
          <cell r="C11" t="str">
            <v>S</v>
          </cell>
          <cell r="D11">
            <v>147.91</v>
          </cell>
          <cell r="E11" t="str">
            <v/>
          </cell>
        </row>
        <row r="12">
          <cell r="B12" t="str">
            <v>Bisexual</v>
          </cell>
          <cell r="C12" t="str">
            <v>S</v>
          </cell>
          <cell r="D12">
            <v>112.4</v>
          </cell>
          <cell r="E12" t="str">
            <v/>
          </cell>
        </row>
        <row r="13">
          <cell r="B13" t="str">
            <v>Other sexual identity</v>
          </cell>
          <cell r="C13" t="str">
            <v>S</v>
          </cell>
          <cell r="D13">
            <v>196.38</v>
          </cell>
          <cell r="E13" t="str">
            <v/>
          </cell>
        </row>
        <row r="14">
          <cell r="B14" t="str">
            <v>People with diverse sexualities</v>
          </cell>
          <cell r="C14" t="str">
            <v>S</v>
          </cell>
          <cell r="D14">
            <v>80.52</v>
          </cell>
          <cell r="E14" t="str">
            <v/>
          </cell>
        </row>
        <row r="15">
          <cell r="B15" t="str">
            <v>Not LGBT</v>
          </cell>
          <cell r="C15">
            <v>23</v>
          </cell>
          <cell r="D15">
            <v>21.34</v>
          </cell>
          <cell r="E15" t="str">
            <v>#</v>
          </cell>
        </row>
        <row r="16">
          <cell r="B16" t="str">
            <v>LGBT</v>
          </cell>
          <cell r="C16" t="str">
            <v>S</v>
          </cell>
          <cell r="D16">
            <v>71.739999999999995</v>
          </cell>
          <cell r="E16" t="str">
            <v/>
          </cell>
        </row>
        <row r="17">
          <cell r="B17" t="str">
            <v>15–19 years</v>
          </cell>
          <cell r="C17" t="str">
            <v>S</v>
          </cell>
          <cell r="D17">
            <v>196.04</v>
          </cell>
          <cell r="E17" t="str">
            <v/>
          </cell>
        </row>
        <row r="18">
          <cell r="B18" t="str">
            <v>20–29 years</v>
          </cell>
          <cell r="C18">
            <v>10</v>
          </cell>
          <cell r="D18">
            <v>36.74</v>
          </cell>
          <cell r="E18" t="str">
            <v>#</v>
          </cell>
        </row>
        <row r="19">
          <cell r="B19" t="str">
            <v>30–39 years</v>
          </cell>
          <cell r="C19">
            <v>9</v>
          </cell>
          <cell r="D19">
            <v>46.58</v>
          </cell>
          <cell r="E19" t="str">
            <v>#</v>
          </cell>
        </row>
        <row r="20">
          <cell r="B20" t="str">
            <v>40–49 years</v>
          </cell>
          <cell r="C20" t="str">
            <v>S</v>
          </cell>
          <cell r="D20">
            <v>55.83</v>
          </cell>
          <cell r="E20" t="str">
            <v/>
          </cell>
        </row>
        <row r="21">
          <cell r="B21" t="str">
            <v>50–59 years</v>
          </cell>
          <cell r="C21" t="str">
            <v>S</v>
          </cell>
          <cell r="D21">
            <v>75.239999999999995</v>
          </cell>
          <cell r="E21" t="str">
            <v/>
          </cell>
        </row>
        <row r="22">
          <cell r="B22" t="str">
            <v>60–64 years</v>
          </cell>
          <cell r="C22" t="str">
            <v>S</v>
          </cell>
          <cell r="D22">
            <v>196.79</v>
          </cell>
          <cell r="E22" t="str">
            <v/>
          </cell>
        </row>
        <row r="23">
          <cell r="B23" t="str">
            <v>65 years and over</v>
          </cell>
          <cell r="C23" t="str">
            <v>S</v>
          </cell>
          <cell r="D23">
            <v>88.12</v>
          </cell>
          <cell r="E23" t="str">
            <v/>
          </cell>
        </row>
        <row r="24">
          <cell r="B24" t="str">
            <v>15–29 years</v>
          </cell>
          <cell r="C24">
            <v>10</v>
          </cell>
          <cell r="D24">
            <v>35.880000000000003</v>
          </cell>
          <cell r="E24" t="str">
            <v>#</v>
          </cell>
        </row>
        <row r="25">
          <cell r="B25" t="str">
            <v>30–64 years</v>
          </cell>
          <cell r="C25">
            <v>15</v>
          </cell>
          <cell r="D25">
            <v>31.95</v>
          </cell>
          <cell r="E25" t="str">
            <v>#</v>
          </cell>
        </row>
        <row r="26">
          <cell r="B26" t="str">
            <v>65 years and over</v>
          </cell>
          <cell r="C26" t="str">
            <v>S</v>
          </cell>
          <cell r="D26">
            <v>88.12</v>
          </cell>
          <cell r="E26" t="str">
            <v/>
          </cell>
        </row>
        <row r="27">
          <cell r="B27" t="str">
            <v>15–19 years</v>
          </cell>
          <cell r="C27" t="str">
            <v>S</v>
          </cell>
          <cell r="D27">
            <v>196.04</v>
          </cell>
          <cell r="E27" t="str">
            <v/>
          </cell>
        </row>
        <row r="28">
          <cell r="B28" t="str">
            <v>20–29 years</v>
          </cell>
          <cell r="C28">
            <v>10</v>
          </cell>
          <cell r="D28">
            <v>36.74</v>
          </cell>
          <cell r="E28" t="str">
            <v>#</v>
          </cell>
        </row>
        <row r="29">
          <cell r="B29" t="str">
            <v>NZ European</v>
          </cell>
          <cell r="C29">
            <v>16</v>
          </cell>
          <cell r="D29">
            <v>28.13</v>
          </cell>
          <cell r="E29" t="str">
            <v>#</v>
          </cell>
        </row>
        <row r="30">
          <cell r="B30" t="str">
            <v>Māori</v>
          </cell>
          <cell r="C30">
            <v>10</v>
          </cell>
          <cell r="D30">
            <v>38.93</v>
          </cell>
          <cell r="E30" t="str">
            <v>#</v>
          </cell>
        </row>
        <row r="31">
          <cell r="B31" t="str">
            <v>Pacific peoples</v>
          </cell>
          <cell r="C31" t="str">
            <v>S</v>
          </cell>
          <cell r="D31">
            <v>65.260000000000005</v>
          </cell>
          <cell r="E31" t="str">
            <v/>
          </cell>
        </row>
        <row r="32">
          <cell r="B32" t="str">
            <v>Asian</v>
          </cell>
          <cell r="C32" t="str">
            <v>S</v>
          </cell>
          <cell r="D32">
            <v>126.6</v>
          </cell>
          <cell r="E32" t="str">
            <v/>
          </cell>
        </row>
        <row r="33">
          <cell r="B33" t="str">
            <v>Chinese</v>
          </cell>
          <cell r="C33">
            <v>0</v>
          </cell>
          <cell r="D33" t="str">
            <v>.</v>
          </cell>
          <cell r="E33" t="str">
            <v/>
          </cell>
        </row>
        <row r="34">
          <cell r="B34" t="str">
            <v>Indian</v>
          </cell>
          <cell r="C34" t="str">
            <v>S</v>
          </cell>
          <cell r="D34">
            <v>126.6</v>
          </cell>
          <cell r="E34" t="str">
            <v/>
          </cell>
        </row>
        <row r="35">
          <cell r="B35" t="str">
            <v>Other Asian ethnicity</v>
          </cell>
          <cell r="C35">
            <v>0</v>
          </cell>
          <cell r="D35" t="str">
            <v>.</v>
          </cell>
          <cell r="E35" t="str">
            <v/>
          </cell>
        </row>
        <row r="36">
          <cell r="B36" t="str">
            <v>Other ethnicity</v>
          </cell>
          <cell r="C36" t="str">
            <v>S</v>
          </cell>
          <cell r="D36">
            <v>196.03</v>
          </cell>
          <cell r="E36" t="str">
            <v/>
          </cell>
        </row>
        <row r="37">
          <cell r="B37" t="str">
            <v>Other ethnicity (except European and Māori)</v>
          </cell>
          <cell r="C37" t="str">
            <v>S</v>
          </cell>
          <cell r="D37">
            <v>56.75</v>
          </cell>
          <cell r="E37" t="str">
            <v/>
          </cell>
        </row>
        <row r="38">
          <cell r="B38" t="str">
            <v>Other ethnicity (except European, Māori and Asian)</v>
          </cell>
          <cell r="C38" t="str">
            <v>S</v>
          </cell>
          <cell r="D38">
            <v>63.02</v>
          </cell>
          <cell r="E38" t="str">
            <v/>
          </cell>
        </row>
        <row r="39">
          <cell r="B39" t="str">
            <v>Other ethnicity (except European, Māori and Pacific)</v>
          </cell>
          <cell r="C39" t="str">
            <v>S</v>
          </cell>
          <cell r="D39">
            <v>113.69</v>
          </cell>
          <cell r="E39" t="str">
            <v/>
          </cell>
        </row>
        <row r="40">
          <cell r="B40">
            <v>2018</v>
          </cell>
          <cell r="C40">
            <v>13</v>
          </cell>
          <cell r="D40">
            <v>30.38</v>
          </cell>
          <cell r="E40" t="str">
            <v>#</v>
          </cell>
        </row>
        <row r="41">
          <cell r="B41" t="str">
            <v>2019/20</v>
          </cell>
          <cell r="C41">
            <v>13</v>
          </cell>
          <cell r="D41">
            <v>36.75</v>
          </cell>
          <cell r="E41" t="str">
            <v>#</v>
          </cell>
        </row>
        <row r="43">
          <cell r="B43"/>
          <cell r="C43"/>
          <cell r="D43"/>
          <cell r="E43"/>
        </row>
        <row r="44">
          <cell r="B44"/>
          <cell r="C44"/>
          <cell r="D44"/>
          <cell r="E44"/>
        </row>
        <row r="45">
          <cell r="B45"/>
          <cell r="C45"/>
          <cell r="D45"/>
          <cell r="E45"/>
        </row>
        <row r="46">
          <cell r="B46"/>
          <cell r="C46"/>
          <cell r="D46"/>
          <cell r="E46"/>
        </row>
      </sheetData>
      <sheetData sheetId="4">
        <row r="4">
          <cell r="B4" t="str">
            <v>New Zealand Average</v>
          </cell>
          <cell r="C4">
            <v>46.14</v>
          </cell>
          <cell r="D4">
            <v>9.42</v>
          </cell>
          <cell r="E4" t="str">
            <v>.‡</v>
          </cell>
          <cell r="F4" t="str">
            <v/>
          </cell>
        </row>
        <row r="5">
          <cell r="B5" t="str">
            <v>Male</v>
          </cell>
          <cell r="C5" t="str">
            <v>SŜ</v>
          </cell>
          <cell r="D5">
            <v>13.98</v>
          </cell>
          <cell r="E5" t="str">
            <v/>
          </cell>
          <cell r="F5" t="str">
            <v>*</v>
          </cell>
        </row>
        <row r="6">
          <cell r="B6" t="str">
            <v>Female</v>
          </cell>
          <cell r="C6">
            <v>53.24</v>
          </cell>
          <cell r="D6">
            <v>10.3</v>
          </cell>
          <cell r="E6" t="str">
            <v>.</v>
          </cell>
          <cell r="F6" t="str">
            <v/>
          </cell>
        </row>
        <row r="7">
          <cell r="B7" t="str">
            <v>Cis-male</v>
          </cell>
          <cell r="C7" t="str">
            <v>SŜ</v>
          </cell>
          <cell r="D7">
            <v>12.9</v>
          </cell>
          <cell r="E7" t="str">
            <v/>
          </cell>
          <cell r="F7" t="str">
            <v>*</v>
          </cell>
        </row>
        <row r="8">
          <cell r="B8" t="str">
            <v>Cis-female</v>
          </cell>
          <cell r="C8">
            <v>53.19</v>
          </cell>
          <cell r="D8">
            <v>10.33</v>
          </cell>
          <cell r="E8" t="str">
            <v>.</v>
          </cell>
          <cell r="F8" t="str">
            <v/>
          </cell>
        </row>
        <row r="9">
          <cell r="B9" t="str">
            <v>Gender-diverse or trans-gender</v>
          </cell>
          <cell r="C9" t="str">
            <v>S</v>
          </cell>
          <cell r="D9">
            <v>59.05</v>
          </cell>
          <cell r="E9" t="str">
            <v/>
          </cell>
          <cell r="F9" t="str">
            <v/>
          </cell>
        </row>
        <row r="10">
          <cell r="B10" t="str">
            <v>Heterosexual</v>
          </cell>
          <cell r="C10">
            <v>43.47</v>
          </cell>
          <cell r="D10">
            <v>9.49</v>
          </cell>
          <cell r="E10" t="str">
            <v>.‡</v>
          </cell>
          <cell r="F10" t="str">
            <v/>
          </cell>
        </row>
        <row r="11">
          <cell r="B11" t="str">
            <v>Gay or lesbian</v>
          </cell>
          <cell r="C11" t="str">
            <v>Ŝ</v>
          </cell>
          <cell r="D11">
            <v>0</v>
          </cell>
          <cell r="E11" t="str">
            <v/>
          </cell>
          <cell r="F11" t="str">
            <v>*</v>
          </cell>
        </row>
        <row r="12">
          <cell r="B12" t="str">
            <v>Bisexual</v>
          </cell>
          <cell r="C12" t="str">
            <v>S</v>
          </cell>
          <cell r="D12">
            <v>45.91</v>
          </cell>
          <cell r="E12" t="str">
            <v/>
          </cell>
          <cell r="F12" t="str">
            <v/>
          </cell>
        </row>
        <row r="13">
          <cell r="B13" t="str">
            <v>Other sexual identity</v>
          </cell>
          <cell r="C13" t="str">
            <v>Ŝ</v>
          </cell>
          <cell r="D13">
            <v>0</v>
          </cell>
          <cell r="E13" t="str">
            <v/>
          </cell>
          <cell r="F13" t="str">
            <v>*</v>
          </cell>
        </row>
        <row r="14">
          <cell r="B14" t="str">
            <v>People with diverse sexualities</v>
          </cell>
          <cell r="C14">
            <v>71.12</v>
          </cell>
          <cell r="D14">
            <v>29.29</v>
          </cell>
          <cell r="E14" t="str">
            <v>.</v>
          </cell>
          <cell r="F14" t="str">
            <v/>
          </cell>
        </row>
        <row r="15">
          <cell r="B15" t="str">
            <v>Not LGBT</v>
          </cell>
          <cell r="C15">
            <v>43.31</v>
          </cell>
          <cell r="D15">
            <v>9.5399999999999991</v>
          </cell>
          <cell r="E15" t="str">
            <v>.‡</v>
          </cell>
          <cell r="F15" t="str">
            <v/>
          </cell>
        </row>
        <row r="16">
          <cell r="B16" t="str">
            <v>LGBT</v>
          </cell>
          <cell r="C16">
            <v>72.209999999999994</v>
          </cell>
          <cell r="D16">
            <v>25.67</v>
          </cell>
          <cell r="E16" t="str">
            <v>.</v>
          </cell>
          <cell r="F16" t="str">
            <v/>
          </cell>
        </row>
        <row r="17">
          <cell r="B17" t="str">
            <v>15–19 years</v>
          </cell>
          <cell r="C17">
            <v>0</v>
          </cell>
          <cell r="D17">
            <v>0</v>
          </cell>
          <cell r="E17" t="str">
            <v>.</v>
          </cell>
          <cell r="F17" t="str">
            <v>*</v>
          </cell>
        </row>
        <row r="18">
          <cell r="B18" t="str">
            <v>20–29 years</v>
          </cell>
          <cell r="C18">
            <v>64.510000000000005</v>
          </cell>
          <cell r="D18">
            <v>17.91</v>
          </cell>
          <cell r="E18" t="str">
            <v>.</v>
          </cell>
          <cell r="F18" t="str">
            <v/>
          </cell>
        </row>
        <row r="19">
          <cell r="B19" t="str">
            <v>30–39 years</v>
          </cell>
          <cell r="C19" t="str">
            <v>Ŝ</v>
          </cell>
          <cell r="D19">
            <v>17.899999999999999</v>
          </cell>
          <cell r="E19" t="str">
            <v/>
          </cell>
          <cell r="F19" t="str">
            <v/>
          </cell>
        </row>
        <row r="20">
          <cell r="B20" t="str">
            <v>40–49 years</v>
          </cell>
          <cell r="C20" t="str">
            <v>S</v>
          </cell>
          <cell r="D20">
            <v>23.74</v>
          </cell>
          <cell r="E20" t="str">
            <v/>
          </cell>
          <cell r="F20" t="str">
            <v/>
          </cell>
        </row>
        <row r="21">
          <cell r="B21" t="str">
            <v>50–59 years</v>
          </cell>
          <cell r="C21" t="str">
            <v>S</v>
          </cell>
          <cell r="D21">
            <v>31.54</v>
          </cell>
          <cell r="E21" t="str">
            <v/>
          </cell>
          <cell r="F21" t="str">
            <v/>
          </cell>
        </row>
        <row r="22">
          <cell r="B22" t="str">
            <v>60–64 years</v>
          </cell>
          <cell r="C22">
            <v>0</v>
          </cell>
          <cell r="D22">
            <v>0</v>
          </cell>
          <cell r="E22" t="str">
            <v>.</v>
          </cell>
          <cell r="F22" t="str">
            <v>*</v>
          </cell>
        </row>
        <row r="23">
          <cell r="B23" t="str">
            <v>65 years and over</v>
          </cell>
          <cell r="C23" t="str">
            <v>S</v>
          </cell>
          <cell r="D23">
            <v>35.08</v>
          </cell>
          <cell r="E23" t="str">
            <v/>
          </cell>
          <cell r="F23" t="str">
            <v/>
          </cell>
        </row>
        <row r="24">
          <cell r="B24" t="str">
            <v>15–29 years</v>
          </cell>
          <cell r="C24">
            <v>55.83</v>
          </cell>
          <cell r="D24">
            <v>18.72</v>
          </cell>
          <cell r="E24" t="str">
            <v>.</v>
          </cell>
          <cell r="F24" t="str">
            <v/>
          </cell>
        </row>
        <row r="25">
          <cell r="B25" t="str">
            <v>30–64 years</v>
          </cell>
          <cell r="C25">
            <v>42.53</v>
          </cell>
          <cell r="D25">
            <v>12.68</v>
          </cell>
          <cell r="E25" t="str">
            <v>.</v>
          </cell>
          <cell r="F25" t="str">
            <v/>
          </cell>
        </row>
        <row r="26">
          <cell r="B26" t="str">
            <v>65 years and over</v>
          </cell>
          <cell r="C26" t="str">
            <v>S</v>
          </cell>
          <cell r="D26">
            <v>35.08</v>
          </cell>
          <cell r="E26" t="str">
            <v/>
          </cell>
          <cell r="F26" t="str">
            <v/>
          </cell>
        </row>
        <row r="27">
          <cell r="B27" t="str">
            <v>15–19 years</v>
          </cell>
          <cell r="C27">
            <v>0</v>
          </cell>
          <cell r="D27">
            <v>0</v>
          </cell>
          <cell r="E27" t="str">
            <v>.</v>
          </cell>
          <cell r="F27" t="str">
            <v>*</v>
          </cell>
        </row>
        <row r="28">
          <cell r="B28" t="str">
            <v>20–29 years</v>
          </cell>
          <cell r="C28">
            <v>64.510000000000005</v>
          </cell>
          <cell r="D28">
            <v>17.91</v>
          </cell>
          <cell r="E28" t="str">
            <v>.</v>
          </cell>
          <cell r="F28" t="str">
            <v/>
          </cell>
        </row>
        <row r="29">
          <cell r="B29" t="str">
            <v>NZ European</v>
          </cell>
          <cell r="C29">
            <v>41.29</v>
          </cell>
          <cell r="D29">
            <v>12.1</v>
          </cell>
          <cell r="E29" t="str">
            <v>.</v>
          </cell>
          <cell r="F29" t="str">
            <v/>
          </cell>
        </row>
        <row r="30">
          <cell r="B30" t="str">
            <v>Māori</v>
          </cell>
          <cell r="C30">
            <v>60.46</v>
          </cell>
          <cell r="D30">
            <v>13.82</v>
          </cell>
          <cell r="E30" t="str">
            <v>.</v>
          </cell>
          <cell r="F30" t="str">
            <v/>
          </cell>
        </row>
        <row r="31">
          <cell r="B31" t="str">
            <v>Pacific peoples</v>
          </cell>
          <cell r="C31" t="str">
            <v>S</v>
          </cell>
          <cell r="D31">
            <v>31.31</v>
          </cell>
          <cell r="E31" t="str">
            <v/>
          </cell>
          <cell r="F31" t="str">
            <v/>
          </cell>
        </row>
        <row r="32">
          <cell r="B32" t="str">
            <v>Asian</v>
          </cell>
          <cell r="C32" t="str">
            <v>S</v>
          </cell>
          <cell r="D32">
            <v>65.7</v>
          </cell>
          <cell r="E32" t="str">
            <v/>
          </cell>
          <cell r="F32" t="str">
            <v/>
          </cell>
        </row>
        <row r="33">
          <cell r="B33" t="str">
            <v>Chinese</v>
          </cell>
          <cell r="C33">
            <v>0</v>
          </cell>
          <cell r="D33">
            <v>0</v>
          </cell>
          <cell r="E33" t="str">
            <v>.</v>
          </cell>
          <cell r="F33" t="str">
            <v>*</v>
          </cell>
        </row>
        <row r="34">
          <cell r="B34" t="str">
            <v>Indian</v>
          </cell>
          <cell r="C34" t="str">
            <v>S</v>
          </cell>
          <cell r="D34">
            <v>120.95</v>
          </cell>
          <cell r="E34" t="str">
            <v/>
          </cell>
          <cell r="F34" t="str">
            <v/>
          </cell>
        </row>
        <row r="35">
          <cell r="B35" t="str">
            <v>Other ethnicity</v>
          </cell>
          <cell r="C35" t="str">
            <v>S</v>
          </cell>
          <cell r="D35">
            <v>141.84</v>
          </cell>
          <cell r="E35" t="str">
            <v/>
          </cell>
          <cell r="F35" t="str">
            <v/>
          </cell>
        </row>
        <row r="36">
          <cell r="B36" t="str">
            <v>Other ethnicity (except European and Māori)</v>
          </cell>
          <cell r="C36" t="str">
            <v>S</v>
          </cell>
          <cell r="D36">
            <v>27.54</v>
          </cell>
          <cell r="E36" t="str">
            <v/>
          </cell>
          <cell r="F36" t="str">
            <v/>
          </cell>
        </row>
        <row r="37">
          <cell r="B37" t="str">
            <v>Other ethnicity (except European, Māori and Asian)</v>
          </cell>
          <cell r="C37" t="str">
            <v>S</v>
          </cell>
          <cell r="D37">
            <v>29.87</v>
          </cell>
          <cell r="E37" t="str">
            <v/>
          </cell>
          <cell r="F37" t="str">
            <v/>
          </cell>
        </row>
        <row r="38">
          <cell r="B38" t="str">
            <v>Other ethnicity (except European, Māori and Pacific)</v>
          </cell>
          <cell r="C38" t="str">
            <v>S</v>
          </cell>
          <cell r="D38">
            <v>62.62</v>
          </cell>
          <cell r="E38" t="str">
            <v/>
          </cell>
          <cell r="F38" t="str">
            <v/>
          </cell>
        </row>
        <row r="39">
          <cell r="B39">
            <v>2018</v>
          </cell>
          <cell r="C39">
            <v>45.24</v>
          </cell>
          <cell r="D39">
            <v>13.07</v>
          </cell>
          <cell r="E39" t="str">
            <v>.</v>
          </cell>
          <cell r="F39" t="str">
            <v/>
          </cell>
        </row>
        <row r="40">
          <cell r="B40" t="str">
            <v>2019/20</v>
          </cell>
          <cell r="C40">
            <v>46.91</v>
          </cell>
          <cell r="D40">
            <v>14.88</v>
          </cell>
          <cell r="E40" t="str">
            <v>.</v>
          </cell>
          <cell r="F40" t="str">
            <v/>
          </cell>
        </row>
        <row r="42">
          <cell r="B42"/>
          <cell r="C42"/>
          <cell r="D42"/>
          <cell r="E42"/>
          <cell r="F42"/>
        </row>
        <row r="43">
          <cell r="B43"/>
          <cell r="C43"/>
          <cell r="D43"/>
          <cell r="E43"/>
          <cell r="F43"/>
        </row>
        <row r="44">
          <cell r="B44"/>
          <cell r="C44"/>
          <cell r="D44"/>
          <cell r="E44"/>
          <cell r="F44"/>
        </row>
        <row r="45">
          <cell r="B45"/>
          <cell r="C45"/>
          <cell r="D45"/>
          <cell r="E45"/>
          <cell r="F45"/>
        </row>
        <row r="46">
          <cell r="B46"/>
          <cell r="C46"/>
          <cell r="D46"/>
          <cell r="E46"/>
          <cell r="F46"/>
        </row>
        <row r="47">
          <cell r="B47"/>
          <cell r="C47"/>
          <cell r="D47"/>
          <cell r="E47"/>
          <cell r="F47"/>
        </row>
      </sheetData>
      <sheetData sheetId="5">
        <row r="4">
          <cell r="B4" t="str">
            <v>New Zealand Average</v>
          </cell>
          <cell r="C4">
            <v>19</v>
          </cell>
          <cell r="D4">
            <v>27.25</v>
          </cell>
          <cell r="E4" t="str">
            <v>#</v>
          </cell>
        </row>
        <row r="5">
          <cell r="B5" t="str">
            <v>Male</v>
          </cell>
          <cell r="C5" t="str">
            <v>S</v>
          </cell>
          <cell r="D5">
            <v>84.09</v>
          </cell>
          <cell r="E5" t="str">
            <v/>
          </cell>
        </row>
        <row r="6">
          <cell r="B6" t="str">
            <v>Female</v>
          </cell>
          <cell r="C6">
            <v>18</v>
          </cell>
          <cell r="D6">
            <v>27.25</v>
          </cell>
          <cell r="E6" t="str">
            <v>#</v>
          </cell>
        </row>
        <row r="7">
          <cell r="B7" t="str">
            <v>Cis-male</v>
          </cell>
          <cell r="C7" t="str">
            <v>S</v>
          </cell>
          <cell r="D7">
            <v>91.44</v>
          </cell>
          <cell r="E7" t="str">
            <v/>
          </cell>
        </row>
        <row r="8">
          <cell r="B8" t="str">
            <v>Cis-female</v>
          </cell>
          <cell r="C8">
            <v>18</v>
          </cell>
          <cell r="D8">
            <v>27.42</v>
          </cell>
          <cell r="E8" t="str">
            <v>#</v>
          </cell>
        </row>
        <row r="9">
          <cell r="B9" t="str">
            <v>Gender-diverse or trans-gender</v>
          </cell>
          <cell r="C9" t="str">
            <v>S</v>
          </cell>
          <cell r="D9">
            <v>145.66</v>
          </cell>
          <cell r="E9" t="str">
            <v/>
          </cell>
        </row>
        <row r="10">
          <cell r="B10" t="str">
            <v>Heterosexual</v>
          </cell>
          <cell r="C10">
            <v>16</v>
          </cell>
          <cell r="D10">
            <v>27.85</v>
          </cell>
          <cell r="E10" t="str">
            <v>#</v>
          </cell>
        </row>
        <row r="11">
          <cell r="B11" t="str">
            <v>Gay or lesbian</v>
          </cell>
          <cell r="C11" t="str">
            <v>S</v>
          </cell>
          <cell r="D11">
            <v>147.91</v>
          </cell>
          <cell r="E11" t="str">
            <v/>
          </cell>
        </row>
        <row r="12">
          <cell r="B12" t="str">
            <v>Bisexual</v>
          </cell>
          <cell r="C12" t="str">
            <v>S</v>
          </cell>
          <cell r="D12">
            <v>114.19</v>
          </cell>
          <cell r="E12" t="str">
            <v/>
          </cell>
        </row>
        <row r="13">
          <cell r="B13" t="str">
            <v>Other sexual identity</v>
          </cell>
          <cell r="C13" t="str">
            <v>S</v>
          </cell>
          <cell r="D13">
            <v>196.38</v>
          </cell>
          <cell r="E13" t="str">
            <v/>
          </cell>
        </row>
        <row r="14">
          <cell r="B14" t="str">
            <v>People with diverse sexualities</v>
          </cell>
          <cell r="C14" t="str">
            <v>S</v>
          </cell>
          <cell r="D14">
            <v>81.14</v>
          </cell>
          <cell r="E14" t="str">
            <v/>
          </cell>
        </row>
        <row r="15">
          <cell r="B15" t="str">
            <v>Not LGBT</v>
          </cell>
          <cell r="C15">
            <v>16</v>
          </cell>
          <cell r="D15">
            <v>28.1</v>
          </cell>
          <cell r="E15" t="str">
            <v>#</v>
          </cell>
        </row>
        <row r="16">
          <cell r="B16" t="str">
            <v>LGBT</v>
          </cell>
          <cell r="C16" t="str">
            <v>S</v>
          </cell>
          <cell r="D16">
            <v>72.23</v>
          </cell>
          <cell r="E16" t="str">
            <v/>
          </cell>
        </row>
        <row r="17">
          <cell r="B17" t="str">
            <v>15–19 years</v>
          </cell>
          <cell r="C17">
            <v>0</v>
          </cell>
          <cell r="D17" t="str">
            <v>.</v>
          </cell>
          <cell r="E17" t="str">
            <v/>
          </cell>
        </row>
        <row r="18">
          <cell r="B18" t="str">
            <v>20–29 years</v>
          </cell>
          <cell r="C18">
            <v>8</v>
          </cell>
          <cell r="D18">
            <v>41.2</v>
          </cell>
          <cell r="E18" t="str">
            <v>#</v>
          </cell>
        </row>
        <row r="19">
          <cell r="B19" t="str">
            <v>30–39 years</v>
          </cell>
          <cell r="C19" t="str">
            <v>S</v>
          </cell>
          <cell r="D19">
            <v>54.8</v>
          </cell>
          <cell r="E19" t="str">
            <v/>
          </cell>
        </row>
        <row r="20">
          <cell r="B20" t="str">
            <v>40–49 years</v>
          </cell>
          <cell r="C20" t="str">
            <v>S</v>
          </cell>
          <cell r="D20">
            <v>67.88</v>
          </cell>
          <cell r="E20" t="str">
            <v/>
          </cell>
        </row>
        <row r="21">
          <cell r="B21" t="str">
            <v>50–59 years</v>
          </cell>
          <cell r="C21" t="str">
            <v>S</v>
          </cell>
          <cell r="D21">
            <v>89.05</v>
          </cell>
          <cell r="E21" t="str">
            <v/>
          </cell>
        </row>
        <row r="22">
          <cell r="B22" t="str">
            <v>60–64 years</v>
          </cell>
          <cell r="C22">
            <v>0</v>
          </cell>
          <cell r="D22" t="str">
            <v>.</v>
          </cell>
          <cell r="E22" t="str">
            <v/>
          </cell>
        </row>
        <row r="23">
          <cell r="B23" t="str">
            <v>65 years and over</v>
          </cell>
          <cell r="C23" t="str">
            <v>S</v>
          </cell>
          <cell r="D23">
            <v>139.61000000000001</v>
          </cell>
          <cell r="E23" t="str">
            <v/>
          </cell>
        </row>
        <row r="24">
          <cell r="B24" t="str">
            <v>15–29 years</v>
          </cell>
          <cell r="C24">
            <v>8</v>
          </cell>
          <cell r="D24">
            <v>41.2</v>
          </cell>
          <cell r="E24" t="str">
            <v>#</v>
          </cell>
        </row>
        <row r="25">
          <cell r="B25" t="str">
            <v>30–64 years</v>
          </cell>
          <cell r="C25">
            <v>11</v>
          </cell>
          <cell r="D25">
            <v>41.73</v>
          </cell>
          <cell r="E25" t="str">
            <v>#</v>
          </cell>
        </row>
        <row r="26">
          <cell r="B26" t="str">
            <v>65 years and over</v>
          </cell>
          <cell r="C26" t="str">
            <v>S</v>
          </cell>
          <cell r="D26">
            <v>139.61000000000001</v>
          </cell>
          <cell r="E26" t="str">
            <v/>
          </cell>
        </row>
        <row r="27">
          <cell r="B27" t="str">
            <v>15–19 years</v>
          </cell>
          <cell r="C27">
            <v>0</v>
          </cell>
          <cell r="D27" t="str">
            <v>.</v>
          </cell>
          <cell r="E27" t="str">
            <v/>
          </cell>
        </row>
        <row r="28">
          <cell r="B28" t="str">
            <v>20–29 years</v>
          </cell>
          <cell r="C28">
            <v>8</v>
          </cell>
          <cell r="D28">
            <v>41.2</v>
          </cell>
          <cell r="E28" t="str">
            <v>#</v>
          </cell>
        </row>
        <row r="29">
          <cell r="B29" t="str">
            <v>NZ European</v>
          </cell>
          <cell r="C29">
            <v>12</v>
          </cell>
          <cell r="D29">
            <v>34.43</v>
          </cell>
          <cell r="E29" t="str">
            <v>#</v>
          </cell>
        </row>
        <row r="30">
          <cell r="B30" t="str">
            <v>Māori</v>
          </cell>
          <cell r="C30">
            <v>7</v>
          </cell>
          <cell r="D30">
            <v>43.8</v>
          </cell>
          <cell r="E30" t="str">
            <v>#</v>
          </cell>
        </row>
        <row r="31">
          <cell r="B31" t="str">
            <v>Pacific peoples</v>
          </cell>
          <cell r="C31" t="str">
            <v>S</v>
          </cell>
          <cell r="D31">
            <v>79.72</v>
          </cell>
          <cell r="E31" t="str">
            <v/>
          </cell>
        </row>
        <row r="32">
          <cell r="B32" t="str">
            <v>Asian</v>
          </cell>
          <cell r="C32" t="str">
            <v>S</v>
          </cell>
          <cell r="D32">
            <v>139.88</v>
          </cell>
          <cell r="E32" t="str">
            <v/>
          </cell>
        </row>
        <row r="33">
          <cell r="B33" t="str">
            <v>Chinese</v>
          </cell>
          <cell r="C33">
            <v>0</v>
          </cell>
          <cell r="D33" t="str">
            <v>.</v>
          </cell>
          <cell r="E33" t="str">
            <v/>
          </cell>
        </row>
        <row r="34">
          <cell r="B34" t="str">
            <v>Indian</v>
          </cell>
          <cell r="C34" t="str">
            <v>S</v>
          </cell>
          <cell r="D34">
            <v>139.88</v>
          </cell>
          <cell r="E34" t="str">
            <v/>
          </cell>
        </row>
        <row r="35">
          <cell r="B35" t="str">
            <v>Other ethnicity</v>
          </cell>
          <cell r="C35" t="str">
            <v>S</v>
          </cell>
          <cell r="D35">
            <v>196.03</v>
          </cell>
          <cell r="E35" t="str">
            <v/>
          </cell>
        </row>
        <row r="36">
          <cell r="B36" t="str">
            <v>Other ethnicity (except European and Māori)</v>
          </cell>
          <cell r="C36" t="str">
            <v>S</v>
          </cell>
          <cell r="D36">
            <v>69.95</v>
          </cell>
          <cell r="E36" t="str">
            <v/>
          </cell>
        </row>
        <row r="37">
          <cell r="B37" t="str">
            <v>Other ethnicity (except European, Māori and Asian)</v>
          </cell>
          <cell r="C37" t="str">
            <v>S</v>
          </cell>
          <cell r="D37">
            <v>74.78</v>
          </cell>
          <cell r="E37" t="str">
            <v/>
          </cell>
        </row>
        <row r="38">
          <cell r="B38" t="str">
            <v>Other ethnicity (except European, Māori and Pacific)</v>
          </cell>
          <cell r="C38" t="str">
            <v>S</v>
          </cell>
          <cell r="D38">
            <v>140.56</v>
          </cell>
          <cell r="E38" t="str">
            <v/>
          </cell>
        </row>
        <row r="39">
          <cell r="B39">
            <v>2018</v>
          </cell>
          <cell r="C39">
            <v>9</v>
          </cell>
          <cell r="D39">
            <v>39.65</v>
          </cell>
          <cell r="E39" t="str">
            <v>#</v>
          </cell>
        </row>
        <row r="40">
          <cell r="B40" t="str">
            <v>2019/20</v>
          </cell>
          <cell r="C40">
            <v>11</v>
          </cell>
          <cell r="D40">
            <v>41.06</v>
          </cell>
          <cell r="E40" t="str">
            <v>#</v>
          </cell>
        </row>
        <row r="42">
          <cell r="B42"/>
          <cell r="C42"/>
          <cell r="D42"/>
          <cell r="E42"/>
        </row>
        <row r="43">
          <cell r="B43"/>
          <cell r="C43"/>
          <cell r="D43"/>
          <cell r="E43"/>
        </row>
        <row r="44">
          <cell r="B44"/>
          <cell r="C44"/>
          <cell r="D44"/>
          <cell r="E44"/>
        </row>
        <row r="45">
          <cell r="B45"/>
          <cell r="C45"/>
          <cell r="D45"/>
          <cell r="E45"/>
        </row>
      </sheetData>
      <sheetData sheetId="6">
        <row r="4">
          <cell r="B4" t="str">
            <v>New Zealand Average</v>
          </cell>
          <cell r="C4">
            <v>30.14</v>
          </cell>
          <cell r="D4">
            <v>7.73</v>
          </cell>
          <cell r="E4" t="str">
            <v>.‡</v>
          </cell>
          <cell r="F4" t="str">
            <v/>
          </cell>
        </row>
        <row r="5">
          <cell r="B5" t="str">
            <v>Male</v>
          </cell>
          <cell r="C5" t="str">
            <v>Ŝ</v>
          </cell>
          <cell r="D5">
            <v>19.46</v>
          </cell>
          <cell r="E5" t="str">
            <v/>
          </cell>
          <cell r="F5" t="str">
            <v/>
          </cell>
        </row>
        <row r="6">
          <cell r="B6" t="str">
            <v>Female</v>
          </cell>
          <cell r="C6">
            <v>22.97</v>
          </cell>
          <cell r="D6">
            <v>8.8800000000000008</v>
          </cell>
          <cell r="E6" t="str">
            <v>.‡</v>
          </cell>
          <cell r="F6" t="str">
            <v/>
          </cell>
        </row>
        <row r="7">
          <cell r="B7" t="str">
            <v>Cis-male</v>
          </cell>
          <cell r="C7" t="str">
            <v>Ŝ</v>
          </cell>
          <cell r="D7">
            <v>19.05</v>
          </cell>
          <cell r="E7" t="str">
            <v/>
          </cell>
          <cell r="F7" t="str">
            <v>*</v>
          </cell>
        </row>
        <row r="8">
          <cell r="B8" t="str">
            <v>Cis-female</v>
          </cell>
          <cell r="C8">
            <v>23.13</v>
          </cell>
          <cell r="D8">
            <v>8.9600000000000009</v>
          </cell>
          <cell r="E8" t="str">
            <v>.‡</v>
          </cell>
          <cell r="F8" t="str">
            <v/>
          </cell>
        </row>
        <row r="9">
          <cell r="B9" t="str">
            <v>Gender-diverse or trans-gender</v>
          </cell>
          <cell r="C9">
            <v>0</v>
          </cell>
          <cell r="D9">
            <v>0</v>
          </cell>
          <cell r="E9" t="str">
            <v>.</v>
          </cell>
          <cell r="F9" t="str">
            <v>*</v>
          </cell>
        </row>
        <row r="10">
          <cell r="B10" t="str">
            <v>Heterosexual</v>
          </cell>
          <cell r="C10">
            <v>31.29</v>
          </cell>
          <cell r="D10">
            <v>8.31</v>
          </cell>
          <cell r="E10" t="str">
            <v>.‡</v>
          </cell>
          <cell r="F10" t="str">
            <v/>
          </cell>
        </row>
        <row r="11">
          <cell r="B11" t="str">
            <v>Gay or lesbian</v>
          </cell>
          <cell r="C11">
            <v>0</v>
          </cell>
          <cell r="D11">
            <v>0</v>
          </cell>
          <cell r="E11" t="str">
            <v>.</v>
          </cell>
          <cell r="F11" t="str">
            <v>*</v>
          </cell>
        </row>
        <row r="12">
          <cell r="B12" t="str">
            <v>Bisexual</v>
          </cell>
          <cell r="C12" t="str">
            <v>S</v>
          </cell>
          <cell r="D12">
            <v>39.979999999999997</v>
          </cell>
          <cell r="E12" t="str">
            <v/>
          </cell>
          <cell r="F12" t="str">
            <v/>
          </cell>
        </row>
        <row r="13">
          <cell r="B13" t="str">
            <v>Other sexual identity</v>
          </cell>
          <cell r="C13">
            <v>0</v>
          </cell>
          <cell r="D13">
            <v>0</v>
          </cell>
          <cell r="E13" t="str">
            <v>.</v>
          </cell>
          <cell r="F13" t="str">
            <v>*</v>
          </cell>
        </row>
        <row r="14">
          <cell r="B14" t="str">
            <v>People with diverse sexualities</v>
          </cell>
          <cell r="C14" t="str">
            <v>S</v>
          </cell>
          <cell r="D14">
            <v>24.95</v>
          </cell>
          <cell r="E14" t="str">
            <v/>
          </cell>
          <cell r="F14" t="str">
            <v/>
          </cell>
        </row>
        <row r="15">
          <cell r="B15" t="str">
            <v>Not LGBT</v>
          </cell>
          <cell r="C15">
            <v>31.68</v>
          </cell>
          <cell r="D15">
            <v>8.2100000000000009</v>
          </cell>
          <cell r="E15" t="str">
            <v>.‡</v>
          </cell>
          <cell r="F15" t="str">
            <v/>
          </cell>
        </row>
        <row r="16">
          <cell r="B16" t="str">
            <v>LGBT</v>
          </cell>
          <cell r="C16" t="str">
            <v>S</v>
          </cell>
          <cell r="D16">
            <v>21.56</v>
          </cell>
          <cell r="E16" t="str">
            <v/>
          </cell>
          <cell r="F16" t="str">
            <v/>
          </cell>
        </row>
        <row r="17">
          <cell r="B17" t="str">
            <v>15–19 years</v>
          </cell>
          <cell r="C17" t="str">
            <v>S</v>
          </cell>
          <cell r="D17">
            <v>91.79</v>
          </cell>
          <cell r="E17" t="str">
            <v/>
          </cell>
          <cell r="F17" t="str">
            <v/>
          </cell>
        </row>
        <row r="18">
          <cell r="B18" t="str">
            <v>20–29 years</v>
          </cell>
          <cell r="C18" t="str">
            <v>SŜ</v>
          </cell>
          <cell r="D18">
            <v>9.4700000000000006</v>
          </cell>
          <cell r="E18" t="str">
            <v/>
          </cell>
          <cell r="F18" t="str">
            <v/>
          </cell>
        </row>
        <row r="19">
          <cell r="B19" t="str">
            <v>30–39 years</v>
          </cell>
          <cell r="C19" t="str">
            <v>SŜ</v>
          </cell>
          <cell r="D19">
            <v>18.440000000000001</v>
          </cell>
          <cell r="E19" t="str">
            <v/>
          </cell>
          <cell r="F19" t="str">
            <v/>
          </cell>
        </row>
        <row r="20">
          <cell r="B20" t="str">
            <v>40–49 years</v>
          </cell>
          <cell r="C20" t="str">
            <v>SŜ</v>
          </cell>
          <cell r="D20">
            <v>19.239999999999998</v>
          </cell>
          <cell r="E20" t="str">
            <v/>
          </cell>
          <cell r="F20" t="str">
            <v/>
          </cell>
        </row>
        <row r="21">
          <cell r="B21" t="str">
            <v>50–59 years</v>
          </cell>
          <cell r="C21" t="str">
            <v>S</v>
          </cell>
          <cell r="D21">
            <v>31.68</v>
          </cell>
          <cell r="E21" t="str">
            <v/>
          </cell>
          <cell r="F21" t="str">
            <v/>
          </cell>
        </row>
        <row r="22">
          <cell r="B22" t="str">
            <v>60–64 years</v>
          </cell>
          <cell r="C22" t="str">
            <v>S</v>
          </cell>
          <cell r="D22">
            <v>126.27</v>
          </cell>
          <cell r="E22" t="str">
            <v/>
          </cell>
          <cell r="F22" t="str">
            <v/>
          </cell>
        </row>
        <row r="23">
          <cell r="B23" t="str">
            <v>65 years and over</v>
          </cell>
          <cell r="C23" t="str">
            <v>S</v>
          </cell>
          <cell r="D23">
            <v>36.090000000000003</v>
          </cell>
          <cell r="E23" t="str">
            <v/>
          </cell>
          <cell r="F23" t="str">
            <v/>
          </cell>
        </row>
        <row r="24">
          <cell r="B24" t="str">
            <v>15–29 years</v>
          </cell>
          <cell r="C24" t="str">
            <v>SŜ</v>
          </cell>
          <cell r="D24">
            <v>13.51</v>
          </cell>
          <cell r="E24" t="str">
            <v/>
          </cell>
          <cell r="F24" t="str">
            <v/>
          </cell>
        </row>
        <row r="25">
          <cell r="B25" t="str">
            <v>30–64 years</v>
          </cell>
          <cell r="C25">
            <v>34.56</v>
          </cell>
          <cell r="D25">
            <v>11.85</v>
          </cell>
          <cell r="E25" t="str">
            <v>.</v>
          </cell>
          <cell r="F25" t="str">
            <v/>
          </cell>
        </row>
        <row r="26">
          <cell r="B26" t="str">
            <v>65 years and over</v>
          </cell>
          <cell r="C26" t="str">
            <v>S</v>
          </cell>
          <cell r="D26">
            <v>36.090000000000003</v>
          </cell>
          <cell r="E26" t="str">
            <v/>
          </cell>
          <cell r="F26" t="str">
            <v/>
          </cell>
        </row>
        <row r="27">
          <cell r="B27" t="str">
            <v>15–19 years</v>
          </cell>
          <cell r="C27" t="str">
            <v>S</v>
          </cell>
          <cell r="D27">
            <v>91.79</v>
          </cell>
          <cell r="E27" t="str">
            <v/>
          </cell>
          <cell r="F27" t="str">
            <v/>
          </cell>
        </row>
        <row r="28">
          <cell r="B28" t="str">
            <v>20–29 years</v>
          </cell>
          <cell r="C28" t="str">
            <v>SŜ</v>
          </cell>
          <cell r="D28">
            <v>9.4700000000000006</v>
          </cell>
          <cell r="E28" t="str">
            <v/>
          </cell>
          <cell r="F28" t="str">
            <v/>
          </cell>
        </row>
        <row r="29">
          <cell r="B29" t="str">
            <v>NZ European</v>
          </cell>
          <cell r="C29">
            <v>32.770000000000003</v>
          </cell>
          <cell r="D29">
            <v>10.83</v>
          </cell>
          <cell r="E29" t="str">
            <v>.</v>
          </cell>
          <cell r="F29" t="str">
            <v/>
          </cell>
        </row>
        <row r="30">
          <cell r="B30" t="str">
            <v>Māori</v>
          </cell>
          <cell r="C30" t="str">
            <v>SŜ</v>
          </cell>
          <cell r="D30">
            <v>9.2200000000000006</v>
          </cell>
          <cell r="E30" t="str">
            <v/>
          </cell>
          <cell r="F30" t="str">
            <v/>
          </cell>
        </row>
        <row r="31">
          <cell r="B31" t="str">
            <v>Pacific peoples</v>
          </cell>
          <cell r="C31" t="str">
            <v>S</v>
          </cell>
          <cell r="D31">
            <v>30.8</v>
          </cell>
          <cell r="E31" t="str">
            <v/>
          </cell>
          <cell r="F31" t="str">
            <v/>
          </cell>
        </row>
        <row r="32">
          <cell r="B32" t="str">
            <v>Asian</v>
          </cell>
          <cell r="C32" t="str">
            <v>S</v>
          </cell>
          <cell r="D32">
            <v>58.02</v>
          </cell>
          <cell r="E32" t="str">
            <v/>
          </cell>
          <cell r="F32" t="str">
            <v/>
          </cell>
        </row>
        <row r="33">
          <cell r="B33" t="str">
            <v>Chinese</v>
          </cell>
          <cell r="C33" t="str">
            <v>Ŝ</v>
          </cell>
          <cell r="D33">
            <v>0</v>
          </cell>
          <cell r="E33" t="str">
            <v/>
          </cell>
          <cell r="F33" t="str">
            <v>*</v>
          </cell>
        </row>
        <row r="34">
          <cell r="B34" t="str">
            <v>Indian</v>
          </cell>
          <cell r="C34">
            <v>0</v>
          </cell>
          <cell r="D34">
            <v>0</v>
          </cell>
          <cell r="E34" t="str">
            <v>.</v>
          </cell>
          <cell r="F34" t="str">
            <v>*</v>
          </cell>
        </row>
        <row r="35">
          <cell r="B35" t="str">
            <v>Other Asian ethnicity</v>
          </cell>
          <cell r="C35" t="str">
            <v>Ŝ</v>
          </cell>
          <cell r="D35">
            <v>0</v>
          </cell>
          <cell r="E35" t="str">
            <v/>
          </cell>
          <cell r="F35" t="str">
            <v>*</v>
          </cell>
        </row>
        <row r="36">
          <cell r="B36" t="str">
            <v>Other ethnicity</v>
          </cell>
          <cell r="C36" t="str">
            <v>S</v>
          </cell>
          <cell r="D36">
            <v>141.84</v>
          </cell>
          <cell r="E36" t="str">
            <v/>
          </cell>
          <cell r="F36" t="str">
            <v/>
          </cell>
        </row>
        <row r="37">
          <cell r="B37" t="str">
            <v>Other ethnicity (except European and Māori)</v>
          </cell>
          <cell r="C37" t="str">
            <v>S</v>
          </cell>
          <cell r="D37">
            <v>24.65</v>
          </cell>
          <cell r="E37" t="str">
            <v/>
          </cell>
          <cell r="F37" t="str">
            <v/>
          </cell>
        </row>
        <row r="38">
          <cell r="B38" t="str">
            <v>Other ethnicity (except European, Māori and Asian)</v>
          </cell>
          <cell r="C38" t="str">
            <v>S</v>
          </cell>
          <cell r="D38">
            <v>27.23</v>
          </cell>
          <cell r="E38" t="str">
            <v/>
          </cell>
          <cell r="F38" t="str">
            <v/>
          </cell>
        </row>
        <row r="39">
          <cell r="B39" t="str">
            <v>Other ethnicity (except European, Māori and Pacific)</v>
          </cell>
          <cell r="C39" t="str">
            <v>S</v>
          </cell>
          <cell r="D39">
            <v>49</v>
          </cell>
          <cell r="E39" t="str">
            <v/>
          </cell>
          <cell r="F39" t="str">
            <v/>
          </cell>
        </row>
        <row r="40">
          <cell r="B40">
            <v>2018</v>
          </cell>
          <cell r="C40" t="str">
            <v>Ŝ</v>
          </cell>
          <cell r="D40">
            <v>11.54</v>
          </cell>
          <cell r="E40" t="str">
            <v/>
          </cell>
          <cell r="F40" t="str">
            <v/>
          </cell>
        </row>
        <row r="41">
          <cell r="B41" t="str">
            <v>2019/20</v>
          </cell>
          <cell r="C41">
            <v>35.619999999999997</v>
          </cell>
          <cell r="D41">
            <v>12.07</v>
          </cell>
          <cell r="E41" t="str">
            <v>.</v>
          </cell>
          <cell r="F41" t="str">
            <v/>
          </cell>
        </row>
        <row r="43">
          <cell r="B43"/>
          <cell r="C43"/>
          <cell r="D43"/>
          <cell r="E43"/>
          <cell r="F43"/>
        </row>
        <row r="44">
          <cell r="B44"/>
          <cell r="C44"/>
          <cell r="D44"/>
          <cell r="E44"/>
          <cell r="F44"/>
        </row>
        <row r="45">
          <cell r="B45"/>
          <cell r="C45"/>
          <cell r="D45"/>
          <cell r="E45"/>
          <cell r="F45"/>
        </row>
        <row r="46">
          <cell r="B46"/>
          <cell r="C46"/>
          <cell r="D46"/>
          <cell r="E46"/>
          <cell r="F46"/>
        </row>
        <row r="47">
          <cell r="B47"/>
          <cell r="C47"/>
          <cell r="D47"/>
          <cell r="E47"/>
          <cell r="F47"/>
        </row>
        <row r="48">
          <cell r="B48"/>
          <cell r="C48"/>
          <cell r="D48"/>
          <cell r="E48"/>
          <cell r="F48"/>
        </row>
      </sheetData>
      <sheetData sheetId="7">
        <row r="4">
          <cell r="B4" t="str">
            <v>New Zealand Average</v>
          </cell>
          <cell r="C4">
            <v>14</v>
          </cell>
          <cell r="D4">
            <v>35.909999999999997</v>
          </cell>
          <cell r="E4" t="str">
            <v>#</v>
          </cell>
        </row>
        <row r="5">
          <cell r="B5" t="str">
            <v>Male</v>
          </cell>
          <cell r="C5" t="str">
            <v>S</v>
          </cell>
          <cell r="D5">
            <v>55.95</v>
          </cell>
          <cell r="E5" t="str">
            <v/>
          </cell>
        </row>
        <row r="6">
          <cell r="B6" t="str">
            <v>Female</v>
          </cell>
          <cell r="C6">
            <v>8</v>
          </cell>
          <cell r="D6">
            <v>46.58</v>
          </cell>
          <cell r="E6" t="str">
            <v>#</v>
          </cell>
        </row>
        <row r="7">
          <cell r="B7" t="str">
            <v>Cis-male</v>
          </cell>
          <cell r="C7" t="str">
            <v>S</v>
          </cell>
          <cell r="D7">
            <v>55.95</v>
          </cell>
          <cell r="E7" t="str">
            <v/>
          </cell>
        </row>
        <row r="8">
          <cell r="B8" t="str">
            <v>Cis-female</v>
          </cell>
          <cell r="C8">
            <v>8</v>
          </cell>
          <cell r="D8">
            <v>46.58</v>
          </cell>
          <cell r="E8" t="str">
            <v>#</v>
          </cell>
        </row>
        <row r="9">
          <cell r="B9" t="str">
            <v>Gender-diverse or trans-gender</v>
          </cell>
          <cell r="C9">
            <v>0</v>
          </cell>
          <cell r="D9" t="str">
            <v>.</v>
          </cell>
          <cell r="E9" t="str">
            <v/>
          </cell>
        </row>
        <row r="10">
          <cell r="B10" t="str">
            <v>Heterosexual</v>
          </cell>
          <cell r="C10">
            <v>13</v>
          </cell>
          <cell r="D10">
            <v>37.93</v>
          </cell>
          <cell r="E10" t="str">
            <v>#</v>
          </cell>
        </row>
        <row r="11">
          <cell r="B11" t="str">
            <v>Gay or lesbian</v>
          </cell>
          <cell r="C11">
            <v>0</v>
          </cell>
          <cell r="D11" t="str">
            <v>.</v>
          </cell>
          <cell r="E11" t="str">
            <v/>
          </cell>
        </row>
        <row r="12">
          <cell r="B12" t="str">
            <v>Bisexual</v>
          </cell>
          <cell r="C12" t="str">
            <v>S</v>
          </cell>
          <cell r="D12">
            <v>143.62</v>
          </cell>
          <cell r="E12" t="str">
            <v/>
          </cell>
        </row>
        <row r="13">
          <cell r="B13" t="str">
            <v>Other sexual identity</v>
          </cell>
          <cell r="C13">
            <v>0</v>
          </cell>
          <cell r="D13" t="str">
            <v>.</v>
          </cell>
          <cell r="E13" t="str">
            <v/>
          </cell>
        </row>
        <row r="14">
          <cell r="B14" t="str">
            <v>People with diverse sexualities</v>
          </cell>
          <cell r="C14" t="str">
            <v>S</v>
          </cell>
          <cell r="D14">
            <v>143.62</v>
          </cell>
          <cell r="E14" t="str">
            <v/>
          </cell>
        </row>
        <row r="15">
          <cell r="B15" t="str">
            <v>Not LGBT</v>
          </cell>
          <cell r="C15">
            <v>13</v>
          </cell>
          <cell r="D15">
            <v>37.21</v>
          </cell>
          <cell r="E15" t="str">
            <v>#</v>
          </cell>
        </row>
        <row r="16">
          <cell r="B16" t="str">
            <v>LGBT</v>
          </cell>
          <cell r="C16" t="str">
            <v>S</v>
          </cell>
          <cell r="D16">
            <v>143.62</v>
          </cell>
          <cell r="E16" t="str">
            <v/>
          </cell>
        </row>
        <row r="17">
          <cell r="B17" t="str">
            <v>15–19 years</v>
          </cell>
          <cell r="C17" t="str">
            <v>S</v>
          </cell>
          <cell r="D17">
            <v>175.4</v>
          </cell>
          <cell r="E17" t="str">
            <v/>
          </cell>
        </row>
        <row r="18">
          <cell r="B18" t="str">
            <v>20–29 years</v>
          </cell>
          <cell r="C18" t="str">
            <v>S</v>
          </cell>
          <cell r="D18">
            <v>69.88</v>
          </cell>
          <cell r="E18" t="str">
            <v/>
          </cell>
        </row>
        <row r="19">
          <cell r="B19" t="str">
            <v>30–39 years</v>
          </cell>
          <cell r="C19" t="str">
            <v>S</v>
          </cell>
          <cell r="D19">
            <v>66.97</v>
          </cell>
          <cell r="E19" t="str">
            <v/>
          </cell>
        </row>
        <row r="20">
          <cell r="B20" t="str">
            <v>40–49 years</v>
          </cell>
          <cell r="C20" t="str">
            <v>S</v>
          </cell>
          <cell r="D20">
            <v>72.150000000000006</v>
          </cell>
          <cell r="E20" t="str">
            <v/>
          </cell>
        </row>
        <row r="21">
          <cell r="B21" t="str">
            <v>50–59 years</v>
          </cell>
          <cell r="C21" t="str">
            <v>S</v>
          </cell>
          <cell r="D21">
            <v>101.07</v>
          </cell>
          <cell r="E21" t="str">
            <v/>
          </cell>
        </row>
        <row r="22">
          <cell r="B22" t="str">
            <v>60–64 years</v>
          </cell>
          <cell r="C22" t="str">
            <v>S</v>
          </cell>
          <cell r="D22">
            <v>196.23</v>
          </cell>
          <cell r="E22" t="str">
            <v/>
          </cell>
        </row>
        <row r="23">
          <cell r="B23" t="str">
            <v>65 years and over</v>
          </cell>
          <cell r="C23" t="str">
            <v>S</v>
          </cell>
          <cell r="D23">
            <v>101.02</v>
          </cell>
          <cell r="E23" t="str">
            <v/>
          </cell>
        </row>
        <row r="24">
          <cell r="B24" t="str">
            <v>15–29 years</v>
          </cell>
          <cell r="C24" t="str">
            <v>S</v>
          </cell>
          <cell r="D24">
            <v>77.45</v>
          </cell>
          <cell r="E24" t="str">
            <v/>
          </cell>
        </row>
        <row r="25">
          <cell r="B25" t="str">
            <v>30–64 years</v>
          </cell>
          <cell r="C25">
            <v>9</v>
          </cell>
          <cell r="D25">
            <v>45.07</v>
          </cell>
          <cell r="E25" t="str">
            <v>#</v>
          </cell>
        </row>
        <row r="26">
          <cell r="B26" t="str">
            <v>65 years and over</v>
          </cell>
          <cell r="C26" t="str">
            <v>S</v>
          </cell>
          <cell r="D26">
            <v>101.02</v>
          </cell>
          <cell r="E26" t="str">
            <v/>
          </cell>
        </row>
        <row r="27">
          <cell r="B27" t="str">
            <v>15–19 years</v>
          </cell>
          <cell r="C27" t="str">
            <v>S</v>
          </cell>
          <cell r="D27">
            <v>175.4</v>
          </cell>
          <cell r="E27" t="str">
            <v/>
          </cell>
        </row>
        <row r="28">
          <cell r="B28" t="str">
            <v>20–29 years</v>
          </cell>
          <cell r="C28" t="str">
            <v>S</v>
          </cell>
          <cell r="D28">
            <v>69.88</v>
          </cell>
          <cell r="E28" t="str">
            <v/>
          </cell>
        </row>
        <row r="29">
          <cell r="B29" t="str">
            <v>NZ European</v>
          </cell>
          <cell r="C29">
            <v>10</v>
          </cell>
          <cell r="D29">
            <v>44.08</v>
          </cell>
          <cell r="E29" t="str">
            <v>#</v>
          </cell>
        </row>
        <row r="30">
          <cell r="B30" t="str">
            <v>Māori</v>
          </cell>
          <cell r="C30" t="str">
            <v>S</v>
          </cell>
          <cell r="D30">
            <v>63.37</v>
          </cell>
          <cell r="E30" t="str">
            <v/>
          </cell>
        </row>
        <row r="31">
          <cell r="B31" t="str">
            <v>Pacific peoples</v>
          </cell>
          <cell r="C31" t="str">
            <v>S</v>
          </cell>
          <cell r="D31">
            <v>95.17</v>
          </cell>
          <cell r="E31" t="str">
            <v/>
          </cell>
        </row>
        <row r="32">
          <cell r="B32" t="str">
            <v>Asian</v>
          </cell>
          <cell r="C32" t="str">
            <v>S</v>
          </cell>
          <cell r="D32">
            <v>139.55000000000001</v>
          </cell>
          <cell r="E32" t="str">
            <v/>
          </cell>
        </row>
        <row r="33">
          <cell r="B33" t="str">
            <v>Chinese</v>
          </cell>
          <cell r="C33" t="str">
            <v>S</v>
          </cell>
          <cell r="D33">
            <v>196.24</v>
          </cell>
          <cell r="E33" t="str">
            <v/>
          </cell>
        </row>
        <row r="34">
          <cell r="B34" t="str">
            <v>Indian</v>
          </cell>
          <cell r="C34">
            <v>0</v>
          </cell>
          <cell r="D34" t="str">
            <v>.</v>
          </cell>
          <cell r="E34" t="str">
            <v/>
          </cell>
        </row>
        <row r="35">
          <cell r="B35" t="str">
            <v>Other Asian ethnicity</v>
          </cell>
          <cell r="C35" t="str">
            <v>S</v>
          </cell>
          <cell r="D35">
            <v>196.04</v>
          </cell>
          <cell r="E35" t="str">
            <v/>
          </cell>
        </row>
        <row r="36">
          <cell r="B36" t="str">
            <v>Other ethnicity</v>
          </cell>
          <cell r="C36" t="str">
            <v>S</v>
          </cell>
          <cell r="D36">
            <v>196.03</v>
          </cell>
          <cell r="E36" t="str">
            <v/>
          </cell>
        </row>
        <row r="37">
          <cell r="B37" t="str">
            <v>Other ethnicity (except European and Māori)</v>
          </cell>
          <cell r="C37" t="str">
            <v>S</v>
          </cell>
          <cell r="D37">
            <v>80.91</v>
          </cell>
          <cell r="E37" t="str">
            <v/>
          </cell>
        </row>
        <row r="38">
          <cell r="B38" t="str">
            <v>Other ethnicity (except European, Māori and Asian)</v>
          </cell>
          <cell r="C38" t="str">
            <v>S</v>
          </cell>
          <cell r="D38">
            <v>85.39</v>
          </cell>
          <cell r="E38" t="str">
            <v/>
          </cell>
        </row>
        <row r="39">
          <cell r="B39" t="str">
            <v>Other ethnicity (except European, Māori and Pacific)</v>
          </cell>
          <cell r="C39" t="str">
            <v>S</v>
          </cell>
          <cell r="D39">
            <v>120.64</v>
          </cell>
          <cell r="E39" t="str">
            <v/>
          </cell>
        </row>
        <row r="40">
          <cell r="B40">
            <v>2018</v>
          </cell>
          <cell r="C40" t="str">
            <v>S</v>
          </cell>
          <cell r="D40">
            <v>53.94</v>
          </cell>
          <cell r="E40" t="str">
            <v/>
          </cell>
        </row>
        <row r="41">
          <cell r="B41" t="str">
            <v>2019/20</v>
          </cell>
          <cell r="C41">
            <v>9</v>
          </cell>
          <cell r="D41">
            <v>45.6</v>
          </cell>
          <cell r="E41" t="str">
            <v>#</v>
          </cell>
        </row>
        <row r="43">
          <cell r="B43"/>
          <cell r="C43"/>
          <cell r="D43"/>
          <cell r="E43"/>
        </row>
        <row r="44">
          <cell r="B44"/>
          <cell r="C44"/>
          <cell r="D44"/>
          <cell r="E44"/>
        </row>
        <row r="45">
          <cell r="B45"/>
          <cell r="C45"/>
          <cell r="D45"/>
          <cell r="E45"/>
        </row>
        <row r="46">
          <cell r="B46"/>
          <cell r="C46"/>
          <cell r="D46"/>
          <cell r="E46"/>
        </row>
      </sheetData>
      <sheetData sheetId="8">
        <row r="4">
          <cell r="B4" t="str">
            <v>New Zealand Average</v>
          </cell>
          <cell r="C4">
            <v>92.73</v>
          </cell>
          <cell r="D4">
            <v>5.7</v>
          </cell>
          <cell r="E4" t="str">
            <v>.‡</v>
          </cell>
          <cell r="F4" t="str">
            <v/>
          </cell>
        </row>
        <row r="5">
          <cell r="B5" t="str">
            <v>Male</v>
          </cell>
          <cell r="C5">
            <v>79.849999999999994</v>
          </cell>
          <cell r="D5">
            <v>24.01</v>
          </cell>
          <cell r="E5" t="str">
            <v>.</v>
          </cell>
          <cell r="F5" t="str">
            <v/>
          </cell>
        </row>
        <row r="6">
          <cell r="B6" t="str">
            <v>Female</v>
          </cell>
          <cell r="C6">
            <v>95.75</v>
          </cell>
          <cell r="D6">
            <v>4.22</v>
          </cell>
          <cell r="E6" t="str">
            <v>.‡</v>
          </cell>
          <cell r="F6" t="str">
            <v/>
          </cell>
        </row>
        <row r="7">
          <cell r="B7" t="str">
            <v>Cis-male</v>
          </cell>
          <cell r="C7">
            <v>79.19</v>
          </cell>
          <cell r="D7">
            <v>24.66</v>
          </cell>
          <cell r="E7" t="str">
            <v>.</v>
          </cell>
          <cell r="F7" t="str">
            <v/>
          </cell>
        </row>
        <row r="8">
          <cell r="B8" t="str">
            <v>Cis-female</v>
          </cell>
          <cell r="C8">
            <v>95.72</v>
          </cell>
          <cell r="D8">
            <v>4.25</v>
          </cell>
          <cell r="E8" t="str">
            <v>.‡</v>
          </cell>
          <cell r="F8" t="str">
            <v/>
          </cell>
        </row>
        <row r="9">
          <cell r="B9" t="str">
            <v>Gender-diverse or trans-gender</v>
          </cell>
          <cell r="C9" t="str">
            <v>Ŝ</v>
          </cell>
          <cell r="D9">
            <v>0</v>
          </cell>
          <cell r="E9" t="str">
            <v/>
          </cell>
          <cell r="F9" t="str">
            <v>*</v>
          </cell>
        </row>
        <row r="10">
          <cell r="B10" t="str">
            <v>Heterosexual</v>
          </cell>
          <cell r="C10">
            <v>91.95</v>
          </cell>
          <cell r="D10">
            <v>6.24</v>
          </cell>
          <cell r="E10" t="str">
            <v>.‡</v>
          </cell>
          <cell r="F10" t="str">
            <v/>
          </cell>
        </row>
        <row r="11">
          <cell r="B11" t="str">
            <v>Gay or lesbian</v>
          </cell>
          <cell r="C11" t="str">
            <v>Ŝ</v>
          </cell>
          <cell r="D11">
            <v>0</v>
          </cell>
          <cell r="E11" t="str">
            <v/>
          </cell>
          <cell r="F11" t="str">
            <v>*</v>
          </cell>
        </row>
        <row r="12">
          <cell r="B12" t="str">
            <v>Bisexual</v>
          </cell>
          <cell r="C12" t="str">
            <v>Ŝ</v>
          </cell>
          <cell r="D12">
            <v>0</v>
          </cell>
          <cell r="E12" t="str">
            <v/>
          </cell>
          <cell r="F12" t="str">
            <v>*</v>
          </cell>
        </row>
        <row r="13">
          <cell r="B13" t="str">
            <v>Other sexual identity</v>
          </cell>
          <cell r="C13" t="str">
            <v>Ŝ</v>
          </cell>
          <cell r="D13">
            <v>0</v>
          </cell>
          <cell r="E13" t="str">
            <v/>
          </cell>
          <cell r="F13" t="str">
            <v>*</v>
          </cell>
        </row>
        <row r="14">
          <cell r="B14" t="str">
            <v>People with diverse sexualities</v>
          </cell>
          <cell r="C14" t="str">
            <v>Ŝ</v>
          </cell>
          <cell r="D14">
            <v>0</v>
          </cell>
          <cell r="E14" t="str">
            <v/>
          </cell>
          <cell r="F14" t="str">
            <v>*</v>
          </cell>
        </row>
        <row r="15">
          <cell r="B15" t="str">
            <v>Not LGBT</v>
          </cell>
          <cell r="C15">
            <v>91.94</v>
          </cell>
          <cell r="D15">
            <v>6.25</v>
          </cell>
          <cell r="E15" t="str">
            <v>.‡</v>
          </cell>
          <cell r="F15" t="str">
            <v/>
          </cell>
        </row>
        <row r="16">
          <cell r="B16" t="str">
            <v>LGBT</v>
          </cell>
          <cell r="C16" t="str">
            <v>Ŝ</v>
          </cell>
          <cell r="D16">
            <v>0</v>
          </cell>
          <cell r="E16" t="str">
            <v/>
          </cell>
          <cell r="F16" t="str">
            <v>*</v>
          </cell>
        </row>
        <row r="17">
          <cell r="B17" t="str">
            <v>15–19 years</v>
          </cell>
          <cell r="C17" t="str">
            <v>S</v>
          </cell>
          <cell r="D17">
            <v>34.97</v>
          </cell>
          <cell r="E17" t="str">
            <v/>
          </cell>
          <cell r="F17" t="str">
            <v>*</v>
          </cell>
        </row>
        <row r="18">
          <cell r="B18" t="str">
            <v>20–29 years</v>
          </cell>
          <cell r="C18">
            <v>92.44</v>
          </cell>
          <cell r="D18">
            <v>8.36</v>
          </cell>
          <cell r="E18" t="str">
            <v>.‡</v>
          </cell>
          <cell r="F18" t="str">
            <v/>
          </cell>
        </row>
        <row r="19">
          <cell r="B19" t="str">
            <v>30–39 years</v>
          </cell>
          <cell r="C19">
            <v>100</v>
          </cell>
          <cell r="D19">
            <v>0</v>
          </cell>
          <cell r="E19" t="str">
            <v>.‡</v>
          </cell>
          <cell r="F19" t="str">
            <v>*</v>
          </cell>
        </row>
        <row r="20">
          <cell r="B20" t="str">
            <v>40–49 years</v>
          </cell>
          <cell r="C20">
            <v>91.78</v>
          </cell>
          <cell r="D20">
            <v>15.83</v>
          </cell>
          <cell r="E20" t="str">
            <v>.</v>
          </cell>
          <cell r="F20" t="str">
            <v/>
          </cell>
        </row>
        <row r="21">
          <cell r="B21" t="str">
            <v>50–59 years</v>
          </cell>
          <cell r="C21" t="str">
            <v>Ŝ</v>
          </cell>
          <cell r="D21">
            <v>0</v>
          </cell>
          <cell r="E21" t="str">
            <v/>
          </cell>
          <cell r="F21" t="str">
            <v>*</v>
          </cell>
        </row>
        <row r="22">
          <cell r="B22" t="str">
            <v>60–64 years</v>
          </cell>
          <cell r="C22" t="str">
            <v>Ŝ</v>
          </cell>
          <cell r="D22">
            <v>0</v>
          </cell>
          <cell r="E22" t="str">
            <v/>
          </cell>
          <cell r="F22" t="str">
            <v>*</v>
          </cell>
        </row>
        <row r="23">
          <cell r="B23" t="str">
            <v>65 years and over</v>
          </cell>
          <cell r="C23" t="str">
            <v>Ŝ</v>
          </cell>
          <cell r="D23">
            <v>0</v>
          </cell>
          <cell r="E23" t="str">
            <v/>
          </cell>
          <cell r="F23" t="str">
            <v>*</v>
          </cell>
        </row>
        <row r="24">
          <cell r="B24" t="str">
            <v>15–29 years</v>
          </cell>
          <cell r="C24">
            <v>82.02</v>
          </cell>
          <cell r="D24">
            <v>14.64</v>
          </cell>
          <cell r="E24" t="str">
            <v>.</v>
          </cell>
          <cell r="F24" t="str">
            <v/>
          </cell>
        </row>
        <row r="25">
          <cell r="B25" t="str">
            <v>30–64 years</v>
          </cell>
          <cell r="C25">
            <v>98.26</v>
          </cell>
          <cell r="D25">
            <v>3.29</v>
          </cell>
          <cell r="E25" t="str">
            <v>.‡</v>
          </cell>
          <cell r="F25" t="str">
            <v/>
          </cell>
        </row>
        <row r="26">
          <cell r="B26" t="str">
            <v>65 years and over</v>
          </cell>
          <cell r="C26" t="str">
            <v>Ŝ</v>
          </cell>
          <cell r="D26">
            <v>0</v>
          </cell>
          <cell r="E26" t="str">
            <v/>
          </cell>
          <cell r="F26" t="str">
            <v>*</v>
          </cell>
        </row>
        <row r="27">
          <cell r="B27" t="str">
            <v>15–19 years</v>
          </cell>
          <cell r="C27" t="str">
            <v>S</v>
          </cell>
          <cell r="D27">
            <v>34.97</v>
          </cell>
          <cell r="E27" t="str">
            <v/>
          </cell>
          <cell r="F27" t="str">
            <v>*</v>
          </cell>
        </row>
        <row r="28">
          <cell r="B28" t="str">
            <v>20–29 years</v>
          </cell>
          <cell r="C28">
            <v>92.44</v>
          </cell>
          <cell r="D28">
            <v>8.36</v>
          </cell>
          <cell r="E28" t="str">
            <v>.‡</v>
          </cell>
          <cell r="F28" t="str">
            <v/>
          </cell>
        </row>
        <row r="29">
          <cell r="B29" t="str">
            <v>NZ European</v>
          </cell>
          <cell r="C29">
            <v>93.25</v>
          </cell>
          <cell r="D29">
            <v>7.41</v>
          </cell>
          <cell r="E29" t="str">
            <v>.‡</v>
          </cell>
          <cell r="F29" t="str">
            <v/>
          </cell>
        </row>
        <row r="30">
          <cell r="B30" t="str">
            <v>Māori</v>
          </cell>
          <cell r="C30">
            <v>95.56</v>
          </cell>
          <cell r="D30">
            <v>6.02</v>
          </cell>
          <cell r="E30" t="str">
            <v>.‡</v>
          </cell>
          <cell r="F30" t="str">
            <v/>
          </cell>
        </row>
        <row r="31">
          <cell r="B31" t="str">
            <v>Pacific peoples</v>
          </cell>
          <cell r="C31" t="str">
            <v>Ŝ</v>
          </cell>
          <cell r="D31">
            <v>12.9</v>
          </cell>
          <cell r="E31" t="str">
            <v/>
          </cell>
          <cell r="F31" t="str">
            <v/>
          </cell>
        </row>
        <row r="32">
          <cell r="B32" t="str">
            <v>Asian</v>
          </cell>
          <cell r="C32" t="str">
            <v>S</v>
          </cell>
          <cell r="D32">
            <v>93.67</v>
          </cell>
          <cell r="E32" t="str">
            <v/>
          </cell>
          <cell r="F32" t="str">
            <v/>
          </cell>
        </row>
        <row r="33">
          <cell r="B33" t="str">
            <v>Chinese</v>
          </cell>
          <cell r="C33" t="str">
            <v>Ŝ</v>
          </cell>
          <cell r="D33">
            <v>0</v>
          </cell>
          <cell r="E33" t="str">
            <v/>
          </cell>
          <cell r="F33" t="str">
            <v>*</v>
          </cell>
        </row>
        <row r="34">
          <cell r="B34" t="str">
            <v>Indian</v>
          </cell>
          <cell r="C34" t="str">
            <v>S</v>
          </cell>
          <cell r="D34">
            <v>120.95</v>
          </cell>
          <cell r="E34" t="str">
            <v/>
          </cell>
          <cell r="F34" t="str">
            <v/>
          </cell>
        </row>
        <row r="35">
          <cell r="B35" t="str">
            <v>Other ethnicity</v>
          </cell>
          <cell r="C35" t="str">
            <v>Ŝ</v>
          </cell>
          <cell r="D35">
            <v>0</v>
          </cell>
          <cell r="E35" t="str">
            <v/>
          </cell>
          <cell r="F35" t="str">
            <v>*</v>
          </cell>
        </row>
        <row r="36">
          <cell r="B36" t="str">
            <v>Other ethnicity (except European and Māori)</v>
          </cell>
          <cell r="C36" t="str">
            <v>Ŝ</v>
          </cell>
          <cell r="D36">
            <v>15.77</v>
          </cell>
          <cell r="E36" t="str">
            <v/>
          </cell>
          <cell r="F36" t="str">
            <v/>
          </cell>
        </row>
        <row r="37">
          <cell r="B37" t="str">
            <v>Other ethnicity (except European, Māori and Asian)</v>
          </cell>
          <cell r="C37" t="str">
            <v>Ŝ</v>
          </cell>
          <cell r="D37">
            <v>10.48</v>
          </cell>
          <cell r="E37" t="str">
            <v/>
          </cell>
          <cell r="F37" t="str">
            <v/>
          </cell>
        </row>
        <row r="38">
          <cell r="B38" t="str">
            <v>Other ethnicity (except European, Māori and Pacific)</v>
          </cell>
          <cell r="C38" t="str">
            <v>S</v>
          </cell>
          <cell r="D38">
            <v>47.17</v>
          </cell>
          <cell r="E38" t="str">
            <v/>
          </cell>
          <cell r="F38" t="str">
            <v/>
          </cell>
        </row>
        <row r="39">
          <cell r="B39">
            <v>2018</v>
          </cell>
          <cell r="C39">
            <v>90.17</v>
          </cell>
          <cell r="D39">
            <v>10.88</v>
          </cell>
          <cell r="E39" t="str">
            <v>.</v>
          </cell>
          <cell r="F39" t="str">
            <v/>
          </cell>
        </row>
        <row r="40">
          <cell r="B40" t="str">
            <v>2019/20</v>
          </cell>
          <cell r="C40">
            <v>94.9</v>
          </cell>
          <cell r="D40">
            <v>5.69</v>
          </cell>
          <cell r="E40" t="str">
            <v>.‡</v>
          </cell>
          <cell r="F40" t="str">
            <v/>
          </cell>
        </row>
        <row r="42">
          <cell r="B42"/>
          <cell r="C42"/>
          <cell r="D42"/>
          <cell r="E42"/>
          <cell r="F42"/>
        </row>
        <row r="43">
          <cell r="B43"/>
          <cell r="C43"/>
          <cell r="D43"/>
          <cell r="E43"/>
          <cell r="F43"/>
        </row>
        <row r="44">
          <cell r="B44"/>
          <cell r="C44"/>
          <cell r="D44"/>
          <cell r="E44"/>
          <cell r="F44"/>
        </row>
        <row r="45">
          <cell r="B45"/>
          <cell r="C45"/>
          <cell r="D45"/>
          <cell r="E45"/>
          <cell r="F45"/>
        </row>
        <row r="46">
          <cell r="B46"/>
          <cell r="C46"/>
          <cell r="D46"/>
          <cell r="E46"/>
          <cell r="F46"/>
        </row>
        <row r="47">
          <cell r="B47"/>
          <cell r="C47"/>
          <cell r="D47"/>
          <cell r="E47"/>
          <cell r="F47"/>
        </row>
      </sheetData>
      <sheetData sheetId="9">
        <row r="4">
          <cell r="B4" t="str">
            <v>New Zealand Average</v>
          </cell>
          <cell r="C4">
            <v>39</v>
          </cell>
          <cell r="D4">
            <v>20.53</v>
          </cell>
          <cell r="E4" t="str">
            <v>#</v>
          </cell>
        </row>
        <row r="5">
          <cell r="B5" t="str">
            <v>Male</v>
          </cell>
          <cell r="C5">
            <v>6</v>
          </cell>
          <cell r="D5">
            <v>43.92</v>
          </cell>
          <cell r="E5" t="str">
            <v>#</v>
          </cell>
        </row>
        <row r="6">
          <cell r="B6" t="str">
            <v>Female</v>
          </cell>
          <cell r="C6">
            <v>32</v>
          </cell>
          <cell r="D6">
            <v>21.34</v>
          </cell>
          <cell r="E6" t="str">
            <v>#</v>
          </cell>
        </row>
        <row r="7">
          <cell r="B7" t="str">
            <v>Cis-male</v>
          </cell>
          <cell r="C7">
            <v>6</v>
          </cell>
          <cell r="D7">
            <v>43.79</v>
          </cell>
          <cell r="E7" t="str">
            <v>#</v>
          </cell>
        </row>
        <row r="8">
          <cell r="B8" t="str">
            <v>Cis-female</v>
          </cell>
          <cell r="C8">
            <v>32</v>
          </cell>
          <cell r="D8">
            <v>21.43</v>
          </cell>
          <cell r="E8" t="str">
            <v>#</v>
          </cell>
        </row>
        <row r="9">
          <cell r="B9" t="str">
            <v>Gender-diverse or trans-gender</v>
          </cell>
          <cell r="C9" t="str">
            <v>S</v>
          </cell>
          <cell r="D9">
            <v>122.75</v>
          </cell>
          <cell r="E9" t="str">
            <v/>
          </cell>
        </row>
        <row r="10">
          <cell r="B10" t="str">
            <v>Heterosexual</v>
          </cell>
          <cell r="C10">
            <v>35</v>
          </cell>
          <cell r="D10">
            <v>21</v>
          </cell>
          <cell r="E10" t="str">
            <v>#</v>
          </cell>
        </row>
        <row r="11">
          <cell r="B11" t="str">
            <v>Gay or lesbian</v>
          </cell>
          <cell r="C11" t="str">
            <v>S</v>
          </cell>
          <cell r="D11">
            <v>147.91</v>
          </cell>
          <cell r="E11" t="str">
            <v/>
          </cell>
        </row>
        <row r="12">
          <cell r="B12" t="str">
            <v>Bisexual</v>
          </cell>
          <cell r="C12" t="str">
            <v>S</v>
          </cell>
          <cell r="D12">
            <v>74.180000000000007</v>
          </cell>
          <cell r="E12" t="str">
            <v/>
          </cell>
        </row>
        <row r="13">
          <cell r="B13" t="str">
            <v>Other sexual identity</v>
          </cell>
          <cell r="C13" t="str">
            <v>S</v>
          </cell>
          <cell r="D13">
            <v>196.38</v>
          </cell>
          <cell r="E13" t="str">
            <v/>
          </cell>
        </row>
        <row r="14">
          <cell r="B14" t="str">
            <v>People with diverse sexualities</v>
          </cell>
          <cell r="C14" t="str">
            <v>S</v>
          </cell>
          <cell r="D14">
            <v>62.76</v>
          </cell>
          <cell r="E14" t="str">
            <v/>
          </cell>
        </row>
        <row r="15">
          <cell r="B15" t="str">
            <v>Not LGBT</v>
          </cell>
          <cell r="C15">
            <v>35</v>
          </cell>
          <cell r="D15">
            <v>21.1</v>
          </cell>
          <cell r="E15" t="str">
            <v>#</v>
          </cell>
        </row>
        <row r="16">
          <cell r="B16" t="str">
            <v>LGBT</v>
          </cell>
          <cell r="C16" t="str">
            <v>S</v>
          </cell>
          <cell r="D16">
            <v>56.43</v>
          </cell>
          <cell r="E16" t="str">
            <v/>
          </cell>
        </row>
        <row r="17">
          <cell r="B17" t="str">
            <v>15–19 years</v>
          </cell>
          <cell r="C17" t="str">
            <v>S</v>
          </cell>
          <cell r="D17">
            <v>140.86000000000001</v>
          </cell>
          <cell r="E17" t="str">
            <v/>
          </cell>
        </row>
        <row r="18">
          <cell r="B18" t="str">
            <v>20–29 years</v>
          </cell>
          <cell r="C18">
            <v>12</v>
          </cell>
          <cell r="D18">
            <v>33.6</v>
          </cell>
          <cell r="E18" t="str">
            <v>#</v>
          </cell>
        </row>
        <row r="19">
          <cell r="B19" t="str">
            <v>30–39 years</v>
          </cell>
          <cell r="C19">
            <v>15</v>
          </cell>
          <cell r="D19">
            <v>37.380000000000003</v>
          </cell>
          <cell r="E19" t="str">
            <v>#</v>
          </cell>
        </row>
        <row r="20">
          <cell r="B20" t="str">
            <v>40–49 years</v>
          </cell>
          <cell r="C20">
            <v>5</v>
          </cell>
          <cell r="D20">
            <v>47.18</v>
          </cell>
          <cell r="E20" t="str">
            <v>#</v>
          </cell>
        </row>
        <row r="21">
          <cell r="B21" t="str">
            <v>50–59 years</v>
          </cell>
          <cell r="C21" t="str">
            <v>S</v>
          </cell>
          <cell r="D21">
            <v>63.64</v>
          </cell>
          <cell r="E21" t="str">
            <v/>
          </cell>
        </row>
        <row r="22">
          <cell r="B22" t="str">
            <v>60–64 years</v>
          </cell>
          <cell r="C22" t="str">
            <v>S</v>
          </cell>
          <cell r="D22">
            <v>129.47</v>
          </cell>
          <cell r="E22" t="str">
            <v/>
          </cell>
        </row>
        <row r="23">
          <cell r="B23" t="str">
            <v>65 years and over</v>
          </cell>
          <cell r="C23" t="str">
            <v>S</v>
          </cell>
          <cell r="D23">
            <v>64.12</v>
          </cell>
          <cell r="E23" t="str">
            <v/>
          </cell>
        </row>
        <row r="24">
          <cell r="B24" t="str">
            <v>15–29 years</v>
          </cell>
          <cell r="C24">
            <v>12</v>
          </cell>
          <cell r="D24">
            <v>33.17</v>
          </cell>
          <cell r="E24" t="str">
            <v>#</v>
          </cell>
        </row>
        <row r="25">
          <cell r="B25" t="str">
            <v>30–64 years</v>
          </cell>
          <cell r="C25">
            <v>24</v>
          </cell>
          <cell r="D25">
            <v>27.64</v>
          </cell>
          <cell r="E25" t="str">
            <v>#</v>
          </cell>
        </row>
        <row r="26">
          <cell r="B26" t="str">
            <v>65 years and over</v>
          </cell>
          <cell r="C26" t="str">
            <v>S</v>
          </cell>
          <cell r="D26">
            <v>64.12</v>
          </cell>
          <cell r="E26" t="str">
            <v/>
          </cell>
        </row>
        <row r="27">
          <cell r="B27" t="str">
            <v>15–19 years</v>
          </cell>
          <cell r="C27" t="str">
            <v>S</v>
          </cell>
          <cell r="D27">
            <v>140.86000000000001</v>
          </cell>
          <cell r="E27" t="str">
            <v/>
          </cell>
        </row>
        <row r="28">
          <cell r="B28" t="str">
            <v>20–29 years</v>
          </cell>
          <cell r="C28">
            <v>12</v>
          </cell>
          <cell r="D28">
            <v>33.6</v>
          </cell>
          <cell r="E28" t="str">
            <v>#</v>
          </cell>
        </row>
        <row r="29">
          <cell r="B29" t="str">
            <v>NZ European</v>
          </cell>
          <cell r="C29">
            <v>27</v>
          </cell>
          <cell r="D29">
            <v>25.22</v>
          </cell>
          <cell r="E29" t="str">
            <v>#</v>
          </cell>
        </row>
        <row r="30">
          <cell r="B30" t="str">
            <v>Māori</v>
          </cell>
          <cell r="C30">
            <v>12</v>
          </cell>
          <cell r="D30">
            <v>32.22</v>
          </cell>
          <cell r="E30" t="str">
            <v>#</v>
          </cell>
        </row>
        <row r="31">
          <cell r="B31" t="str">
            <v>Pacific peoples</v>
          </cell>
          <cell r="C31" t="str">
            <v>S</v>
          </cell>
          <cell r="D31">
            <v>57.48</v>
          </cell>
          <cell r="E31" t="str">
            <v/>
          </cell>
        </row>
        <row r="32">
          <cell r="B32" t="str">
            <v>Asian</v>
          </cell>
          <cell r="C32" t="str">
            <v>S</v>
          </cell>
          <cell r="D32">
            <v>114.85</v>
          </cell>
          <cell r="E32" t="str">
            <v/>
          </cell>
        </row>
        <row r="33">
          <cell r="B33" t="str">
            <v>Chinese</v>
          </cell>
          <cell r="C33" t="str">
            <v>S</v>
          </cell>
          <cell r="D33">
            <v>196.24</v>
          </cell>
          <cell r="E33" t="str">
            <v/>
          </cell>
        </row>
        <row r="34">
          <cell r="B34" t="str">
            <v>Indian</v>
          </cell>
          <cell r="C34" t="str">
            <v>S</v>
          </cell>
          <cell r="D34">
            <v>139.88</v>
          </cell>
          <cell r="E34" t="str">
            <v/>
          </cell>
        </row>
        <row r="35">
          <cell r="B35" t="str">
            <v>Other ethnicity</v>
          </cell>
          <cell r="C35" t="str">
            <v>S</v>
          </cell>
          <cell r="D35">
            <v>141.68</v>
          </cell>
          <cell r="E35" t="str">
            <v/>
          </cell>
        </row>
        <row r="36">
          <cell r="B36" t="str">
            <v>Other ethnicity (except European and Māori)</v>
          </cell>
          <cell r="C36" t="str">
            <v>S</v>
          </cell>
          <cell r="D36">
            <v>52.45</v>
          </cell>
          <cell r="E36" t="str">
            <v/>
          </cell>
        </row>
        <row r="37">
          <cell r="B37" t="str">
            <v>Other ethnicity (except European, Māori and Asian)</v>
          </cell>
          <cell r="C37" t="str">
            <v>S</v>
          </cell>
          <cell r="D37">
            <v>54.58</v>
          </cell>
          <cell r="E37" t="str">
            <v/>
          </cell>
        </row>
        <row r="38">
          <cell r="B38" t="str">
            <v>Other ethnicity (except European, Māori and Pacific)</v>
          </cell>
          <cell r="C38" t="str">
            <v>S</v>
          </cell>
          <cell r="D38">
            <v>101.22</v>
          </cell>
          <cell r="E38" t="str">
            <v/>
          </cell>
        </row>
        <row r="39">
          <cell r="B39">
            <v>2018</v>
          </cell>
          <cell r="C39">
            <v>17</v>
          </cell>
          <cell r="D39">
            <v>25.88</v>
          </cell>
          <cell r="E39" t="str">
            <v>#</v>
          </cell>
        </row>
        <row r="40">
          <cell r="B40" t="str">
            <v>2019/20</v>
          </cell>
          <cell r="C40">
            <v>21</v>
          </cell>
          <cell r="D40">
            <v>30.66</v>
          </cell>
          <cell r="E40" t="str">
            <v>#</v>
          </cell>
        </row>
        <row r="42">
          <cell r="B42"/>
          <cell r="C42"/>
          <cell r="D42"/>
          <cell r="E42"/>
        </row>
        <row r="43">
          <cell r="B43"/>
          <cell r="C43"/>
          <cell r="D43"/>
          <cell r="E43"/>
        </row>
        <row r="44">
          <cell r="B44"/>
          <cell r="C44"/>
          <cell r="D44"/>
          <cell r="E44"/>
        </row>
        <row r="45">
          <cell r="B45"/>
          <cell r="C45"/>
          <cell r="D45"/>
          <cell r="E45"/>
        </row>
      </sheetData>
      <sheetData sheetId="10">
        <row r="4">
          <cell r="B4" t="str">
            <v>New Zealand Average</v>
          </cell>
          <cell r="C4">
            <v>38.47</v>
          </cell>
          <cell r="D4">
            <v>9.86</v>
          </cell>
          <cell r="E4" t="str">
            <v>.‡</v>
          </cell>
          <cell r="F4" t="str">
            <v/>
          </cell>
        </row>
        <row r="5">
          <cell r="B5" t="str">
            <v>Male</v>
          </cell>
          <cell r="C5" t="str">
            <v>SŜ</v>
          </cell>
          <cell r="D5">
            <v>13.24</v>
          </cell>
          <cell r="E5" t="str">
            <v/>
          </cell>
          <cell r="F5" t="str">
            <v/>
          </cell>
        </row>
        <row r="6">
          <cell r="B6" t="str">
            <v>Female</v>
          </cell>
          <cell r="C6">
            <v>42.81</v>
          </cell>
          <cell r="D6">
            <v>11.38</v>
          </cell>
          <cell r="E6" t="str">
            <v>.</v>
          </cell>
          <cell r="F6" t="str">
            <v/>
          </cell>
        </row>
        <row r="7">
          <cell r="B7" t="str">
            <v>Cis-male</v>
          </cell>
          <cell r="C7" t="str">
            <v>SŜ</v>
          </cell>
          <cell r="D7">
            <v>14.24</v>
          </cell>
          <cell r="E7" t="str">
            <v/>
          </cell>
          <cell r="F7" t="str">
            <v/>
          </cell>
        </row>
        <row r="8">
          <cell r="B8" t="str">
            <v>Cis-female</v>
          </cell>
          <cell r="C8">
            <v>42.36</v>
          </cell>
          <cell r="D8">
            <v>11.43</v>
          </cell>
          <cell r="E8" t="str">
            <v>.</v>
          </cell>
          <cell r="F8" t="str">
            <v/>
          </cell>
        </row>
        <row r="9">
          <cell r="B9" t="str">
            <v>Gender-diverse or trans-gender</v>
          </cell>
          <cell r="C9" t="str">
            <v>S</v>
          </cell>
          <cell r="D9">
            <v>110.69</v>
          </cell>
          <cell r="E9" t="str">
            <v/>
          </cell>
          <cell r="F9" t="str">
            <v/>
          </cell>
        </row>
        <row r="10">
          <cell r="B10" t="str">
            <v>Heterosexual</v>
          </cell>
          <cell r="C10">
            <v>40.68</v>
          </cell>
          <cell r="D10">
            <v>10.55</v>
          </cell>
          <cell r="E10" t="str">
            <v>.</v>
          </cell>
          <cell r="F10" t="str">
            <v/>
          </cell>
        </row>
        <row r="11">
          <cell r="B11" t="str">
            <v>Gay or lesbian</v>
          </cell>
          <cell r="C11" t="str">
            <v>S</v>
          </cell>
          <cell r="D11">
            <v>148.41</v>
          </cell>
          <cell r="E11" t="str">
            <v/>
          </cell>
          <cell r="F11" t="str">
            <v/>
          </cell>
        </row>
        <row r="12">
          <cell r="B12" t="str">
            <v>Bisexual</v>
          </cell>
          <cell r="C12" t="str">
            <v>S</v>
          </cell>
          <cell r="D12">
            <v>29.94</v>
          </cell>
          <cell r="E12" t="str">
            <v/>
          </cell>
          <cell r="F12" t="str">
            <v/>
          </cell>
        </row>
        <row r="13">
          <cell r="B13" t="str">
            <v>Other sexual identity</v>
          </cell>
          <cell r="C13">
            <v>0</v>
          </cell>
          <cell r="D13">
            <v>0</v>
          </cell>
          <cell r="E13" t="str">
            <v>.</v>
          </cell>
          <cell r="F13" t="str">
            <v>*</v>
          </cell>
        </row>
        <row r="14">
          <cell r="B14" t="str">
            <v>People with diverse sexualities</v>
          </cell>
          <cell r="C14" t="str">
            <v>S</v>
          </cell>
          <cell r="D14">
            <v>23.56</v>
          </cell>
          <cell r="E14" t="str">
            <v/>
          </cell>
          <cell r="F14" t="str">
            <v/>
          </cell>
        </row>
        <row r="15">
          <cell r="B15" t="str">
            <v>Not LGBT</v>
          </cell>
          <cell r="C15">
            <v>40.03</v>
          </cell>
          <cell r="D15">
            <v>10.67</v>
          </cell>
          <cell r="E15" t="str">
            <v>.</v>
          </cell>
          <cell r="F15" t="str">
            <v/>
          </cell>
        </row>
        <row r="16">
          <cell r="B16" t="str">
            <v>LGBT</v>
          </cell>
          <cell r="C16" t="str">
            <v>S</v>
          </cell>
          <cell r="D16">
            <v>22.53</v>
          </cell>
          <cell r="E16" t="str">
            <v/>
          </cell>
          <cell r="F16" t="str">
            <v/>
          </cell>
        </row>
        <row r="17">
          <cell r="B17" t="str">
            <v>15–19 years</v>
          </cell>
          <cell r="C17" t="str">
            <v>S</v>
          </cell>
          <cell r="D17">
            <v>51.21</v>
          </cell>
          <cell r="E17" t="str">
            <v/>
          </cell>
          <cell r="F17" t="str">
            <v/>
          </cell>
        </row>
        <row r="18">
          <cell r="B18" t="str">
            <v>20–29 years</v>
          </cell>
          <cell r="C18">
            <v>47.68</v>
          </cell>
          <cell r="D18">
            <v>16.45</v>
          </cell>
          <cell r="E18" t="str">
            <v>.</v>
          </cell>
          <cell r="F18" t="str">
            <v/>
          </cell>
        </row>
        <row r="19">
          <cell r="B19" t="str">
            <v>30–39 years</v>
          </cell>
          <cell r="C19" t="str">
            <v>SŜ</v>
          </cell>
          <cell r="D19">
            <v>16.21</v>
          </cell>
          <cell r="E19" t="str">
            <v/>
          </cell>
          <cell r="F19" t="str">
            <v/>
          </cell>
        </row>
        <row r="20">
          <cell r="B20" t="str">
            <v>40–49 years</v>
          </cell>
          <cell r="C20" t="str">
            <v>S</v>
          </cell>
          <cell r="D20">
            <v>25.71</v>
          </cell>
          <cell r="E20" t="str">
            <v/>
          </cell>
          <cell r="F20" t="str">
            <v/>
          </cell>
        </row>
        <row r="21">
          <cell r="B21" t="str">
            <v>50–59 years</v>
          </cell>
          <cell r="C21" t="str">
            <v>S</v>
          </cell>
          <cell r="D21">
            <v>31.52</v>
          </cell>
          <cell r="E21" t="str">
            <v/>
          </cell>
          <cell r="F21" t="str">
            <v/>
          </cell>
        </row>
        <row r="22">
          <cell r="B22" t="str">
            <v>60–64 years</v>
          </cell>
          <cell r="C22">
            <v>92.57</v>
          </cell>
          <cell r="D22">
            <v>23.38</v>
          </cell>
          <cell r="E22" t="str">
            <v>.</v>
          </cell>
          <cell r="F22" t="str">
            <v>*</v>
          </cell>
        </row>
        <row r="23">
          <cell r="B23" t="str">
            <v>65 years and over</v>
          </cell>
          <cell r="C23" t="str">
            <v>S</v>
          </cell>
          <cell r="D23">
            <v>33.1</v>
          </cell>
          <cell r="E23" t="str">
            <v/>
          </cell>
          <cell r="F23" t="str">
            <v/>
          </cell>
        </row>
        <row r="24">
          <cell r="B24" t="str">
            <v>15–29 years</v>
          </cell>
          <cell r="C24">
            <v>43.81</v>
          </cell>
          <cell r="D24">
            <v>15</v>
          </cell>
          <cell r="E24" t="str">
            <v>.</v>
          </cell>
          <cell r="F24" t="str">
            <v/>
          </cell>
        </row>
        <row r="25">
          <cell r="B25" t="str">
            <v>30–64 years</v>
          </cell>
          <cell r="C25">
            <v>36.15</v>
          </cell>
          <cell r="D25">
            <v>12.7</v>
          </cell>
          <cell r="E25" t="str">
            <v>.</v>
          </cell>
          <cell r="F25" t="str">
            <v/>
          </cell>
        </row>
        <row r="26">
          <cell r="B26" t="str">
            <v>65 years and over</v>
          </cell>
          <cell r="C26" t="str">
            <v>S</v>
          </cell>
          <cell r="D26">
            <v>33.1</v>
          </cell>
          <cell r="E26" t="str">
            <v/>
          </cell>
          <cell r="F26" t="str">
            <v/>
          </cell>
        </row>
        <row r="27">
          <cell r="B27" t="str">
            <v>15–19 years</v>
          </cell>
          <cell r="C27" t="str">
            <v>S</v>
          </cell>
          <cell r="D27">
            <v>51.21</v>
          </cell>
          <cell r="E27" t="str">
            <v/>
          </cell>
          <cell r="F27" t="str">
            <v/>
          </cell>
        </row>
        <row r="28">
          <cell r="B28" t="str">
            <v>20–29 years</v>
          </cell>
          <cell r="C28">
            <v>47.68</v>
          </cell>
          <cell r="D28">
            <v>16.45</v>
          </cell>
          <cell r="E28" t="str">
            <v>.</v>
          </cell>
          <cell r="F28" t="str">
            <v/>
          </cell>
        </row>
        <row r="29">
          <cell r="B29" t="str">
            <v>NZ European</v>
          </cell>
          <cell r="C29">
            <v>36.89</v>
          </cell>
          <cell r="D29">
            <v>11.3</v>
          </cell>
          <cell r="E29" t="str">
            <v>.</v>
          </cell>
          <cell r="F29" t="str">
            <v/>
          </cell>
        </row>
        <row r="30">
          <cell r="B30" t="str">
            <v>Māori</v>
          </cell>
          <cell r="C30">
            <v>50.61</v>
          </cell>
          <cell r="D30">
            <v>15.77</v>
          </cell>
          <cell r="E30" t="str">
            <v>.</v>
          </cell>
          <cell r="F30" t="str">
            <v/>
          </cell>
        </row>
        <row r="31">
          <cell r="B31" t="str">
            <v>Pacific peoples</v>
          </cell>
          <cell r="C31" t="str">
            <v>S</v>
          </cell>
          <cell r="D31">
            <v>21.59</v>
          </cell>
          <cell r="E31" t="str">
            <v/>
          </cell>
          <cell r="F31" t="str">
            <v/>
          </cell>
        </row>
        <row r="32">
          <cell r="B32" t="str">
            <v>Asian</v>
          </cell>
          <cell r="C32" t="str">
            <v>S</v>
          </cell>
          <cell r="D32">
            <v>65.7</v>
          </cell>
          <cell r="E32" t="str">
            <v/>
          </cell>
          <cell r="F32" t="str">
            <v/>
          </cell>
        </row>
        <row r="33">
          <cell r="B33" t="str">
            <v>Chinese</v>
          </cell>
          <cell r="C33">
            <v>0</v>
          </cell>
          <cell r="D33">
            <v>0</v>
          </cell>
          <cell r="E33" t="str">
            <v>.</v>
          </cell>
          <cell r="F33" t="str">
            <v>*</v>
          </cell>
        </row>
        <row r="34">
          <cell r="B34" t="str">
            <v>Indian</v>
          </cell>
          <cell r="C34" t="str">
            <v>S</v>
          </cell>
          <cell r="D34">
            <v>120.95</v>
          </cell>
          <cell r="E34" t="str">
            <v/>
          </cell>
          <cell r="F34" t="str">
            <v/>
          </cell>
        </row>
        <row r="35">
          <cell r="B35" t="str">
            <v>Other ethnicity</v>
          </cell>
          <cell r="C35">
            <v>0</v>
          </cell>
          <cell r="D35">
            <v>0</v>
          </cell>
          <cell r="E35" t="str">
            <v>.</v>
          </cell>
          <cell r="F35" t="str">
            <v>*</v>
          </cell>
        </row>
        <row r="36">
          <cell r="B36" t="str">
            <v>Other ethnicity (except European and Māori)</v>
          </cell>
          <cell r="C36" t="str">
            <v>SŜ</v>
          </cell>
          <cell r="D36">
            <v>18.22</v>
          </cell>
          <cell r="E36" t="str">
            <v/>
          </cell>
          <cell r="F36" t="str">
            <v/>
          </cell>
        </row>
        <row r="37">
          <cell r="B37" t="str">
            <v>Other ethnicity (except European, Māori and Asian)</v>
          </cell>
          <cell r="C37" t="str">
            <v>SŜ</v>
          </cell>
          <cell r="D37">
            <v>17.89</v>
          </cell>
          <cell r="E37" t="str">
            <v/>
          </cell>
          <cell r="F37" t="str">
            <v/>
          </cell>
        </row>
        <row r="38">
          <cell r="B38" t="str">
            <v>Other ethnicity (except European, Māori and Pacific)</v>
          </cell>
          <cell r="C38" t="str">
            <v>S</v>
          </cell>
          <cell r="D38">
            <v>27.03</v>
          </cell>
          <cell r="E38" t="str">
            <v/>
          </cell>
          <cell r="F38" t="str">
            <v/>
          </cell>
        </row>
        <row r="39">
          <cell r="B39">
            <v>2018</v>
          </cell>
          <cell r="C39">
            <v>45.15</v>
          </cell>
          <cell r="D39">
            <v>13.5</v>
          </cell>
          <cell r="E39" t="str">
            <v>.</v>
          </cell>
          <cell r="F39" t="str">
            <v/>
          </cell>
        </row>
        <row r="40">
          <cell r="B40" t="str">
            <v>2019/20</v>
          </cell>
          <cell r="C40">
            <v>33.1</v>
          </cell>
          <cell r="D40">
            <v>12.58</v>
          </cell>
          <cell r="E40" t="str">
            <v>.</v>
          </cell>
          <cell r="F40" t="str">
            <v/>
          </cell>
        </row>
        <row r="42">
          <cell r="B42"/>
          <cell r="C42"/>
          <cell r="D42"/>
          <cell r="E42"/>
          <cell r="F42"/>
        </row>
        <row r="43">
          <cell r="B43"/>
          <cell r="C43"/>
          <cell r="D43"/>
          <cell r="E43"/>
          <cell r="F43"/>
        </row>
        <row r="44">
          <cell r="B44"/>
          <cell r="C44"/>
          <cell r="D44"/>
          <cell r="E44"/>
          <cell r="F44"/>
        </row>
        <row r="45">
          <cell r="B45"/>
          <cell r="C45"/>
          <cell r="D45"/>
          <cell r="E45"/>
          <cell r="F45"/>
        </row>
        <row r="46">
          <cell r="B46"/>
          <cell r="C46"/>
          <cell r="D46"/>
          <cell r="E46"/>
          <cell r="F46"/>
        </row>
        <row r="47">
          <cell r="B47"/>
          <cell r="C47"/>
          <cell r="D47"/>
          <cell r="E47"/>
          <cell r="F47"/>
        </row>
      </sheetData>
      <sheetData sheetId="11">
        <row r="4">
          <cell r="B4" t="str">
            <v>New Zealand Average</v>
          </cell>
          <cell r="C4">
            <v>15</v>
          </cell>
          <cell r="D4">
            <v>28.45</v>
          </cell>
          <cell r="E4" t="str">
            <v>#</v>
          </cell>
        </row>
        <row r="5">
          <cell r="B5" t="str">
            <v>Male</v>
          </cell>
          <cell r="C5" t="str">
            <v>S</v>
          </cell>
          <cell r="D5">
            <v>68.88</v>
          </cell>
          <cell r="E5" t="str">
            <v/>
          </cell>
        </row>
        <row r="6">
          <cell r="B6" t="str">
            <v>Female</v>
          </cell>
          <cell r="C6">
            <v>13</v>
          </cell>
          <cell r="D6">
            <v>30.86</v>
          </cell>
          <cell r="E6" t="str">
            <v>#</v>
          </cell>
        </row>
        <row r="7">
          <cell r="B7" t="str">
            <v>Cis-male</v>
          </cell>
          <cell r="C7" t="str">
            <v>S</v>
          </cell>
          <cell r="D7">
            <v>68.88</v>
          </cell>
          <cell r="E7" t="str">
            <v/>
          </cell>
        </row>
        <row r="8">
          <cell r="B8" t="str">
            <v>Cis-female</v>
          </cell>
          <cell r="C8">
            <v>13</v>
          </cell>
          <cell r="D8">
            <v>31.21</v>
          </cell>
          <cell r="E8" t="str">
            <v>#</v>
          </cell>
        </row>
        <row r="9">
          <cell r="B9" t="str">
            <v>Gender-diverse or trans-gender</v>
          </cell>
          <cell r="C9" t="str">
            <v>S</v>
          </cell>
          <cell r="D9">
            <v>140.30000000000001</v>
          </cell>
          <cell r="E9" t="str">
            <v/>
          </cell>
        </row>
        <row r="10">
          <cell r="B10" t="str">
            <v>Heterosexual</v>
          </cell>
          <cell r="C10">
            <v>14</v>
          </cell>
          <cell r="D10">
            <v>28.34</v>
          </cell>
          <cell r="E10" t="str">
            <v>#</v>
          </cell>
        </row>
        <row r="11">
          <cell r="B11" t="str">
            <v>Gay or lesbian</v>
          </cell>
          <cell r="C11" t="str">
            <v>S</v>
          </cell>
          <cell r="D11">
            <v>196.08</v>
          </cell>
          <cell r="E11" t="str">
            <v/>
          </cell>
        </row>
        <row r="12">
          <cell r="B12" t="str">
            <v>Bisexual</v>
          </cell>
          <cell r="C12" t="str">
            <v>S</v>
          </cell>
          <cell r="D12">
            <v>107.05</v>
          </cell>
          <cell r="E12" t="str">
            <v/>
          </cell>
        </row>
        <row r="13">
          <cell r="B13" t="str">
            <v>Other sexual identity</v>
          </cell>
          <cell r="C13">
            <v>0</v>
          </cell>
          <cell r="D13" t="str">
            <v>.</v>
          </cell>
          <cell r="E13" t="str">
            <v/>
          </cell>
        </row>
        <row r="14">
          <cell r="B14" t="str">
            <v>People with diverse sexualities</v>
          </cell>
          <cell r="C14" t="str">
            <v>S</v>
          </cell>
          <cell r="D14">
            <v>95.9</v>
          </cell>
          <cell r="E14" t="str">
            <v/>
          </cell>
        </row>
        <row r="15">
          <cell r="B15" t="str">
            <v>Not LGBT</v>
          </cell>
          <cell r="C15">
            <v>14</v>
          </cell>
          <cell r="D15">
            <v>28.65</v>
          </cell>
          <cell r="E15" t="str">
            <v>#</v>
          </cell>
        </row>
        <row r="16">
          <cell r="B16" t="str">
            <v>LGBT</v>
          </cell>
          <cell r="C16" t="str">
            <v>S</v>
          </cell>
          <cell r="D16">
            <v>78.94</v>
          </cell>
          <cell r="E16" t="str">
            <v/>
          </cell>
        </row>
        <row r="17">
          <cell r="B17" t="str">
            <v>15–19 years</v>
          </cell>
          <cell r="C17" t="str">
            <v>S</v>
          </cell>
          <cell r="D17">
            <v>139.51</v>
          </cell>
          <cell r="E17" t="str">
            <v/>
          </cell>
        </row>
        <row r="18">
          <cell r="B18" t="str">
            <v>20–29 years</v>
          </cell>
          <cell r="C18">
            <v>5</v>
          </cell>
          <cell r="D18">
            <v>40.83</v>
          </cell>
          <cell r="E18" t="str">
            <v>#</v>
          </cell>
        </row>
        <row r="19">
          <cell r="B19" t="str">
            <v>30–39 years</v>
          </cell>
          <cell r="C19" t="str">
            <v>S</v>
          </cell>
          <cell r="D19">
            <v>55.65</v>
          </cell>
          <cell r="E19" t="str">
            <v/>
          </cell>
        </row>
        <row r="20">
          <cell r="B20" t="str">
            <v>40–49 years</v>
          </cell>
          <cell r="C20" t="str">
            <v>S</v>
          </cell>
          <cell r="D20">
            <v>80.95</v>
          </cell>
          <cell r="E20" t="str">
            <v/>
          </cell>
        </row>
        <row r="21">
          <cell r="B21" t="str">
            <v>50–59 years</v>
          </cell>
          <cell r="C21" t="str">
            <v>S</v>
          </cell>
          <cell r="D21">
            <v>95.17</v>
          </cell>
          <cell r="E21" t="str">
            <v/>
          </cell>
        </row>
        <row r="22">
          <cell r="B22" t="str">
            <v>60–64 years</v>
          </cell>
          <cell r="C22" t="str">
            <v>S</v>
          </cell>
          <cell r="D22">
            <v>139.11000000000001</v>
          </cell>
          <cell r="E22" t="str">
            <v/>
          </cell>
        </row>
        <row r="23">
          <cell r="B23" t="str">
            <v>65 years and over</v>
          </cell>
          <cell r="C23" t="str">
            <v>S</v>
          </cell>
          <cell r="D23">
            <v>89.93</v>
          </cell>
          <cell r="E23" t="str">
            <v/>
          </cell>
        </row>
        <row r="24">
          <cell r="B24" t="str">
            <v>15–29 years</v>
          </cell>
          <cell r="C24">
            <v>6</v>
          </cell>
          <cell r="D24">
            <v>38.49</v>
          </cell>
          <cell r="E24" t="str">
            <v>#</v>
          </cell>
        </row>
        <row r="25">
          <cell r="B25" t="str">
            <v>30–64 years</v>
          </cell>
          <cell r="C25">
            <v>9</v>
          </cell>
          <cell r="D25">
            <v>41.35</v>
          </cell>
          <cell r="E25" t="str">
            <v>#</v>
          </cell>
        </row>
        <row r="26">
          <cell r="B26" t="str">
            <v>65 years and over</v>
          </cell>
          <cell r="C26" t="str">
            <v>S</v>
          </cell>
          <cell r="D26">
            <v>89.93</v>
          </cell>
          <cell r="E26" t="str">
            <v/>
          </cell>
        </row>
        <row r="27">
          <cell r="B27" t="str">
            <v>15–19 years</v>
          </cell>
          <cell r="C27" t="str">
            <v>S</v>
          </cell>
          <cell r="D27">
            <v>139.51</v>
          </cell>
          <cell r="E27" t="str">
            <v/>
          </cell>
        </row>
        <row r="28">
          <cell r="B28" t="str">
            <v>20–29 years</v>
          </cell>
          <cell r="C28">
            <v>5</v>
          </cell>
          <cell r="D28">
            <v>40.83</v>
          </cell>
          <cell r="E28" t="str">
            <v>#</v>
          </cell>
        </row>
        <row r="29">
          <cell r="B29" t="str">
            <v>NZ European</v>
          </cell>
          <cell r="C29">
            <v>10</v>
          </cell>
          <cell r="D29">
            <v>34.590000000000003</v>
          </cell>
          <cell r="E29" t="str">
            <v>#</v>
          </cell>
        </row>
        <row r="30">
          <cell r="B30" t="str">
            <v>Māori</v>
          </cell>
          <cell r="C30">
            <v>6</v>
          </cell>
          <cell r="D30">
            <v>43.04</v>
          </cell>
          <cell r="E30" t="str">
            <v>#</v>
          </cell>
        </row>
        <row r="31">
          <cell r="B31" t="str">
            <v>Pacific peoples</v>
          </cell>
          <cell r="C31" t="str">
            <v>S</v>
          </cell>
          <cell r="D31">
            <v>74.59</v>
          </cell>
          <cell r="E31" t="str">
            <v/>
          </cell>
        </row>
        <row r="32">
          <cell r="B32" t="str">
            <v>Asian</v>
          </cell>
          <cell r="C32" t="str">
            <v>S</v>
          </cell>
          <cell r="D32">
            <v>139.88</v>
          </cell>
          <cell r="E32" t="str">
            <v/>
          </cell>
        </row>
        <row r="33">
          <cell r="B33" t="str">
            <v>Chinese</v>
          </cell>
          <cell r="C33">
            <v>0</v>
          </cell>
          <cell r="D33" t="str">
            <v>.</v>
          </cell>
          <cell r="E33" t="str">
            <v/>
          </cell>
        </row>
        <row r="34">
          <cell r="B34" t="str">
            <v>Indian</v>
          </cell>
          <cell r="C34" t="str">
            <v>S</v>
          </cell>
          <cell r="D34">
            <v>139.88</v>
          </cell>
          <cell r="E34" t="str">
            <v/>
          </cell>
        </row>
        <row r="35">
          <cell r="B35" t="str">
            <v>Other ethnicity</v>
          </cell>
          <cell r="C35">
            <v>0</v>
          </cell>
          <cell r="D35" t="str">
            <v>.</v>
          </cell>
          <cell r="E35" t="str">
            <v/>
          </cell>
        </row>
        <row r="36">
          <cell r="B36" t="str">
            <v>Other ethnicity (except European and Māori)</v>
          </cell>
          <cell r="C36" t="str">
            <v>S</v>
          </cell>
          <cell r="D36">
            <v>70.8</v>
          </cell>
          <cell r="E36" t="str">
            <v/>
          </cell>
        </row>
        <row r="37">
          <cell r="B37" t="str">
            <v>Other ethnicity (except European, Māori and Asian)</v>
          </cell>
          <cell r="C37" t="str">
            <v>S</v>
          </cell>
          <cell r="D37">
            <v>74.59</v>
          </cell>
          <cell r="E37" t="str">
            <v/>
          </cell>
        </row>
        <row r="38">
          <cell r="B38" t="str">
            <v>Other ethnicity (except European, Māori and Pacific)</v>
          </cell>
          <cell r="C38" t="str">
            <v>S</v>
          </cell>
          <cell r="D38">
            <v>139.88</v>
          </cell>
          <cell r="E38" t="str">
            <v/>
          </cell>
        </row>
        <row r="39">
          <cell r="B39">
            <v>2018</v>
          </cell>
          <cell r="C39">
            <v>8</v>
          </cell>
          <cell r="D39">
            <v>34.28</v>
          </cell>
          <cell r="E39" t="str">
            <v>#</v>
          </cell>
        </row>
        <row r="40">
          <cell r="B40" t="str">
            <v>2019/20</v>
          </cell>
          <cell r="C40">
            <v>7</v>
          </cell>
          <cell r="D40">
            <v>42.89</v>
          </cell>
          <cell r="E40" t="str">
            <v>#</v>
          </cell>
        </row>
        <row r="42">
          <cell r="B42"/>
          <cell r="C42"/>
          <cell r="D42"/>
          <cell r="E42"/>
        </row>
        <row r="43">
          <cell r="B43"/>
          <cell r="C43"/>
          <cell r="D43"/>
          <cell r="E43"/>
        </row>
        <row r="44">
          <cell r="B44"/>
          <cell r="C44"/>
          <cell r="D44"/>
          <cell r="E44"/>
        </row>
        <row r="45">
          <cell r="B45"/>
          <cell r="C45"/>
          <cell r="D45"/>
          <cell r="E45"/>
        </row>
      </sheetData>
      <sheetData sheetId="12">
        <row r="4">
          <cell r="B4" t="str">
            <v>New Zealand Average</v>
          </cell>
          <cell r="C4">
            <v>77.180000000000007</v>
          </cell>
          <cell r="D4">
            <v>17.54</v>
          </cell>
          <cell r="E4" t="str">
            <v>.</v>
          </cell>
          <cell r="F4" t="str">
            <v/>
          </cell>
        </row>
        <row r="5">
          <cell r="B5" t="str">
            <v>Male</v>
          </cell>
          <cell r="C5" t="str">
            <v>S</v>
          </cell>
          <cell r="D5">
            <v>38.85</v>
          </cell>
          <cell r="E5" t="str">
            <v/>
          </cell>
          <cell r="F5" t="str">
            <v/>
          </cell>
        </row>
        <row r="6">
          <cell r="B6" t="str">
            <v>Female</v>
          </cell>
          <cell r="C6">
            <v>92.23</v>
          </cell>
          <cell r="D6">
            <v>9.98</v>
          </cell>
          <cell r="E6" t="str">
            <v>.‡</v>
          </cell>
          <cell r="F6" t="str">
            <v/>
          </cell>
        </row>
        <row r="7">
          <cell r="B7" t="str">
            <v>Cis-male</v>
          </cell>
          <cell r="C7" t="str">
            <v>S</v>
          </cell>
          <cell r="D7">
            <v>38.85</v>
          </cell>
          <cell r="E7" t="str">
            <v/>
          </cell>
          <cell r="F7" t="str">
            <v/>
          </cell>
        </row>
        <row r="8">
          <cell r="B8" t="str">
            <v>Cis-female</v>
          </cell>
          <cell r="C8">
            <v>92.23</v>
          </cell>
          <cell r="D8">
            <v>9.98</v>
          </cell>
          <cell r="E8" t="str">
            <v>.‡</v>
          </cell>
          <cell r="F8" t="str">
            <v/>
          </cell>
        </row>
        <row r="9">
          <cell r="B9" t="str">
            <v>Heterosexual</v>
          </cell>
          <cell r="C9">
            <v>80.239999999999995</v>
          </cell>
          <cell r="D9">
            <v>18.05</v>
          </cell>
          <cell r="E9" t="str">
            <v>.</v>
          </cell>
          <cell r="F9" t="str">
            <v/>
          </cell>
        </row>
        <row r="10">
          <cell r="B10" t="str">
            <v>Gay or lesbian</v>
          </cell>
          <cell r="C10" t="str">
            <v>Ŝ</v>
          </cell>
          <cell r="D10">
            <v>0</v>
          </cell>
          <cell r="E10" t="str">
            <v/>
          </cell>
          <cell r="F10" t="str">
            <v>*</v>
          </cell>
        </row>
        <row r="11">
          <cell r="B11" t="str">
            <v>Bisexual</v>
          </cell>
          <cell r="C11" t="str">
            <v>S</v>
          </cell>
          <cell r="D11">
            <v>138.79</v>
          </cell>
          <cell r="E11" t="str">
            <v/>
          </cell>
          <cell r="F11" t="str">
            <v/>
          </cell>
        </row>
        <row r="12">
          <cell r="B12" t="str">
            <v>Other sexual identity</v>
          </cell>
          <cell r="C12">
            <v>0</v>
          </cell>
          <cell r="D12">
            <v>0</v>
          </cell>
          <cell r="E12" t="str">
            <v>.</v>
          </cell>
          <cell r="F12" t="str">
            <v>*</v>
          </cell>
        </row>
        <row r="13">
          <cell r="B13" t="str">
            <v>People with diverse sexualities</v>
          </cell>
          <cell r="C13" t="str">
            <v>S</v>
          </cell>
          <cell r="D13">
            <v>67.14</v>
          </cell>
          <cell r="E13" t="str">
            <v/>
          </cell>
          <cell r="F13" t="str">
            <v/>
          </cell>
        </row>
        <row r="14">
          <cell r="B14" t="str">
            <v>Not LGBT</v>
          </cell>
          <cell r="C14">
            <v>80.239999999999995</v>
          </cell>
          <cell r="D14">
            <v>18.05</v>
          </cell>
          <cell r="E14" t="str">
            <v>.</v>
          </cell>
          <cell r="F14" t="str">
            <v/>
          </cell>
        </row>
        <row r="15">
          <cell r="B15" t="str">
            <v>LGBT</v>
          </cell>
          <cell r="C15" t="str">
            <v>S</v>
          </cell>
          <cell r="D15">
            <v>67.14</v>
          </cell>
          <cell r="E15" t="str">
            <v/>
          </cell>
          <cell r="F15" t="str">
            <v/>
          </cell>
        </row>
        <row r="16">
          <cell r="B16" t="str">
            <v>15–19 years</v>
          </cell>
          <cell r="C16" t="str">
            <v>Ŝ</v>
          </cell>
          <cell r="D16">
            <v>9.69</v>
          </cell>
          <cell r="E16" t="str">
            <v/>
          </cell>
          <cell r="F16" t="str">
            <v/>
          </cell>
        </row>
        <row r="17">
          <cell r="B17" t="str">
            <v>20–29 years</v>
          </cell>
          <cell r="C17" t="str">
            <v>S</v>
          </cell>
          <cell r="D17">
            <v>42.03</v>
          </cell>
          <cell r="E17" t="str">
            <v/>
          </cell>
          <cell r="F17" t="str">
            <v/>
          </cell>
        </row>
        <row r="18">
          <cell r="B18" t="str">
            <v>30–39 years</v>
          </cell>
          <cell r="C18">
            <v>76.25</v>
          </cell>
          <cell r="D18">
            <v>27.36</v>
          </cell>
          <cell r="E18" t="str">
            <v>.</v>
          </cell>
          <cell r="F18" t="str">
            <v/>
          </cell>
        </row>
        <row r="19">
          <cell r="B19" t="str">
            <v>40–49 years</v>
          </cell>
          <cell r="C19" t="str">
            <v>Ŝ</v>
          </cell>
          <cell r="D19">
            <v>14.65</v>
          </cell>
          <cell r="E19" t="str">
            <v/>
          </cell>
          <cell r="F19" t="str">
            <v/>
          </cell>
        </row>
        <row r="20">
          <cell r="B20" t="str">
            <v>50–59 years</v>
          </cell>
          <cell r="C20" t="str">
            <v>Ŝ</v>
          </cell>
          <cell r="D20">
            <v>0</v>
          </cell>
          <cell r="E20" t="str">
            <v/>
          </cell>
          <cell r="F20" t="str">
            <v>*</v>
          </cell>
        </row>
        <row r="21">
          <cell r="B21" t="str">
            <v>60–64 years</v>
          </cell>
          <cell r="C21" t="str">
            <v>Ŝ</v>
          </cell>
          <cell r="D21">
            <v>0</v>
          </cell>
          <cell r="E21" t="str">
            <v/>
          </cell>
          <cell r="F21" t="str">
            <v>*</v>
          </cell>
        </row>
        <row r="22">
          <cell r="B22" t="str">
            <v>65 years and over</v>
          </cell>
          <cell r="C22" t="str">
            <v>S</v>
          </cell>
          <cell r="D22">
            <v>67.23</v>
          </cell>
          <cell r="E22" t="str">
            <v/>
          </cell>
          <cell r="F22" t="str">
            <v/>
          </cell>
        </row>
        <row r="23">
          <cell r="B23" t="str">
            <v>15–29 years</v>
          </cell>
          <cell r="C23" t="str">
            <v>S</v>
          </cell>
          <cell r="D23">
            <v>36.619999999999997</v>
          </cell>
          <cell r="E23" t="str">
            <v/>
          </cell>
          <cell r="F23" t="str">
            <v/>
          </cell>
        </row>
        <row r="24">
          <cell r="B24" t="str">
            <v>30–64 years</v>
          </cell>
          <cell r="C24">
            <v>90.09</v>
          </cell>
          <cell r="D24">
            <v>8.9700000000000006</v>
          </cell>
          <cell r="E24" t="str">
            <v>.‡</v>
          </cell>
          <cell r="F24" t="str">
            <v/>
          </cell>
        </row>
        <row r="25">
          <cell r="B25" t="str">
            <v>65 years and over</v>
          </cell>
          <cell r="C25" t="str">
            <v>S</v>
          </cell>
          <cell r="D25">
            <v>67.23</v>
          </cell>
          <cell r="E25" t="str">
            <v/>
          </cell>
          <cell r="F25" t="str">
            <v/>
          </cell>
        </row>
        <row r="26">
          <cell r="B26" t="str">
            <v>15–19 years</v>
          </cell>
          <cell r="C26" t="str">
            <v>Ŝ</v>
          </cell>
          <cell r="D26">
            <v>9.69</v>
          </cell>
          <cell r="E26" t="str">
            <v/>
          </cell>
          <cell r="F26" t="str">
            <v/>
          </cell>
        </row>
        <row r="27">
          <cell r="B27" t="str">
            <v>20–29 years</v>
          </cell>
          <cell r="C27" t="str">
            <v>S</v>
          </cell>
          <cell r="D27">
            <v>42.03</v>
          </cell>
          <cell r="E27" t="str">
            <v/>
          </cell>
          <cell r="F27" t="str">
            <v/>
          </cell>
        </row>
        <row r="28">
          <cell r="B28" t="str">
            <v>NZ European</v>
          </cell>
          <cell r="C28">
            <v>75.25</v>
          </cell>
          <cell r="D28">
            <v>19.63</v>
          </cell>
          <cell r="E28" t="str">
            <v>.</v>
          </cell>
          <cell r="F28" t="str">
            <v/>
          </cell>
        </row>
        <row r="29">
          <cell r="B29" t="str">
            <v>Māori</v>
          </cell>
          <cell r="C29">
            <v>85.33</v>
          </cell>
          <cell r="D29">
            <v>13.02</v>
          </cell>
          <cell r="E29" t="str">
            <v>.</v>
          </cell>
          <cell r="F29" t="str">
            <v/>
          </cell>
        </row>
        <row r="30">
          <cell r="B30" t="str">
            <v>Pacific peoples</v>
          </cell>
          <cell r="C30" t="str">
            <v>Ŝ</v>
          </cell>
          <cell r="D30">
            <v>14.57</v>
          </cell>
          <cell r="E30" t="str">
            <v/>
          </cell>
          <cell r="F30" t="str">
            <v/>
          </cell>
        </row>
        <row r="31">
          <cell r="B31" t="str">
            <v>Asian</v>
          </cell>
          <cell r="C31">
            <v>0</v>
          </cell>
          <cell r="D31">
            <v>0</v>
          </cell>
          <cell r="E31" t="str">
            <v>.</v>
          </cell>
          <cell r="F31" t="str">
            <v>*</v>
          </cell>
        </row>
        <row r="32">
          <cell r="B32" t="str">
            <v>Indian</v>
          </cell>
          <cell r="C32">
            <v>0</v>
          </cell>
          <cell r="D32">
            <v>0</v>
          </cell>
          <cell r="E32" t="str">
            <v>.</v>
          </cell>
          <cell r="F32" t="str">
            <v>*</v>
          </cell>
        </row>
        <row r="33">
          <cell r="B33" t="str">
            <v>Other ethnicity</v>
          </cell>
          <cell r="C33" t="str">
            <v>Ŝ</v>
          </cell>
          <cell r="D33">
            <v>0</v>
          </cell>
          <cell r="E33" t="str">
            <v/>
          </cell>
          <cell r="F33" t="str">
            <v>*</v>
          </cell>
        </row>
        <row r="34">
          <cell r="B34" t="str">
            <v>Other ethnicity (except European and Māori)</v>
          </cell>
          <cell r="C34">
            <v>83.16</v>
          </cell>
          <cell r="D34">
            <v>27.75</v>
          </cell>
          <cell r="E34" t="str">
            <v>.</v>
          </cell>
          <cell r="F34" t="str">
            <v/>
          </cell>
        </row>
        <row r="35">
          <cell r="B35" t="str">
            <v>Other ethnicity (except European, Māori and Asian)</v>
          </cell>
          <cell r="C35" t="str">
            <v>Ŝ</v>
          </cell>
          <cell r="D35">
            <v>12.72</v>
          </cell>
          <cell r="E35" t="str">
            <v/>
          </cell>
          <cell r="F35" t="str">
            <v/>
          </cell>
        </row>
        <row r="36">
          <cell r="B36" t="str">
            <v>Other ethnicity (except European, Māori and Pacific)</v>
          </cell>
          <cell r="C36" t="str">
            <v>S</v>
          </cell>
          <cell r="D36">
            <v>139.27000000000001</v>
          </cell>
          <cell r="E36" t="str">
            <v/>
          </cell>
          <cell r="F36" t="str">
            <v/>
          </cell>
        </row>
        <row r="37">
          <cell r="B37">
            <v>2018</v>
          </cell>
          <cell r="C37">
            <v>72.84</v>
          </cell>
          <cell r="D37">
            <v>22.27</v>
          </cell>
          <cell r="E37" t="str">
            <v>.</v>
          </cell>
          <cell r="F37" t="str">
            <v/>
          </cell>
        </row>
        <row r="38">
          <cell r="B38" t="str">
            <v>2019/20</v>
          </cell>
          <cell r="C38">
            <v>86.2</v>
          </cell>
          <cell r="D38">
            <v>14.15</v>
          </cell>
          <cell r="E38" t="str">
            <v>.</v>
          </cell>
          <cell r="F38" t="str">
            <v/>
          </cell>
        </row>
        <row r="40">
          <cell r="B40"/>
          <cell r="C40"/>
          <cell r="D40"/>
          <cell r="E40"/>
          <cell r="F40"/>
        </row>
        <row r="41">
          <cell r="B41"/>
          <cell r="C41"/>
          <cell r="D41"/>
          <cell r="E41"/>
          <cell r="F41"/>
        </row>
        <row r="42">
          <cell r="B42"/>
          <cell r="C42"/>
          <cell r="D42"/>
          <cell r="E42"/>
          <cell r="F42"/>
        </row>
        <row r="43">
          <cell r="B43"/>
          <cell r="C43"/>
          <cell r="D43"/>
          <cell r="E43"/>
          <cell r="F43"/>
        </row>
        <row r="44">
          <cell r="B44"/>
          <cell r="C44"/>
          <cell r="D44"/>
          <cell r="E44"/>
          <cell r="F44"/>
        </row>
        <row r="45">
          <cell r="B45"/>
          <cell r="C45"/>
          <cell r="D45"/>
          <cell r="E45"/>
          <cell r="F45"/>
        </row>
      </sheetData>
      <sheetData sheetId="13">
        <row r="4">
          <cell r="B4" t="str">
            <v>New Zealand Average</v>
          </cell>
          <cell r="C4">
            <v>16</v>
          </cell>
          <cell r="D4">
            <v>33.65</v>
          </cell>
          <cell r="E4" t="str">
            <v>#</v>
          </cell>
        </row>
        <row r="5">
          <cell r="B5" t="str">
            <v>Male</v>
          </cell>
          <cell r="C5" t="str">
            <v>S</v>
          </cell>
          <cell r="D5">
            <v>71.680000000000007</v>
          </cell>
          <cell r="E5" t="str">
            <v/>
          </cell>
        </row>
        <row r="6">
          <cell r="B6" t="str">
            <v>Female</v>
          </cell>
          <cell r="C6">
            <v>13</v>
          </cell>
          <cell r="D6">
            <v>38.67</v>
          </cell>
          <cell r="E6" t="str">
            <v>#</v>
          </cell>
        </row>
        <row r="7">
          <cell r="B7" t="str">
            <v>Cis-male</v>
          </cell>
          <cell r="C7" t="str">
            <v>S</v>
          </cell>
          <cell r="D7">
            <v>71.680000000000007</v>
          </cell>
          <cell r="E7" t="str">
            <v/>
          </cell>
        </row>
        <row r="8">
          <cell r="B8" t="str">
            <v>Cis-female</v>
          </cell>
          <cell r="C8">
            <v>13</v>
          </cell>
          <cell r="D8">
            <v>38.67</v>
          </cell>
          <cell r="E8" t="str">
            <v>#</v>
          </cell>
        </row>
        <row r="9">
          <cell r="B9" t="str">
            <v>Heterosexual</v>
          </cell>
          <cell r="C9">
            <v>15</v>
          </cell>
          <cell r="D9">
            <v>34.340000000000003</v>
          </cell>
          <cell r="E9" t="str">
            <v>#</v>
          </cell>
        </row>
        <row r="10">
          <cell r="B10" t="str">
            <v>Gay or lesbian</v>
          </cell>
          <cell r="C10" t="str">
            <v>S</v>
          </cell>
          <cell r="D10">
            <v>208.96</v>
          </cell>
          <cell r="E10" t="str">
            <v/>
          </cell>
        </row>
        <row r="11">
          <cell r="B11" t="str">
            <v>Bisexual</v>
          </cell>
          <cell r="C11" t="str">
            <v>S</v>
          </cell>
          <cell r="D11">
            <v>196.96</v>
          </cell>
          <cell r="E11" t="str">
            <v/>
          </cell>
        </row>
        <row r="12">
          <cell r="B12" t="str">
            <v>Other sexual identity</v>
          </cell>
          <cell r="C12">
            <v>0</v>
          </cell>
          <cell r="D12" t="str">
            <v>.</v>
          </cell>
          <cell r="E12" t="str">
            <v/>
          </cell>
        </row>
        <row r="13">
          <cell r="B13" t="str">
            <v>People with diverse sexualities</v>
          </cell>
          <cell r="C13" t="str">
            <v>S</v>
          </cell>
          <cell r="D13">
            <v>188.11</v>
          </cell>
          <cell r="E13" t="str">
            <v/>
          </cell>
        </row>
        <row r="14">
          <cell r="B14" t="str">
            <v>Not LGBT</v>
          </cell>
          <cell r="C14">
            <v>15</v>
          </cell>
          <cell r="D14">
            <v>34.340000000000003</v>
          </cell>
          <cell r="E14" t="str">
            <v>#</v>
          </cell>
        </row>
        <row r="15">
          <cell r="B15" t="str">
            <v>LGBT</v>
          </cell>
          <cell r="C15" t="str">
            <v>S</v>
          </cell>
          <cell r="D15">
            <v>188.11</v>
          </cell>
          <cell r="E15" t="str">
            <v/>
          </cell>
        </row>
        <row r="16">
          <cell r="B16" t="str">
            <v>15–19 years</v>
          </cell>
          <cell r="C16" t="str">
            <v>S</v>
          </cell>
          <cell r="D16">
            <v>87.68</v>
          </cell>
          <cell r="E16" t="str">
            <v/>
          </cell>
        </row>
        <row r="17">
          <cell r="B17" t="str">
            <v>20–29 years</v>
          </cell>
          <cell r="C17" t="str">
            <v>S</v>
          </cell>
          <cell r="D17">
            <v>81.75</v>
          </cell>
          <cell r="E17" t="str">
            <v/>
          </cell>
        </row>
        <row r="18">
          <cell r="B18" t="str">
            <v>30–39 years</v>
          </cell>
          <cell r="C18" t="str">
            <v>S</v>
          </cell>
          <cell r="D18">
            <v>80.42</v>
          </cell>
          <cell r="E18" t="str">
            <v/>
          </cell>
        </row>
        <row r="19">
          <cell r="B19" t="str">
            <v>40–49 years</v>
          </cell>
          <cell r="C19" t="str">
            <v>S</v>
          </cell>
          <cell r="D19">
            <v>68.78</v>
          </cell>
          <cell r="E19" t="str">
            <v/>
          </cell>
        </row>
        <row r="20">
          <cell r="B20" t="str">
            <v>50–59 years</v>
          </cell>
          <cell r="C20" t="str">
            <v>S</v>
          </cell>
          <cell r="D20">
            <v>82.65</v>
          </cell>
          <cell r="E20" t="str">
            <v/>
          </cell>
        </row>
        <row r="21">
          <cell r="B21" t="str">
            <v>60–64 years</v>
          </cell>
          <cell r="C21" t="str">
            <v>S</v>
          </cell>
          <cell r="D21">
            <v>117.9</v>
          </cell>
          <cell r="E21" t="str">
            <v/>
          </cell>
        </row>
        <row r="22">
          <cell r="B22" t="str">
            <v>65 years and over</v>
          </cell>
          <cell r="C22" t="str">
            <v>S</v>
          </cell>
          <cell r="D22">
            <v>132.02000000000001</v>
          </cell>
          <cell r="E22" t="str">
            <v/>
          </cell>
        </row>
        <row r="23">
          <cell r="B23" t="str">
            <v>15–29 years</v>
          </cell>
          <cell r="C23" t="str">
            <v>S</v>
          </cell>
          <cell r="D23">
            <v>64.44</v>
          </cell>
          <cell r="E23" t="str">
            <v/>
          </cell>
        </row>
        <row r="24">
          <cell r="B24" t="str">
            <v>30–64 years</v>
          </cell>
          <cell r="C24">
            <v>11</v>
          </cell>
          <cell r="D24">
            <v>44.73</v>
          </cell>
          <cell r="E24" t="str">
            <v>#</v>
          </cell>
        </row>
        <row r="25">
          <cell r="B25" t="str">
            <v>65 years and over</v>
          </cell>
          <cell r="C25" t="str">
            <v>S</v>
          </cell>
          <cell r="D25">
            <v>132.02000000000001</v>
          </cell>
          <cell r="E25" t="str">
            <v/>
          </cell>
        </row>
        <row r="26">
          <cell r="B26" t="str">
            <v>15–19 years</v>
          </cell>
          <cell r="C26" t="str">
            <v>S</v>
          </cell>
          <cell r="D26">
            <v>87.68</v>
          </cell>
          <cell r="E26" t="str">
            <v/>
          </cell>
        </row>
        <row r="27">
          <cell r="B27" t="str">
            <v>20–29 years</v>
          </cell>
          <cell r="C27" t="str">
            <v>S</v>
          </cell>
          <cell r="D27">
            <v>81.75</v>
          </cell>
          <cell r="E27" t="str">
            <v/>
          </cell>
        </row>
        <row r="28">
          <cell r="B28" t="str">
            <v>NZ European</v>
          </cell>
          <cell r="C28">
            <v>12</v>
          </cell>
          <cell r="D28">
            <v>43.11</v>
          </cell>
          <cell r="E28" t="str">
            <v>#</v>
          </cell>
        </row>
        <row r="29">
          <cell r="B29" t="str">
            <v>Māori</v>
          </cell>
          <cell r="C29">
            <v>6</v>
          </cell>
          <cell r="D29">
            <v>45.64</v>
          </cell>
          <cell r="E29" t="str">
            <v>#</v>
          </cell>
        </row>
        <row r="30">
          <cell r="B30" t="str">
            <v>Pacific peoples</v>
          </cell>
          <cell r="C30" t="str">
            <v>S</v>
          </cell>
          <cell r="D30">
            <v>89.47</v>
          </cell>
          <cell r="E30" t="str">
            <v/>
          </cell>
        </row>
        <row r="31">
          <cell r="B31" t="str">
            <v>Asian</v>
          </cell>
          <cell r="C31">
            <v>0</v>
          </cell>
          <cell r="D31" t="str">
            <v>.</v>
          </cell>
          <cell r="E31" t="str">
            <v/>
          </cell>
        </row>
        <row r="32">
          <cell r="B32" t="str">
            <v>Indian</v>
          </cell>
          <cell r="C32">
            <v>0</v>
          </cell>
          <cell r="D32" t="str">
            <v>.</v>
          </cell>
          <cell r="E32" t="str">
            <v/>
          </cell>
        </row>
        <row r="33">
          <cell r="B33" t="str">
            <v>Other ethnicity</v>
          </cell>
          <cell r="C33" t="str">
            <v>S</v>
          </cell>
          <cell r="D33">
            <v>196.04</v>
          </cell>
          <cell r="E33" t="str">
            <v/>
          </cell>
        </row>
        <row r="34">
          <cell r="B34" t="str">
            <v>Other ethnicity (except European and Māori)</v>
          </cell>
          <cell r="C34" t="str">
            <v>S</v>
          </cell>
          <cell r="D34">
            <v>82.44</v>
          </cell>
          <cell r="E34" t="str">
            <v/>
          </cell>
        </row>
        <row r="35">
          <cell r="B35" t="str">
            <v>Other ethnicity (except European, Māori and Asian)</v>
          </cell>
          <cell r="C35" t="str">
            <v>S</v>
          </cell>
          <cell r="D35">
            <v>82.44</v>
          </cell>
          <cell r="E35" t="str">
            <v/>
          </cell>
        </row>
        <row r="36">
          <cell r="B36" t="str">
            <v>Other ethnicity (except European, Māori and Pacific)</v>
          </cell>
          <cell r="C36" t="str">
            <v>S</v>
          </cell>
          <cell r="D36">
            <v>196.04</v>
          </cell>
          <cell r="E36" t="str">
            <v/>
          </cell>
        </row>
        <row r="37">
          <cell r="B37">
            <v>2018</v>
          </cell>
          <cell r="C37">
            <v>10</v>
          </cell>
          <cell r="D37">
            <v>46.51</v>
          </cell>
          <cell r="E37" t="str">
            <v>#</v>
          </cell>
        </row>
        <row r="38">
          <cell r="B38" t="str">
            <v>2019/20</v>
          </cell>
          <cell r="C38">
            <v>6</v>
          </cell>
          <cell r="D38">
            <v>49.19</v>
          </cell>
          <cell r="E38" t="str">
            <v>#</v>
          </cell>
        </row>
        <row r="40">
          <cell r="B40"/>
          <cell r="C40"/>
          <cell r="D40"/>
          <cell r="E40"/>
        </row>
        <row r="41">
          <cell r="B41"/>
          <cell r="C41"/>
          <cell r="D41"/>
          <cell r="E41"/>
        </row>
        <row r="42">
          <cell r="B42"/>
          <cell r="C42"/>
          <cell r="D42"/>
          <cell r="E42"/>
        </row>
        <row r="43">
          <cell r="B43"/>
          <cell r="C43"/>
          <cell r="D43"/>
          <cell r="E43"/>
        </row>
      </sheetData>
      <sheetData sheetId="14">
        <row r="4">
          <cell r="B4" t="str">
            <v>New Zealand Average</v>
          </cell>
          <cell r="C4">
            <v>48.28</v>
          </cell>
          <cell r="D4">
            <v>17.440000000000001</v>
          </cell>
          <cell r="E4" t="str">
            <v>.</v>
          </cell>
          <cell r="F4" t="str">
            <v/>
          </cell>
        </row>
        <row r="5">
          <cell r="B5" t="str">
            <v>Male</v>
          </cell>
          <cell r="C5" t="str">
            <v>S</v>
          </cell>
          <cell r="D5">
            <v>32.909999999999997</v>
          </cell>
          <cell r="E5" t="str">
            <v/>
          </cell>
          <cell r="F5" t="str">
            <v/>
          </cell>
        </row>
        <row r="6">
          <cell r="B6" t="str">
            <v>Female</v>
          </cell>
          <cell r="C6">
            <v>55.11</v>
          </cell>
          <cell r="D6">
            <v>21.26</v>
          </cell>
          <cell r="E6" t="str">
            <v>.</v>
          </cell>
          <cell r="F6" t="str">
            <v/>
          </cell>
        </row>
        <row r="7">
          <cell r="B7" t="str">
            <v>Cis-male</v>
          </cell>
          <cell r="C7" t="str">
            <v>S</v>
          </cell>
          <cell r="D7">
            <v>32.909999999999997</v>
          </cell>
          <cell r="E7" t="str">
            <v/>
          </cell>
          <cell r="F7" t="str">
            <v/>
          </cell>
        </row>
        <row r="8">
          <cell r="B8" t="str">
            <v>Cis-female</v>
          </cell>
          <cell r="C8">
            <v>55.11</v>
          </cell>
          <cell r="D8">
            <v>21.26</v>
          </cell>
          <cell r="E8" t="str">
            <v>.</v>
          </cell>
          <cell r="F8" t="str">
            <v/>
          </cell>
        </row>
        <row r="9">
          <cell r="B9" t="str">
            <v>Heterosexual</v>
          </cell>
          <cell r="C9">
            <v>49.57</v>
          </cell>
          <cell r="D9">
            <v>18.48</v>
          </cell>
          <cell r="E9" t="str">
            <v>.</v>
          </cell>
          <cell r="F9" t="str">
            <v/>
          </cell>
        </row>
        <row r="10">
          <cell r="B10" t="str">
            <v>Gay or lesbian</v>
          </cell>
          <cell r="C10" t="str">
            <v>Ŝ</v>
          </cell>
          <cell r="D10">
            <v>0</v>
          </cell>
          <cell r="E10" t="str">
            <v/>
          </cell>
          <cell r="F10" t="str">
            <v>*</v>
          </cell>
        </row>
        <row r="11">
          <cell r="B11" t="str">
            <v>Bisexual</v>
          </cell>
          <cell r="C11" t="str">
            <v>S</v>
          </cell>
          <cell r="D11">
            <v>138.79</v>
          </cell>
          <cell r="E11" t="str">
            <v/>
          </cell>
          <cell r="F11" t="str">
            <v/>
          </cell>
        </row>
        <row r="12">
          <cell r="B12" t="str">
            <v>Other sexual identity</v>
          </cell>
          <cell r="C12">
            <v>0</v>
          </cell>
          <cell r="D12">
            <v>0</v>
          </cell>
          <cell r="E12" t="str">
            <v>.</v>
          </cell>
          <cell r="F12" t="str">
            <v>*</v>
          </cell>
        </row>
        <row r="13">
          <cell r="B13" t="str">
            <v>People with diverse sexualities</v>
          </cell>
          <cell r="C13" t="str">
            <v>S</v>
          </cell>
          <cell r="D13">
            <v>67.14</v>
          </cell>
          <cell r="E13" t="str">
            <v/>
          </cell>
          <cell r="F13" t="str">
            <v/>
          </cell>
        </row>
        <row r="14">
          <cell r="B14" t="str">
            <v>Not LGBT</v>
          </cell>
          <cell r="C14">
            <v>49.57</v>
          </cell>
          <cell r="D14">
            <v>18.48</v>
          </cell>
          <cell r="E14" t="str">
            <v>.</v>
          </cell>
          <cell r="F14" t="str">
            <v/>
          </cell>
        </row>
        <row r="15">
          <cell r="B15" t="str">
            <v>LGBT</v>
          </cell>
          <cell r="C15" t="str">
            <v>S</v>
          </cell>
          <cell r="D15">
            <v>67.14</v>
          </cell>
          <cell r="E15" t="str">
            <v/>
          </cell>
          <cell r="F15" t="str">
            <v/>
          </cell>
        </row>
        <row r="16">
          <cell r="B16" t="str">
            <v>15–19 years</v>
          </cell>
          <cell r="C16" t="str">
            <v>S</v>
          </cell>
          <cell r="D16">
            <v>50.1</v>
          </cell>
          <cell r="E16" t="str">
            <v/>
          </cell>
          <cell r="F16" t="str">
            <v/>
          </cell>
        </row>
        <row r="17">
          <cell r="B17" t="str">
            <v>20–29 years</v>
          </cell>
          <cell r="C17" t="str">
            <v>S</v>
          </cell>
          <cell r="D17">
            <v>33.18</v>
          </cell>
          <cell r="E17" t="str">
            <v/>
          </cell>
          <cell r="F17" t="str">
            <v/>
          </cell>
        </row>
        <row r="18">
          <cell r="B18" t="str">
            <v>30–39 years</v>
          </cell>
          <cell r="C18" t="str">
            <v>S</v>
          </cell>
          <cell r="D18">
            <v>33.69</v>
          </cell>
          <cell r="E18" t="str">
            <v/>
          </cell>
          <cell r="F18" t="str">
            <v/>
          </cell>
        </row>
        <row r="19">
          <cell r="B19" t="str">
            <v>40–49 years</v>
          </cell>
          <cell r="C19" t="str">
            <v>S</v>
          </cell>
          <cell r="D19">
            <v>42.74</v>
          </cell>
          <cell r="E19" t="str">
            <v/>
          </cell>
          <cell r="F19" t="str">
            <v/>
          </cell>
        </row>
        <row r="20">
          <cell r="B20" t="str">
            <v>50–59 years</v>
          </cell>
          <cell r="C20" t="str">
            <v>S</v>
          </cell>
          <cell r="D20">
            <v>62.25</v>
          </cell>
          <cell r="E20" t="str">
            <v/>
          </cell>
          <cell r="F20" t="str">
            <v/>
          </cell>
        </row>
        <row r="21">
          <cell r="B21" t="str">
            <v>60–64 years</v>
          </cell>
          <cell r="C21" t="str">
            <v>S</v>
          </cell>
          <cell r="D21">
            <v>71.790000000000006</v>
          </cell>
          <cell r="E21" t="str">
            <v/>
          </cell>
          <cell r="F21" t="str">
            <v/>
          </cell>
        </row>
        <row r="22">
          <cell r="B22" t="str">
            <v>65 years and over</v>
          </cell>
          <cell r="C22" t="str">
            <v>S</v>
          </cell>
          <cell r="D22">
            <v>46.04</v>
          </cell>
          <cell r="E22" t="str">
            <v/>
          </cell>
          <cell r="F22" t="str">
            <v/>
          </cell>
        </row>
        <row r="23">
          <cell r="B23" t="str">
            <v>15–29 years</v>
          </cell>
          <cell r="C23" t="str">
            <v>S</v>
          </cell>
          <cell r="D23">
            <v>25.76</v>
          </cell>
          <cell r="E23" t="str">
            <v/>
          </cell>
          <cell r="F23" t="str">
            <v/>
          </cell>
        </row>
        <row r="24">
          <cell r="B24" t="str">
            <v>30–64 years</v>
          </cell>
          <cell r="C24">
            <v>60.66</v>
          </cell>
          <cell r="D24">
            <v>24.97</v>
          </cell>
          <cell r="E24" t="str">
            <v>.</v>
          </cell>
          <cell r="F24" t="str">
            <v/>
          </cell>
        </row>
        <row r="25">
          <cell r="B25" t="str">
            <v>65 years and over</v>
          </cell>
          <cell r="C25" t="str">
            <v>S</v>
          </cell>
          <cell r="D25">
            <v>46.04</v>
          </cell>
          <cell r="E25" t="str">
            <v/>
          </cell>
          <cell r="F25" t="str">
            <v/>
          </cell>
        </row>
        <row r="26">
          <cell r="B26" t="str">
            <v>15–19 years</v>
          </cell>
          <cell r="C26" t="str">
            <v>S</v>
          </cell>
          <cell r="D26">
            <v>50.1</v>
          </cell>
          <cell r="E26" t="str">
            <v/>
          </cell>
          <cell r="F26" t="str">
            <v/>
          </cell>
        </row>
        <row r="27">
          <cell r="B27" t="str">
            <v>20–29 years</v>
          </cell>
          <cell r="C27" t="str">
            <v>S</v>
          </cell>
          <cell r="D27">
            <v>33.18</v>
          </cell>
          <cell r="E27" t="str">
            <v/>
          </cell>
          <cell r="F27" t="str">
            <v/>
          </cell>
        </row>
        <row r="28">
          <cell r="B28" t="str">
            <v>NZ European</v>
          </cell>
          <cell r="C28">
            <v>42.38</v>
          </cell>
          <cell r="D28">
            <v>19.63</v>
          </cell>
          <cell r="E28" t="str">
            <v>.</v>
          </cell>
          <cell r="F28" t="str">
            <v/>
          </cell>
        </row>
        <row r="29">
          <cell r="B29" t="str">
            <v>Māori</v>
          </cell>
          <cell r="C29">
            <v>76.150000000000006</v>
          </cell>
          <cell r="D29">
            <v>15.39</v>
          </cell>
          <cell r="E29" t="str">
            <v>.</v>
          </cell>
          <cell r="F29" t="str">
            <v/>
          </cell>
        </row>
        <row r="30">
          <cell r="B30" t="str">
            <v>Pacific peoples</v>
          </cell>
          <cell r="C30">
            <v>83.46</v>
          </cell>
          <cell r="D30">
            <v>28.9</v>
          </cell>
          <cell r="E30" t="str">
            <v>.</v>
          </cell>
          <cell r="F30" t="str">
            <v/>
          </cell>
        </row>
        <row r="31">
          <cell r="B31" t="str">
            <v>Asian</v>
          </cell>
          <cell r="C31">
            <v>0</v>
          </cell>
          <cell r="D31">
            <v>0</v>
          </cell>
          <cell r="E31" t="str">
            <v>.</v>
          </cell>
          <cell r="F31" t="str">
            <v>*</v>
          </cell>
        </row>
        <row r="32">
          <cell r="B32" t="str">
            <v>Indian</v>
          </cell>
          <cell r="C32">
            <v>0</v>
          </cell>
          <cell r="D32">
            <v>0</v>
          </cell>
          <cell r="E32" t="str">
            <v>.</v>
          </cell>
          <cell r="F32" t="str">
            <v>*</v>
          </cell>
        </row>
        <row r="33">
          <cell r="B33" t="str">
            <v>Other ethnicity</v>
          </cell>
          <cell r="C33" t="str">
            <v>Ŝ</v>
          </cell>
          <cell r="D33">
            <v>0</v>
          </cell>
          <cell r="E33" t="str">
            <v/>
          </cell>
          <cell r="F33" t="str">
            <v>*</v>
          </cell>
        </row>
        <row r="34">
          <cell r="B34" t="str">
            <v>Other ethnicity (except European and Māori)</v>
          </cell>
          <cell r="C34">
            <v>75.099999999999994</v>
          </cell>
          <cell r="D34">
            <v>31.37</v>
          </cell>
          <cell r="E34" t="str">
            <v>.</v>
          </cell>
          <cell r="F34" t="str">
            <v/>
          </cell>
        </row>
        <row r="35">
          <cell r="B35" t="str">
            <v>Other ethnicity (except European, Māori and Asian)</v>
          </cell>
          <cell r="C35">
            <v>85.12</v>
          </cell>
          <cell r="D35">
            <v>24.91</v>
          </cell>
          <cell r="E35" t="str">
            <v>.</v>
          </cell>
          <cell r="F35" t="str">
            <v/>
          </cell>
        </row>
        <row r="36">
          <cell r="B36" t="str">
            <v>Other ethnicity (except European, Māori and Pacific)</v>
          </cell>
          <cell r="C36" t="str">
            <v>S</v>
          </cell>
          <cell r="D36">
            <v>139.27000000000001</v>
          </cell>
          <cell r="E36" t="str">
            <v/>
          </cell>
          <cell r="F36" t="str">
            <v/>
          </cell>
        </row>
        <row r="37">
          <cell r="B37">
            <v>2018</v>
          </cell>
          <cell r="C37" t="str">
            <v>S</v>
          </cell>
          <cell r="D37">
            <v>18.010000000000002</v>
          </cell>
          <cell r="E37" t="str">
            <v/>
          </cell>
          <cell r="F37" t="str">
            <v/>
          </cell>
        </row>
        <row r="38">
          <cell r="B38" t="str">
            <v>2019/20</v>
          </cell>
          <cell r="C38" t="str">
            <v>Ŝ</v>
          </cell>
          <cell r="D38">
            <v>17.329999999999998</v>
          </cell>
          <cell r="E38" t="str">
            <v/>
          </cell>
          <cell r="F38" t="str">
            <v/>
          </cell>
        </row>
        <row r="40">
          <cell r="B40"/>
          <cell r="C40"/>
          <cell r="D40"/>
          <cell r="E40"/>
          <cell r="F40"/>
        </row>
        <row r="41">
          <cell r="B41"/>
          <cell r="C41"/>
          <cell r="D41"/>
          <cell r="E41"/>
          <cell r="F41"/>
        </row>
        <row r="42">
          <cell r="B42"/>
          <cell r="C42"/>
          <cell r="D42"/>
          <cell r="E42"/>
          <cell r="F42"/>
        </row>
        <row r="43">
          <cell r="B43"/>
          <cell r="C43"/>
          <cell r="D43"/>
          <cell r="E43"/>
          <cell r="F43"/>
        </row>
        <row r="44">
          <cell r="B44"/>
          <cell r="C44"/>
          <cell r="D44"/>
          <cell r="E44"/>
          <cell r="F44"/>
        </row>
        <row r="45">
          <cell r="B45"/>
          <cell r="C45"/>
          <cell r="D45"/>
          <cell r="E45"/>
          <cell r="F45"/>
        </row>
      </sheetData>
      <sheetData sheetId="15">
        <row r="4">
          <cell r="B4" t="str">
            <v>New Zealand Average</v>
          </cell>
          <cell r="C4">
            <v>10</v>
          </cell>
          <cell r="D4">
            <v>34.74</v>
          </cell>
          <cell r="E4" t="str">
            <v>#</v>
          </cell>
        </row>
        <row r="5">
          <cell r="B5" t="str">
            <v>Male</v>
          </cell>
          <cell r="C5" t="str">
            <v>S</v>
          </cell>
          <cell r="D5">
            <v>77.64</v>
          </cell>
          <cell r="E5" t="str">
            <v/>
          </cell>
        </row>
        <row r="6">
          <cell r="B6" t="str">
            <v>Female</v>
          </cell>
          <cell r="C6">
            <v>8</v>
          </cell>
          <cell r="D6">
            <v>40.880000000000003</v>
          </cell>
          <cell r="E6" t="str">
            <v>#</v>
          </cell>
        </row>
        <row r="7">
          <cell r="B7" t="str">
            <v>Cis-male</v>
          </cell>
          <cell r="C7" t="str">
            <v>S</v>
          </cell>
          <cell r="D7">
            <v>77.64</v>
          </cell>
          <cell r="E7" t="str">
            <v/>
          </cell>
        </row>
        <row r="8">
          <cell r="B8" t="str">
            <v>Cis-female</v>
          </cell>
          <cell r="C8">
            <v>8</v>
          </cell>
          <cell r="D8">
            <v>40.880000000000003</v>
          </cell>
          <cell r="E8" t="str">
            <v>#</v>
          </cell>
        </row>
        <row r="9">
          <cell r="B9" t="str">
            <v>Heterosexual</v>
          </cell>
          <cell r="C9">
            <v>10</v>
          </cell>
          <cell r="D9">
            <v>35.72</v>
          </cell>
          <cell r="E9" t="str">
            <v>#</v>
          </cell>
        </row>
        <row r="10">
          <cell r="B10" t="str">
            <v>Gay or lesbian</v>
          </cell>
          <cell r="C10" t="str">
            <v>S</v>
          </cell>
          <cell r="D10">
            <v>208.96</v>
          </cell>
          <cell r="E10" t="str">
            <v/>
          </cell>
        </row>
        <row r="11">
          <cell r="B11" t="str">
            <v>Bisexual</v>
          </cell>
          <cell r="C11" t="str">
            <v>S</v>
          </cell>
          <cell r="D11">
            <v>196.96</v>
          </cell>
          <cell r="E11" t="str">
            <v/>
          </cell>
        </row>
        <row r="12">
          <cell r="B12" t="str">
            <v>Other sexual identity</v>
          </cell>
          <cell r="C12">
            <v>0</v>
          </cell>
          <cell r="D12" t="str">
            <v>.</v>
          </cell>
          <cell r="E12" t="str">
            <v/>
          </cell>
        </row>
        <row r="13">
          <cell r="B13" t="str">
            <v>People with diverse sexualities</v>
          </cell>
          <cell r="C13" t="str">
            <v>S</v>
          </cell>
          <cell r="D13">
            <v>188.11</v>
          </cell>
          <cell r="E13" t="str">
            <v/>
          </cell>
        </row>
        <row r="14">
          <cell r="B14" t="str">
            <v>Not LGBT</v>
          </cell>
          <cell r="C14">
            <v>10</v>
          </cell>
          <cell r="D14">
            <v>35.72</v>
          </cell>
          <cell r="E14" t="str">
            <v>#</v>
          </cell>
        </row>
        <row r="15">
          <cell r="B15" t="str">
            <v>LGBT</v>
          </cell>
          <cell r="C15" t="str">
            <v>S</v>
          </cell>
          <cell r="D15">
            <v>188.11</v>
          </cell>
          <cell r="E15" t="str">
            <v/>
          </cell>
        </row>
        <row r="16">
          <cell r="B16" t="str">
            <v>15–19 years</v>
          </cell>
          <cell r="C16" t="str">
            <v>S</v>
          </cell>
          <cell r="D16">
            <v>111.86</v>
          </cell>
          <cell r="E16" t="str">
            <v/>
          </cell>
        </row>
        <row r="17">
          <cell r="B17" t="str">
            <v>20–29 years</v>
          </cell>
          <cell r="C17" t="str">
            <v>S</v>
          </cell>
          <cell r="D17">
            <v>99.21</v>
          </cell>
          <cell r="E17" t="str">
            <v/>
          </cell>
        </row>
        <row r="18">
          <cell r="B18" t="str">
            <v>30–39 years</v>
          </cell>
          <cell r="C18" t="str">
            <v>S</v>
          </cell>
          <cell r="D18">
            <v>87.37</v>
          </cell>
          <cell r="E18" t="str">
            <v/>
          </cell>
        </row>
        <row r="19">
          <cell r="B19" t="str">
            <v>40–49 years</v>
          </cell>
          <cell r="C19" t="str">
            <v>S</v>
          </cell>
          <cell r="D19">
            <v>66.349999999999994</v>
          </cell>
          <cell r="E19" t="str">
            <v/>
          </cell>
        </row>
        <row r="20">
          <cell r="B20" t="str">
            <v>50–59 years</v>
          </cell>
          <cell r="C20" t="str">
            <v>S</v>
          </cell>
          <cell r="D20">
            <v>85.1</v>
          </cell>
          <cell r="E20" t="str">
            <v/>
          </cell>
        </row>
        <row r="21">
          <cell r="B21" t="str">
            <v>60–64 years</v>
          </cell>
          <cell r="C21" t="str">
            <v>S</v>
          </cell>
          <cell r="D21">
            <v>143.76</v>
          </cell>
          <cell r="E21" t="str">
            <v/>
          </cell>
        </row>
        <row r="22">
          <cell r="B22" t="str">
            <v>65 years and over</v>
          </cell>
          <cell r="C22" t="str">
            <v>S</v>
          </cell>
          <cell r="D22">
            <v>142.43</v>
          </cell>
          <cell r="E22" t="str">
            <v/>
          </cell>
        </row>
        <row r="23">
          <cell r="B23" t="str">
            <v>15–29 years</v>
          </cell>
          <cell r="C23" t="str">
            <v>S</v>
          </cell>
          <cell r="D23">
            <v>77.63</v>
          </cell>
          <cell r="E23" t="str">
            <v/>
          </cell>
        </row>
        <row r="24">
          <cell r="B24" t="str">
            <v>30–64 years</v>
          </cell>
          <cell r="C24">
            <v>7</v>
          </cell>
          <cell r="D24">
            <v>43.09</v>
          </cell>
          <cell r="E24" t="str">
            <v>#</v>
          </cell>
        </row>
        <row r="25">
          <cell r="B25" t="str">
            <v>65 years and over</v>
          </cell>
          <cell r="C25" t="str">
            <v>S</v>
          </cell>
          <cell r="D25">
            <v>142.43</v>
          </cell>
          <cell r="E25" t="str">
            <v/>
          </cell>
        </row>
        <row r="26">
          <cell r="B26" t="str">
            <v>15–19 years</v>
          </cell>
          <cell r="C26" t="str">
            <v>S</v>
          </cell>
          <cell r="D26">
            <v>111.86</v>
          </cell>
          <cell r="E26" t="str">
            <v/>
          </cell>
        </row>
        <row r="27">
          <cell r="B27" t="str">
            <v>20–29 years</v>
          </cell>
          <cell r="C27" t="str">
            <v>S</v>
          </cell>
          <cell r="D27">
            <v>99.21</v>
          </cell>
          <cell r="E27" t="str">
            <v/>
          </cell>
        </row>
        <row r="28">
          <cell r="B28" t="str">
            <v>NZ European</v>
          </cell>
          <cell r="C28">
            <v>7</v>
          </cell>
          <cell r="D28">
            <v>45.04</v>
          </cell>
          <cell r="E28" t="str">
            <v>#</v>
          </cell>
        </row>
        <row r="29">
          <cell r="B29" t="str">
            <v>Māori</v>
          </cell>
          <cell r="C29">
            <v>5</v>
          </cell>
          <cell r="D29">
            <v>49.16</v>
          </cell>
          <cell r="E29" t="str">
            <v>#</v>
          </cell>
        </row>
        <row r="30">
          <cell r="B30" t="str">
            <v>Pacific peoples</v>
          </cell>
          <cell r="C30" t="str">
            <v>S</v>
          </cell>
          <cell r="D30">
            <v>97.15</v>
          </cell>
          <cell r="E30" t="str">
            <v/>
          </cell>
        </row>
        <row r="31">
          <cell r="B31" t="str">
            <v>Asian</v>
          </cell>
          <cell r="C31">
            <v>0</v>
          </cell>
          <cell r="D31" t="str">
            <v>.</v>
          </cell>
          <cell r="E31" t="str">
            <v/>
          </cell>
        </row>
        <row r="32">
          <cell r="B32" t="str">
            <v>Indian</v>
          </cell>
          <cell r="C32">
            <v>0</v>
          </cell>
          <cell r="D32" t="str">
            <v>.</v>
          </cell>
          <cell r="E32" t="str">
            <v/>
          </cell>
        </row>
        <row r="33">
          <cell r="B33" t="str">
            <v>Other ethnicity</v>
          </cell>
          <cell r="C33" t="str">
            <v>S</v>
          </cell>
          <cell r="D33">
            <v>196.04</v>
          </cell>
          <cell r="E33" t="str">
            <v/>
          </cell>
        </row>
        <row r="34">
          <cell r="B34" t="str">
            <v>Other ethnicity (except European and Māori)</v>
          </cell>
          <cell r="C34" t="str">
            <v>S</v>
          </cell>
          <cell r="D34">
            <v>88.55</v>
          </cell>
          <cell r="E34" t="str">
            <v/>
          </cell>
        </row>
        <row r="35">
          <cell r="B35" t="str">
            <v>Other ethnicity (except European, Māori and Asian)</v>
          </cell>
          <cell r="C35" t="str">
            <v>S</v>
          </cell>
          <cell r="D35">
            <v>88.55</v>
          </cell>
          <cell r="E35" t="str">
            <v/>
          </cell>
        </row>
        <row r="36">
          <cell r="B36" t="str">
            <v>Other ethnicity (except European, Māori and Pacific)</v>
          </cell>
          <cell r="C36" t="str">
            <v>S</v>
          </cell>
          <cell r="D36">
            <v>196.04</v>
          </cell>
          <cell r="E36" t="str">
            <v/>
          </cell>
        </row>
        <row r="37">
          <cell r="B37">
            <v>2018</v>
          </cell>
          <cell r="C37">
            <v>5</v>
          </cell>
          <cell r="D37">
            <v>40.549999999999997</v>
          </cell>
          <cell r="E37" t="str">
            <v>#</v>
          </cell>
        </row>
        <row r="38">
          <cell r="B38" t="str">
            <v>2019/20</v>
          </cell>
          <cell r="C38" t="str">
            <v>S</v>
          </cell>
          <cell r="D38">
            <v>54.23</v>
          </cell>
          <cell r="E38" t="str">
            <v/>
          </cell>
        </row>
        <row r="40">
          <cell r="B40"/>
          <cell r="C40"/>
          <cell r="D40"/>
          <cell r="E40"/>
        </row>
        <row r="41">
          <cell r="B41"/>
          <cell r="C41"/>
          <cell r="D41"/>
          <cell r="E41"/>
        </row>
        <row r="42">
          <cell r="B42"/>
          <cell r="C42"/>
          <cell r="D42"/>
          <cell r="E42"/>
        </row>
        <row r="43">
          <cell r="B43"/>
          <cell r="C43"/>
          <cell r="D43"/>
          <cell r="E43"/>
        </row>
      </sheetData>
      <sheetData sheetId="16">
        <row r="4">
          <cell r="B4" t="str">
            <v>New Zealand Average</v>
          </cell>
          <cell r="C4">
            <v>31.75</v>
          </cell>
          <cell r="D4">
            <v>15.11</v>
          </cell>
          <cell r="E4" t="str">
            <v>.</v>
          </cell>
          <cell r="F4" t="str">
            <v/>
          </cell>
        </row>
        <row r="5">
          <cell r="B5" t="str">
            <v>Male</v>
          </cell>
          <cell r="C5" t="str">
            <v>S</v>
          </cell>
          <cell r="D5">
            <v>21.55</v>
          </cell>
          <cell r="E5" t="str">
            <v/>
          </cell>
          <cell r="F5" t="str">
            <v/>
          </cell>
        </row>
        <row r="6">
          <cell r="B6" t="str">
            <v>Female</v>
          </cell>
          <cell r="C6" t="str">
            <v>Ŝ</v>
          </cell>
          <cell r="D6">
            <v>18.68</v>
          </cell>
          <cell r="E6" t="str">
            <v/>
          </cell>
          <cell r="F6" t="str">
            <v/>
          </cell>
        </row>
        <row r="7">
          <cell r="B7" t="str">
            <v>Cis-male</v>
          </cell>
          <cell r="C7" t="str">
            <v>S</v>
          </cell>
          <cell r="D7">
            <v>21.55</v>
          </cell>
          <cell r="E7" t="str">
            <v/>
          </cell>
          <cell r="F7" t="str">
            <v/>
          </cell>
        </row>
        <row r="8">
          <cell r="B8" t="str">
            <v>Cis-female</v>
          </cell>
          <cell r="C8" t="str">
            <v>Ŝ</v>
          </cell>
          <cell r="D8">
            <v>18.68</v>
          </cell>
          <cell r="E8" t="str">
            <v/>
          </cell>
          <cell r="F8" t="str">
            <v/>
          </cell>
        </row>
        <row r="9">
          <cell r="B9" t="str">
            <v>Heterosexual</v>
          </cell>
          <cell r="C9" t="str">
            <v>Ŝ</v>
          </cell>
          <cell r="D9">
            <v>15.49</v>
          </cell>
          <cell r="E9" t="str">
            <v/>
          </cell>
          <cell r="F9" t="str">
            <v/>
          </cell>
        </row>
        <row r="10">
          <cell r="B10" t="str">
            <v>Gay or lesbian</v>
          </cell>
          <cell r="C10" t="str">
            <v>Ŝ</v>
          </cell>
          <cell r="D10">
            <v>0</v>
          </cell>
          <cell r="E10" t="str">
            <v/>
          </cell>
          <cell r="F10" t="str">
            <v>*</v>
          </cell>
        </row>
        <row r="11">
          <cell r="B11" t="str">
            <v>Bisexual</v>
          </cell>
          <cell r="C11" t="str">
            <v>S</v>
          </cell>
          <cell r="D11">
            <v>138.79</v>
          </cell>
          <cell r="E11" t="str">
            <v/>
          </cell>
          <cell r="F11" t="str">
            <v/>
          </cell>
        </row>
        <row r="12">
          <cell r="B12" t="str">
            <v>People with diverse sexualities</v>
          </cell>
          <cell r="C12" t="str">
            <v>S</v>
          </cell>
          <cell r="D12">
            <v>133.99</v>
          </cell>
          <cell r="E12" t="str">
            <v/>
          </cell>
          <cell r="F12" t="str">
            <v/>
          </cell>
        </row>
        <row r="13">
          <cell r="B13" t="str">
            <v>Not LGBT</v>
          </cell>
          <cell r="C13" t="str">
            <v>Ŝ</v>
          </cell>
          <cell r="D13">
            <v>15.49</v>
          </cell>
          <cell r="E13" t="str">
            <v/>
          </cell>
          <cell r="F13" t="str">
            <v/>
          </cell>
        </row>
        <row r="14">
          <cell r="B14" t="str">
            <v>LGBT</v>
          </cell>
          <cell r="C14" t="str">
            <v>S</v>
          </cell>
          <cell r="D14">
            <v>133.99</v>
          </cell>
          <cell r="E14" t="str">
            <v/>
          </cell>
          <cell r="F14" t="str">
            <v/>
          </cell>
        </row>
        <row r="15">
          <cell r="B15" t="str">
            <v>15–19 years</v>
          </cell>
          <cell r="C15" t="str">
            <v>S</v>
          </cell>
          <cell r="D15">
            <v>39.92</v>
          </cell>
          <cell r="E15" t="str">
            <v/>
          </cell>
          <cell r="F15" t="str">
            <v/>
          </cell>
        </row>
        <row r="16">
          <cell r="B16" t="str">
            <v>20–29 years</v>
          </cell>
          <cell r="C16" t="str">
            <v>S</v>
          </cell>
          <cell r="D16">
            <v>22.7</v>
          </cell>
          <cell r="E16" t="str">
            <v/>
          </cell>
          <cell r="F16" t="str">
            <v/>
          </cell>
        </row>
        <row r="17">
          <cell r="B17" t="str">
            <v>30–39 years</v>
          </cell>
          <cell r="C17" t="str">
            <v>S</v>
          </cell>
          <cell r="D17">
            <v>40.83</v>
          </cell>
          <cell r="E17" t="str">
            <v/>
          </cell>
          <cell r="F17" t="str">
            <v/>
          </cell>
        </row>
        <row r="18">
          <cell r="B18" t="str">
            <v>40–49 years</v>
          </cell>
          <cell r="C18" t="str">
            <v>S</v>
          </cell>
          <cell r="D18">
            <v>38.299999999999997</v>
          </cell>
          <cell r="E18" t="str">
            <v/>
          </cell>
          <cell r="F18" t="str">
            <v/>
          </cell>
        </row>
        <row r="19">
          <cell r="B19" t="str">
            <v>50–59 years</v>
          </cell>
          <cell r="C19" t="str">
            <v>S</v>
          </cell>
          <cell r="D19">
            <v>55.25</v>
          </cell>
          <cell r="E19" t="str">
            <v/>
          </cell>
          <cell r="F19" t="str">
            <v/>
          </cell>
        </row>
        <row r="20">
          <cell r="B20" t="str">
            <v>60–64 years</v>
          </cell>
          <cell r="C20">
            <v>0</v>
          </cell>
          <cell r="D20">
            <v>0</v>
          </cell>
          <cell r="E20" t="str">
            <v>.</v>
          </cell>
          <cell r="F20" t="str">
            <v>*</v>
          </cell>
        </row>
        <row r="21">
          <cell r="B21" t="str">
            <v>65 years and over</v>
          </cell>
          <cell r="C21" t="str">
            <v>S</v>
          </cell>
          <cell r="D21">
            <v>53.38</v>
          </cell>
          <cell r="E21" t="str">
            <v/>
          </cell>
          <cell r="F21" t="str">
            <v/>
          </cell>
        </row>
        <row r="22">
          <cell r="B22" t="str">
            <v>15–29 years</v>
          </cell>
          <cell r="C22" t="str">
            <v>SŜ</v>
          </cell>
          <cell r="D22">
            <v>17.3</v>
          </cell>
          <cell r="E22" t="str">
            <v/>
          </cell>
          <cell r="F22" t="str">
            <v/>
          </cell>
        </row>
        <row r="23">
          <cell r="B23" t="str">
            <v>30–64 years</v>
          </cell>
          <cell r="C23" t="str">
            <v>S</v>
          </cell>
          <cell r="D23">
            <v>22.45</v>
          </cell>
          <cell r="E23" t="str">
            <v/>
          </cell>
          <cell r="F23" t="str">
            <v/>
          </cell>
        </row>
        <row r="24">
          <cell r="B24" t="str">
            <v>65 years and over</v>
          </cell>
          <cell r="C24" t="str">
            <v>S</v>
          </cell>
          <cell r="D24">
            <v>53.38</v>
          </cell>
          <cell r="E24" t="str">
            <v/>
          </cell>
          <cell r="F24" t="str">
            <v/>
          </cell>
        </row>
        <row r="25">
          <cell r="B25" t="str">
            <v>15–19 years</v>
          </cell>
          <cell r="C25" t="str">
            <v>S</v>
          </cell>
          <cell r="D25">
            <v>39.92</v>
          </cell>
          <cell r="E25" t="str">
            <v/>
          </cell>
          <cell r="F25" t="str">
            <v/>
          </cell>
        </row>
        <row r="26">
          <cell r="B26" t="str">
            <v>20–29 years</v>
          </cell>
          <cell r="C26" t="str">
            <v>S</v>
          </cell>
          <cell r="D26">
            <v>22.7</v>
          </cell>
          <cell r="E26" t="str">
            <v/>
          </cell>
          <cell r="F26" t="str">
            <v/>
          </cell>
        </row>
        <row r="27">
          <cell r="B27" t="str">
            <v>NZ European</v>
          </cell>
          <cell r="C27" t="str">
            <v>SŜ</v>
          </cell>
          <cell r="D27">
            <v>19.100000000000001</v>
          </cell>
          <cell r="E27" t="str">
            <v/>
          </cell>
          <cell r="F27" t="str">
            <v/>
          </cell>
        </row>
        <row r="28">
          <cell r="B28" t="str">
            <v>Māori</v>
          </cell>
          <cell r="C28" t="str">
            <v>Ŝ</v>
          </cell>
          <cell r="D28">
            <v>17.03</v>
          </cell>
          <cell r="E28" t="str">
            <v/>
          </cell>
          <cell r="F28" t="str">
            <v/>
          </cell>
        </row>
        <row r="29">
          <cell r="B29" t="str">
            <v>Pacific peoples</v>
          </cell>
          <cell r="C29">
            <v>81.78</v>
          </cell>
          <cell r="D29">
            <v>33.65</v>
          </cell>
          <cell r="E29" t="str">
            <v>.</v>
          </cell>
          <cell r="F29" t="str">
            <v>*</v>
          </cell>
        </row>
        <row r="30">
          <cell r="B30" t="str">
            <v>Asian</v>
          </cell>
          <cell r="C30">
            <v>0</v>
          </cell>
          <cell r="D30">
            <v>0</v>
          </cell>
          <cell r="E30" t="str">
            <v>.</v>
          </cell>
          <cell r="F30" t="str">
            <v>*</v>
          </cell>
        </row>
        <row r="31">
          <cell r="B31" t="str">
            <v>Indian</v>
          </cell>
          <cell r="C31">
            <v>0</v>
          </cell>
          <cell r="D31">
            <v>0</v>
          </cell>
          <cell r="E31" t="str">
            <v>.</v>
          </cell>
          <cell r="F31" t="str">
            <v>*</v>
          </cell>
        </row>
        <row r="32">
          <cell r="B32" t="str">
            <v>Other ethnicity</v>
          </cell>
          <cell r="C32">
            <v>0</v>
          </cell>
          <cell r="D32">
            <v>0</v>
          </cell>
          <cell r="E32" t="str">
            <v>.</v>
          </cell>
          <cell r="F32" t="str">
            <v>*</v>
          </cell>
        </row>
        <row r="33">
          <cell r="B33" t="str">
            <v>Other ethnicity (except European and Māori)</v>
          </cell>
          <cell r="C33" t="str">
            <v>S</v>
          </cell>
          <cell r="D33">
            <v>41.48</v>
          </cell>
          <cell r="E33" t="str">
            <v/>
          </cell>
          <cell r="F33" t="str">
            <v/>
          </cell>
        </row>
        <row r="34">
          <cell r="B34" t="str">
            <v>Other ethnicity (except European, Māori and Asian)</v>
          </cell>
          <cell r="C34" t="str">
            <v>S</v>
          </cell>
          <cell r="D34">
            <v>39.36</v>
          </cell>
          <cell r="E34" t="str">
            <v/>
          </cell>
          <cell r="F34" t="str">
            <v/>
          </cell>
        </row>
        <row r="35">
          <cell r="B35" t="str">
            <v>Other ethnicity (except European, Māori and Pacific)</v>
          </cell>
          <cell r="C35">
            <v>0</v>
          </cell>
          <cell r="D35">
            <v>0</v>
          </cell>
          <cell r="E35" t="str">
            <v>.</v>
          </cell>
          <cell r="F35" t="str">
            <v>*</v>
          </cell>
        </row>
        <row r="36">
          <cell r="B36">
            <v>2018</v>
          </cell>
          <cell r="C36" t="str">
            <v>SŜ</v>
          </cell>
          <cell r="D36">
            <v>15.88</v>
          </cell>
          <cell r="E36" t="str">
            <v/>
          </cell>
          <cell r="F36" t="str">
            <v/>
          </cell>
        </row>
        <row r="37">
          <cell r="B37" t="str">
            <v>2019/20</v>
          </cell>
          <cell r="C37" t="str">
            <v>S</v>
          </cell>
          <cell r="D37">
            <v>31.48</v>
          </cell>
          <cell r="E37" t="str">
            <v/>
          </cell>
          <cell r="F37" t="str">
            <v/>
          </cell>
        </row>
        <row r="39">
          <cell r="B39"/>
          <cell r="C39"/>
          <cell r="D39"/>
          <cell r="E39"/>
          <cell r="F39"/>
        </row>
        <row r="40">
          <cell r="B40"/>
          <cell r="C40"/>
          <cell r="D40"/>
          <cell r="E40"/>
          <cell r="F40"/>
        </row>
        <row r="41">
          <cell r="B41"/>
          <cell r="C41"/>
          <cell r="D41"/>
          <cell r="E41"/>
          <cell r="F41"/>
        </row>
        <row r="42">
          <cell r="B42"/>
          <cell r="C42"/>
          <cell r="D42"/>
          <cell r="E42"/>
          <cell r="F42"/>
        </row>
        <row r="43">
          <cell r="B43"/>
          <cell r="C43"/>
          <cell r="D43"/>
          <cell r="E43"/>
          <cell r="F43"/>
        </row>
        <row r="44">
          <cell r="B44"/>
          <cell r="C44"/>
          <cell r="D44"/>
          <cell r="E44"/>
          <cell r="F44"/>
        </row>
      </sheetData>
      <sheetData sheetId="17">
        <row r="4">
          <cell r="B4" t="str">
            <v>New Zealand Average</v>
          </cell>
          <cell r="C4">
            <v>6</v>
          </cell>
          <cell r="D4">
            <v>48.52</v>
          </cell>
          <cell r="E4" t="str">
            <v>#</v>
          </cell>
        </row>
        <row r="5">
          <cell r="B5" t="str">
            <v>Male</v>
          </cell>
          <cell r="C5" t="str">
            <v>S</v>
          </cell>
          <cell r="D5">
            <v>151.16999999999999</v>
          </cell>
          <cell r="E5" t="str">
            <v/>
          </cell>
        </row>
        <row r="6">
          <cell r="B6" t="str">
            <v>Female</v>
          </cell>
          <cell r="C6" t="str">
            <v>S</v>
          </cell>
          <cell r="D6">
            <v>51.93</v>
          </cell>
          <cell r="E6" t="str">
            <v/>
          </cell>
        </row>
        <row r="7">
          <cell r="B7" t="str">
            <v>Cis-male</v>
          </cell>
          <cell r="C7" t="str">
            <v>S</v>
          </cell>
          <cell r="D7">
            <v>151.16999999999999</v>
          </cell>
          <cell r="E7" t="str">
            <v/>
          </cell>
        </row>
        <row r="8">
          <cell r="B8" t="str">
            <v>Cis-female</v>
          </cell>
          <cell r="C8" t="str">
            <v>S</v>
          </cell>
          <cell r="D8">
            <v>51.93</v>
          </cell>
          <cell r="E8" t="str">
            <v/>
          </cell>
        </row>
        <row r="9">
          <cell r="B9" t="str">
            <v>Heterosexual</v>
          </cell>
          <cell r="C9" t="str">
            <v>S</v>
          </cell>
          <cell r="D9">
            <v>50.74</v>
          </cell>
          <cell r="E9" t="str">
            <v/>
          </cell>
        </row>
        <row r="10">
          <cell r="B10" t="str">
            <v>Gay or lesbian</v>
          </cell>
          <cell r="C10" t="str">
            <v>S</v>
          </cell>
          <cell r="D10">
            <v>208.96</v>
          </cell>
          <cell r="E10" t="str">
            <v/>
          </cell>
        </row>
        <row r="11">
          <cell r="B11" t="str">
            <v>Bisexual</v>
          </cell>
          <cell r="C11" t="str">
            <v>S</v>
          </cell>
          <cell r="D11">
            <v>196.96</v>
          </cell>
          <cell r="E11" t="str">
            <v/>
          </cell>
        </row>
        <row r="12">
          <cell r="B12" t="str">
            <v>People with diverse sexualities</v>
          </cell>
          <cell r="C12" t="str">
            <v>S</v>
          </cell>
          <cell r="D12">
            <v>188.11</v>
          </cell>
          <cell r="E12" t="str">
            <v/>
          </cell>
        </row>
        <row r="13">
          <cell r="B13" t="str">
            <v>Not LGBT</v>
          </cell>
          <cell r="C13" t="str">
            <v>S</v>
          </cell>
          <cell r="D13">
            <v>50.74</v>
          </cell>
          <cell r="E13" t="str">
            <v/>
          </cell>
        </row>
        <row r="14">
          <cell r="B14" t="str">
            <v>LGBT</v>
          </cell>
          <cell r="C14" t="str">
            <v>S</v>
          </cell>
          <cell r="D14">
            <v>188.11</v>
          </cell>
          <cell r="E14" t="str">
            <v/>
          </cell>
        </row>
        <row r="15">
          <cell r="B15" t="str">
            <v>15–19 years</v>
          </cell>
          <cell r="C15" t="str">
            <v>S</v>
          </cell>
          <cell r="D15">
            <v>196.31</v>
          </cell>
          <cell r="E15" t="str">
            <v/>
          </cell>
        </row>
        <row r="16">
          <cell r="B16" t="str">
            <v>20–29 years</v>
          </cell>
          <cell r="C16" t="str">
            <v>S</v>
          </cell>
          <cell r="D16">
            <v>90.92</v>
          </cell>
          <cell r="E16" t="str">
            <v/>
          </cell>
        </row>
        <row r="17">
          <cell r="B17" t="str">
            <v>30–39 years</v>
          </cell>
          <cell r="C17" t="str">
            <v>S</v>
          </cell>
          <cell r="D17">
            <v>109.86</v>
          </cell>
          <cell r="E17" t="str">
            <v/>
          </cell>
        </row>
        <row r="18">
          <cell r="B18" t="str">
            <v>40–49 years</v>
          </cell>
          <cell r="C18" t="str">
            <v>S</v>
          </cell>
          <cell r="D18">
            <v>84.93</v>
          </cell>
          <cell r="E18" t="str">
            <v/>
          </cell>
        </row>
        <row r="19">
          <cell r="B19" t="str">
            <v>50–59 years</v>
          </cell>
          <cell r="C19" t="str">
            <v>S</v>
          </cell>
          <cell r="D19">
            <v>109.89</v>
          </cell>
          <cell r="E19" t="str">
            <v/>
          </cell>
        </row>
        <row r="20">
          <cell r="B20" t="str">
            <v>60–64 years</v>
          </cell>
          <cell r="C20">
            <v>0</v>
          </cell>
          <cell r="D20" t="str">
            <v>.</v>
          </cell>
          <cell r="E20" t="str">
            <v/>
          </cell>
        </row>
        <row r="21">
          <cell r="B21" t="str">
            <v>65 years and over</v>
          </cell>
          <cell r="C21" t="str">
            <v>S</v>
          </cell>
          <cell r="D21">
            <v>198.96</v>
          </cell>
          <cell r="E21" t="str">
            <v/>
          </cell>
        </row>
        <row r="22">
          <cell r="B22" t="str">
            <v>15–29 years</v>
          </cell>
          <cell r="C22" t="str">
            <v>S</v>
          </cell>
          <cell r="D22">
            <v>84.24</v>
          </cell>
          <cell r="E22" t="str">
            <v/>
          </cell>
        </row>
        <row r="23">
          <cell r="B23" t="str">
            <v>30–64 years</v>
          </cell>
          <cell r="C23" t="str">
            <v>S</v>
          </cell>
          <cell r="D23">
            <v>59.16</v>
          </cell>
          <cell r="E23" t="str">
            <v/>
          </cell>
        </row>
        <row r="24">
          <cell r="B24" t="str">
            <v>65 years and over</v>
          </cell>
          <cell r="C24" t="str">
            <v>S</v>
          </cell>
          <cell r="D24">
            <v>198.96</v>
          </cell>
          <cell r="E24" t="str">
            <v/>
          </cell>
        </row>
        <row r="25">
          <cell r="B25" t="str">
            <v>15–19 years</v>
          </cell>
          <cell r="C25" t="str">
            <v>S</v>
          </cell>
          <cell r="D25">
            <v>196.31</v>
          </cell>
          <cell r="E25" t="str">
            <v/>
          </cell>
        </row>
        <row r="26">
          <cell r="B26" t="str">
            <v>20–29 years</v>
          </cell>
          <cell r="C26" t="str">
            <v>S</v>
          </cell>
          <cell r="D26">
            <v>90.92</v>
          </cell>
          <cell r="E26" t="str">
            <v/>
          </cell>
        </row>
        <row r="27">
          <cell r="B27" t="str">
            <v>NZ European</v>
          </cell>
          <cell r="C27" t="str">
            <v>S</v>
          </cell>
          <cell r="D27">
            <v>60.3</v>
          </cell>
          <cell r="E27" t="str">
            <v/>
          </cell>
        </row>
        <row r="28">
          <cell r="B28" t="str">
            <v>Māori</v>
          </cell>
          <cell r="C28" t="str">
            <v>S</v>
          </cell>
          <cell r="D28">
            <v>59.4</v>
          </cell>
          <cell r="E28" t="str">
            <v/>
          </cell>
        </row>
        <row r="29">
          <cell r="B29" t="str">
            <v>Pacific peoples</v>
          </cell>
          <cell r="C29" t="str">
            <v>S</v>
          </cell>
          <cell r="D29">
            <v>107.63</v>
          </cell>
          <cell r="E29" t="str">
            <v/>
          </cell>
        </row>
        <row r="30">
          <cell r="B30" t="str">
            <v>Asian</v>
          </cell>
          <cell r="C30">
            <v>0</v>
          </cell>
          <cell r="D30" t="str">
            <v>.</v>
          </cell>
          <cell r="E30" t="str">
            <v/>
          </cell>
        </row>
        <row r="31">
          <cell r="B31" t="str">
            <v>Indian</v>
          </cell>
          <cell r="C31">
            <v>0</v>
          </cell>
          <cell r="D31" t="str">
            <v>.</v>
          </cell>
          <cell r="E31" t="str">
            <v/>
          </cell>
        </row>
        <row r="32">
          <cell r="B32" t="str">
            <v>Other ethnicity</v>
          </cell>
          <cell r="C32">
            <v>0</v>
          </cell>
          <cell r="D32" t="str">
            <v>.</v>
          </cell>
          <cell r="E32" t="str">
            <v/>
          </cell>
        </row>
        <row r="33">
          <cell r="B33" t="str">
            <v>Other ethnicity (except European and Māori)</v>
          </cell>
          <cell r="C33" t="str">
            <v>S</v>
          </cell>
          <cell r="D33">
            <v>107.63</v>
          </cell>
          <cell r="E33" t="str">
            <v/>
          </cell>
        </row>
        <row r="34">
          <cell r="B34" t="str">
            <v>Other ethnicity (except European, Māori and Asian)</v>
          </cell>
          <cell r="C34" t="str">
            <v>S</v>
          </cell>
          <cell r="D34">
            <v>107.63</v>
          </cell>
          <cell r="E34" t="str">
            <v/>
          </cell>
        </row>
        <row r="35">
          <cell r="B35" t="str">
            <v>Other ethnicity (except European, Māori and Pacific)</v>
          </cell>
          <cell r="C35">
            <v>0</v>
          </cell>
          <cell r="D35" t="str">
            <v>.</v>
          </cell>
          <cell r="E35" t="str">
            <v/>
          </cell>
        </row>
        <row r="36">
          <cell r="B36">
            <v>2018</v>
          </cell>
          <cell r="C36" t="str">
            <v>S</v>
          </cell>
          <cell r="D36">
            <v>53.45</v>
          </cell>
          <cell r="E36" t="str">
            <v/>
          </cell>
        </row>
        <row r="37">
          <cell r="B37" t="str">
            <v>2019/20</v>
          </cell>
          <cell r="C37" t="str">
            <v>S</v>
          </cell>
          <cell r="D37">
            <v>87.88</v>
          </cell>
          <cell r="E37" t="str">
            <v/>
          </cell>
        </row>
        <row r="39">
          <cell r="B39"/>
          <cell r="C39"/>
          <cell r="D39"/>
          <cell r="E39"/>
        </row>
        <row r="40">
          <cell r="B40"/>
          <cell r="C40"/>
          <cell r="D40"/>
          <cell r="E40"/>
        </row>
        <row r="41">
          <cell r="B41"/>
          <cell r="C41"/>
          <cell r="D41"/>
          <cell r="E41"/>
        </row>
        <row r="42">
          <cell r="B42"/>
          <cell r="C42"/>
          <cell r="D42"/>
          <cell r="E42"/>
        </row>
      </sheetData>
      <sheetData sheetId="18">
        <row r="4">
          <cell r="B4" t="str">
            <v>New Zealand Average</v>
          </cell>
          <cell r="C4" t="str">
            <v>SŜ</v>
          </cell>
          <cell r="D4">
            <v>17.54</v>
          </cell>
          <cell r="E4" t="str">
            <v/>
          </cell>
          <cell r="F4" t="str">
            <v/>
          </cell>
        </row>
        <row r="5">
          <cell r="B5" t="str">
            <v>Male</v>
          </cell>
          <cell r="C5" t="str">
            <v>S</v>
          </cell>
          <cell r="D5">
            <v>38.85</v>
          </cell>
          <cell r="E5" t="str">
            <v/>
          </cell>
          <cell r="F5" t="str">
            <v/>
          </cell>
        </row>
        <row r="6">
          <cell r="B6" t="str">
            <v>Female</v>
          </cell>
          <cell r="C6" t="str">
            <v>SŜ</v>
          </cell>
          <cell r="D6">
            <v>9.98</v>
          </cell>
          <cell r="E6" t="str">
            <v/>
          </cell>
          <cell r="F6" t="str">
            <v/>
          </cell>
        </row>
        <row r="7">
          <cell r="B7" t="str">
            <v>Cis-male</v>
          </cell>
          <cell r="C7" t="str">
            <v>S</v>
          </cell>
          <cell r="D7">
            <v>38.85</v>
          </cell>
          <cell r="E7" t="str">
            <v/>
          </cell>
          <cell r="F7" t="str">
            <v/>
          </cell>
        </row>
        <row r="8">
          <cell r="B8" t="str">
            <v>Cis-female</v>
          </cell>
          <cell r="C8" t="str">
            <v>SŜ</v>
          </cell>
          <cell r="D8">
            <v>9.98</v>
          </cell>
          <cell r="E8" t="str">
            <v/>
          </cell>
          <cell r="F8" t="str">
            <v/>
          </cell>
        </row>
        <row r="9">
          <cell r="B9" t="str">
            <v>Heterosexual</v>
          </cell>
          <cell r="C9" t="str">
            <v>SŜ</v>
          </cell>
          <cell r="D9">
            <v>18.05</v>
          </cell>
          <cell r="E9" t="str">
            <v/>
          </cell>
          <cell r="F9" t="str">
            <v/>
          </cell>
        </row>
        <row r="10">
          <cell r="B10" t="str">
            <v>Gay or lesbian</v>
          </cell>
          <cell r="C10">
            <v>0</v>
          </cell>
          <cell r="D10">
            <v>0</v>
          </cell>
          <cell r="E10" t="str">
            <v>.</v>
          </cell>
          <cell r="F10" t="str">
            <v>*</v>
          </cell>
        </row>
        <row r="11">
          <cell r="B11" t="str">
            <v>Bisexual</v>
          </cell>
          <cell r="C11" t="str">
            <v>S</v>
          </cell>
          <cell r="D11">
            <v>138.79</v>
          </cell>
          <cell r="E11" t="str">
            <v/>
          </cell>
          <cell r="F11" t="str">
            <v/>
          </cell>
        </row>
        <row r="12">
          <cell r="B12" t="str">
            <v>Other sexual identity</v>
          </cell>
          <cell r="C12" t="str">
            <v>Ŝ</v>
          </cell>
          <cell r="D12">
            <v>0</v>
          </cell>
          <cell r="E12" t="str">
            <v/>
          </cell>
          <cell r="F12" t="str">
            <v>*</v>
          </cell>
        </row>
        <row r="13">
          <cell r="B13" t="str">
            <v>People with diverse sexualities</v>
          </cell>
          <cell r="C13" t="str">
            <v>S</v>
          </cell>
          <cell r="D13">
            <v>67.14</v>
          </cell>
          <cell r="E13" t="str">
            <v/>
          </cell>
          <cell r="F13" t="str">
            <v/>
          </cell>
        </row>
        <row r="14">
          <cell r="B14" t="str">
            <v>Not LGBT</v>
          </cell>
          <cell r="C14" t="str">
            <v>SŜ</v>
          </cell>
          <cell r="D14">
            <v>18.05</v>
          </cell>
          <cell r="E14" t="str">
            <v/>
          </cell>
          <cell r="F14" t="str">
            <v/>
          </cell>
        </row>
        <row r="15">
          <cell r="B15" t="str">
            <v>LGBT</v>
          </cell>
          <cell r="C15" t="str">
            <v>S</v>
          </cell>
          <cell r="D15">
            <v>67.14</v>
          </cell>
          <cell r="E15" t="str">
            <v/>
          </cell>
          <cell r="F15" t="str">
            <v/>
          </cell>
        </row>
        <row r="16">
          <cell r="B16" t="str">
            <v>15–19 years</v>
          </cell>
          <cell r="C16" t="str">
            <v>SŜ</v>
          </cell>
          <cell r="D16">
            <v>9.69</v>
          </cell>
          <cell r="E16" t="str">
            <v/>
          </cell>
          <cell r="F16" t="str">
            <v/>
          </cell>
        </row>
        <row r="17">
          <cell r="B17" t="str">
            <v>20–29 years</v>
          </cell>
          <cell r="C17" t="str">
            <v>S</v>
          </cell>
          <cell r="D17">
            <v>42.03</v>
          </cell>
          <cell r="E17" t="str">
            <v/>
          </cell>
          <cell r="F17" t="str">
            <v/>
          </cell>
        </row>
        <row r="18">
          <cell r="B18" t="str">
            <v>30–39 years</v>
          </cell>
          <cell r="C18" t="str">
            <v>S</v>
          </cell>
          <cell r="D18">
            <v>27.36</v>
          </cell>
          <cell r="E18" t="str">
            <v/>
          </cell>
          <cell r="F18" t="str">
            <v/>
          </cell>
        </row>
        <row r="19">
          <cell r="B19" t="str">
            <v>40–49 years</v>
          </cell>
          <cell r="C19" t="str">
            <v>SŜ</v>
          </cell>
          <cell r="D19">
            <v>14.65</v>
          </cell>
          <cell r="E19" t="str">
            <v/>
          </cell>
          <cell r="F19" t="str">
            <v/>
          </cell>
        </row>
        <row r="20">
          <cell r="B20" t="str">
            <v>50–59 years</v>
          </cell>
          <cell r="C20">
            <v>0</v>
          </cell>
          <cell r="D20">
            <v>0</v>
          </cell>
          <cell r="E20" t="str">
            <v>.</v>
          </cell>
          <cell r="F20" t="str">
            <v>*</v>
          </cell>
        </row>
        <row r="21">
          <cell r="B21" t="str">
            <v>60–64 years</v>
          </cell>
          <cell r="C21">
            <v>0</v>
          </cell>
          <cell r="D21">
            <v>0</v>
          </cell>
          <cell r="E21" t="str">
            <v>.</v>
          </cell>
          <cell r="F21" t="str">
            <v>*</v>
          </cell>
        </row>
        <row r="22">
          <cell r="B22" t="str">
            <v>65 years and over</v>
          </cell>
          <cell r="C22" t="str">
            <v>S</v>
          </cell>
          <cell r="D22">
            <v>67.23</v>
          </cell>
          <cell r="E22" t="str">
            <v/>
          </cell>
          <cell r="F22" t="str">
            <v/>
          </cell>
        </row>
        <row r="23">
          <cell r="B23" t="str">
            <v>15–29 years</v>
          </cell>
          <cell r="C23" t="str">
            <v>S</v>
          </cell>
          <cell r="D23">
            <v>36.619999999999997</v>
          </cell>
          <cell r="E23" t="str">
            <v/>
          </cell>
          <cell r="F23" t="str">
            <v/>
          </cell>
        </row>
        <row r="24">
          <cell r="B24" t="str">
            <v>30–64 years</v>
          </cell>
          <cell r="C24" t="str">
            <v>SŜ</v>
          </cell>
          <cell r="D24">
            <v>8.9700000000000006</v>
          </cell>
          <cell r="E24" t="str">
            <v/>
          </cell>
          <cell r="F24" t="str">
            <v/>
          </cell>
        </row>
        <row r="25">
          <cell r="B25" t="str">
            <v>65 years and over</v>
          </cell>
          <cell r="C25" t="str">
            <v>S</v>
          </cell>
          <cell r="D25">
            <v>67.23</v>
          </cell>
          <cell r="E25" t="str">
            <v/>
          </cell>
          <cell r="F25" t="str">
            <v/>
          </cell>
        </row>
        <row r="26">
          <cell r="B26" t="str">
            <v>15–19 years</v>
          </cell>
          <cell r="C26" t="str">
            <v>SŜ</v>
          </cell>
          <cell r="D26">
            <v>9.69</v>
          </cell>
          <cell r="E26" t="str">
            <v/>
          </cell>
          <cell r="F26" t="str">
            <v/>
          </cell>
        </row>
        <row r="27">
          <cell r="B27" t="str">
            <v>20–29 years</v>
          </cell>
          <cell r="C27" t="str">
            <v>S</v>
          </cell>
          <cell r="D27">
            <v>42.03</v>
          </cell>
          <cell r="E27" t="str">
            <v/>
          </cell>
          <cell r="F27" t="str">
            <v/>
          </cell>
        </row>
        <row r="28">
          <cell r="B28" t="str">
            <v>NZ European</v>
          </cell>
          <cell r="C28" t="str">
            <v>SŜ</v>
          </cell>
          <cell r="D28">
            <v>19.63</v>
          </cell>
          <cell r="E28" t="str">
            <v/>
          </cell>
          <cell r="F28" t="str">
            <v/>
          </cell>
        </row>
        <row r="29">
          <cell r="B29" t="str">
            <v>Māori</v>
          </cell>
          <cell r="C29" t="str">
            <v>SŜ</v>
          </cell>
          <cell r="D29">
            <v>13.02</v>
          </cell>
          <cell r="E29" t="str">
            <v/>
          </cell>
          <cell r="F29" t="str">
            <v/>
          </cell>
        </row>
        <row r="30">
          <cell r="B30" t="str">
            <v>Pacific peoples</v>
          </cell>
          <cell r="C30" t="str">
            <v>SŜ</v>
          </cell>
          <cell r="D30">
            <v>14.57</v>
          </cell>
          <cell r="E30" t="str">
            <v/>
          </cell>
          <cell r="F30" t="str">
            <v/>
          </cell>
        </row>
        <row r="31">
          <cell r="B31" t="str">
            <v>Asian</v>
          </cell>
          <cell r="C31" t="str">
            <v>Ŝ</v>
          </cell>
          <cell r="D31">
            <v>0</v>
          </cell>
          <cell r="E31" t="str">
            <v/>
          </cell>
          <cell r="F31" t="str">
            <v>*</v>
          </cell>
        </row>
        <row r="32">
          <cell r="B32" t="str">
            <v>Indian</v>
          </cell>
          <cell r="C32" t="str">
            <v>Ŝ</v>
          </cell>
          <cell r="D32">
            <v>0</v>
          </cell>
          <cell r="E32" t="str">
            <v/>
          </cell>
          <cell r="F32" t="str">
            <v>*</v>
          </cell>
        </row>
        <row r="33">
          <cell r="B33" t="str">
            <v>Other ethnicity</v>
          </cell>
          <cell r="C33">
            <v>0</v>
          </cell>
          <cell r="D33">
            <v>0</v>
          </cell>
          <cell r="E33" t="str">
            <v>.</v>
          </cell>
          <cell r="F33" t="str">
            <v>*</v>
          </cell>
        </row>
        <row r="34">
          <cell r="B34" t="str">
            <v>Other ethnicity (except European and Māori)</v>
          </cell>
          <cell r="C34" t="str">
            <v>S</v>
          </cell>
          <cell r="D34">
            <v>27.75</v>
          </cell>
          <cell r="E34" t="str">
            <v/>
          </cell>
          <cell r="F34" t="str">
            <v/>
          </cell>
        </row>
        <row r="35">
          <cell r="B35" t="str">
            <v>Other ethnicity (except European, Māori and Asian)</v>
          </cell>
          <cell r="C35" t="str">
            <v>SŜ</v>
          </cell>
          <cell r="D35">
            <v>12.72</v>
          </cell>
          <cell r="E35" t="str">
            <v/>
          </cell>
          <cell r="F35" t="str">
            <v/>
          </cell>
        </row>
        <row r="36">
          <cell r="B36" t="str">
            <v>Other ethnicity (except European, Māori and Pacific)</v>
          </cell>
          <cell r="C36" t="str">
            <v>S</v>
          </cell>
          <cell r="D36">
            <v>139.27000000000001</v>
          </cell>
          <cell r="E36" t="str">
            <v/>
          </cell>
          <cell r="F36" t="str">
            <v/>
          </cell>
        </row>
        <row r="37">
          <cell r="B37">
            <v>2018</v>
          </cell>
          <cell r="C37" t="str">
            <v>S</v>
          </cell>
          <cell r="D37">
            <v>22.27</v>
          </cell>
          <cell r="E37" t="str">
            <v/>
          </cell>
          <cell r="F37" t="str">
            <v/>
          </cell>
        </row>
        <row r="38">
          <cell r="B38" t="str">
            <v>2019/20</v>
          </cell>
          <cell r="C38" t="str">
            <v>SŜ</v>
          </cell>
          <cell r="D38">
            <v>14.15</v>
          </cell>
          <cell r="E38" t="str">
            <v/>
          </cell>
          <cell r="F38" t="str">
            <v/>
          </cell>
        </row>
        <row r="40">
          <cell r="B40"/>
          <cell r="C40"/>
          <cell r="D40"/>
          <cell r="E40"/>
          <cell r="F40"/>
        </row>
        <row r="41">
          <cell r="B41"/>
          <cell r="C41"/>
          <cell r="D41"/>
          <cell r="E41"/>
          <cell r="F41"/>
        </row>
        <row r="42">
          <cell r="B42"/>
          <cell r="C42"/>
          <cell r="D42"/>
          <cell r="E42"/>
          <cell r="F42"/>
        </row>
        <row r="43">
          <cell r="B43"/>
          <cell r="C43"/>
          <cell r="D43"/>
          <cell r="E43"/>
          <cell r="F43"/>
        </row>
        <row r="44">
          <cell r="B44"/>
          <cell r="C44"/>
          <cell r="D44"/>
          <cell r="E44"/>
          <cell r="F44"/>
        </row>
        <row r="45">
          <cell r="B45"/>
          <cell r="C45"/>
          <cell r="D45"/>
          <cell r="E45"/>
          <cell r="F45"/>
        </row>
      </sheetData>
      <sheetData sheetId="19">
        <row r="4">
          <cell r="B4" t="str">
            <v>New Zealand Average</v>
          </cell>
          <cell r="C4" t="str">
            <v>S</v>
          </cell>
          <cell r="D4">
            <v>83.53</v>
          </cell>
          <cell r="E4" t="str">
            <v/>
          </cell>
        </row>
        <row r="5">
          <cell r="B5" t="str">
            <v>Male</v>
          </cell>
          <cell r="C5" t="str">
            <v>S</v>
          </cell>
          <cell r="D5">
            <v>102.35</v>
          </cell>
          <cell r="E5" t="str">
            <v/>
          </cell>
        </row>
        <row r="6">
          <cell r="B6" t="str">
            <v>Female</v>
          </cell>
          <cell r="C6" t="str">
            <v>S</v>
          </cell>
          <cell r="D6">
            <v>125.32</v>
          </cell>
          <cell r="E6" t="str">
            <v/>
          </cell>
        </row>
        <row r="7">
          <cell r="B7" t="str">
            <v>Cis-male</v>
          </cell>
          <cell r="C7" t="str">
            <v>S</v>
          </cell>
          <cell r="D7">
            <v>102.35</v>
          </cell>
          <cell r="E7" t="str">
            <v/>
          </cell>
        </row>
        <row r="8">
          <cell r="B8" t="str">
            <v>Cis-female</v>
          </cell>
          <cell r="C8" t="str">
            <v>S</v>
          </cell>
          <cell r="D8">
            <v>125.32</v>
          </cell>
          <cell r="E8" t="str">
            <v/>
          </cell>
        </row>
        <row r="9">
          <cell r="B9" t="str">
            <v>Heterosexual</v>
          </cell>
          <cell r="C9" t="str">
            <v>S</v>
          </cell>
          <cell r="D9">
            <v>96.87</v>
          </cell>
          <cell r="E9" t="str">
            <v/>
          </cell>
        </row>
        <row r="10">
          <cell r="B10" t="str">
            <v>Gay or lesbian</v>
          </cell>
          <cell r="C10">
            <v>0</v>
          </cell>
          <cell r="D10" t="str">
            <v>.</v>
          </cell>
          <cell r="E10" t="str">
            <v/>
          </cell>
        </row>
        <row r="11">
          <cell r="B11" t="str">
            <v>Bisexual</v>
          </cell>
          <cell r="C11" t="str">
            <v>S</v>
          </cell>
          <cell r="D11">
            <v>197.71</v>
          </cell>
          <cell r="E11" t="str">
            <v/>
          </cell>
        </row>
        <row r="12">
          <cell r="B12" t="str">
            <v>Other sexual identity</v>
          </cell>
          <cell r="C12" t="str">
            <v>S</v>
          </cell>
          <cell r="D12">
            <v>196.87</v>
          </cell>
          <cell r="E12" t="str">
            <v/>
          </cell>
        </row>
        <row r="13">
          <cell r="B13" t="str">
            <v>People with diverse sexualities</v>
          </cell>
          <cell r="C13" t="str">
            <v>S</v>
          </cell>
          <cell r="D13">
            <v>141.38999999999999</v>
          </cell>
          <cell r="E13" t="str">
            <v/>
          </cell>
        </row>
        <row r="14">
          <cell r="B14" t="str">
            <v>Not LGBT</v>
          </cell>
          <cell r="C14" t="str">
            <v>S</v>
          </cell>
          <cell r="D14">
            <v>96.87</v>
          </cell>
          <cell r="E14" t="str">
            <v/>
          </cell>
        </row>
        <row r="15">
          <cell r="B15" t="str">
            <v>LGBT</v>
          </cell>
          <cell r="C15" t="str">
            <v>S</v>
          </cell>
          <cell r="D15">
            <v>141.38999999999999</v>
          </cell>
          <cell r="E15" t="str">
            <v/>
          </cell>
        </row>
        <row r="16">
          <cell r="B16" t="str">
            <v>15–19 years</v>
          </cell>
          <cell r="C16" t="str">
            <v>S</v>
          </cell>
          <cell r="D16">
            <v>196.23</v>
          </cell>
          <cell r="E16" t="str">
            <v/>
          </cell>
        </row>
        <row r="17">
          <cell r="B17" t="str">
            <v>20–29 years</v>
          </cell>
          <cell r="C17" t="str">
            <v>S</v>
          </cell>
          <cell r="D17">
            <v>109.21</v>
          </cell>
          <cell r="E17" t="str">
            <v/>
          </cell>
        </row>
        <row r="18">
          <cell r="B18" t="str">
            <v>30–39 years</v>
          </cell>
          <cell r="C18" t="str">
            <v>S</v>
          </cell>
          <cell r="D18">
            <v>104</v>
          </cell>
          <cell r="E18" t="str">
            <v/>
          </cell>
        </row>
        <row r="19">
          <cell r="B19" t="str">
            <v>40–49 years</v>
          </cell>
          <cell r="C19" t="str">
            <v>S</v>
          </cell>
          <cell r="D19">
            <v>114.73</v>
          </cell>
          <cell r="E19" t="str">
            <v/>
          </cell>
        </row>
        <row r="20">
          <cell r="B20" t="str">
            <v>50–59 years</v>
          </cell>
          <cell r="C20">
            <v>0</v>
          </cell>
          <cell r="D20" t="str">
            <v>.</v>
          </cell>
          <cell r="E20" t="str">
            <v/>
          </cell>
        </row>
        <row r="21">
          <cell r="B21" t="str">
            <v>60–64 years</v>
          </cell>
          <cell r="C21">
            <v>0</v>
          </cell>
          <cell r="D21" t="str">
            <v>.</v>
          </cell>
          <cell r="E21" t="str">
            <v/>
          </cell>
        </row>
        <row r="22">
          <cell r="B22" t="str">
            <v>65 years and over</v>
          </cell>
          <cell r="C22" t="str">
            <v>S</v>
          </cell>
          <cell r="D22">
            <v>150.52000000000001</v>
          </cell>
          <cell r="E22" t="str">
            <v/>
          </cell>
        </row>
        <row r="23">
          <cell r="B23" t="str">
            <v>15–29 years</v>
          </cell>
          <cell r="C23" t="str">
            <v>S</v>
          </cell>
          <cell r="D23">
            <v>106.86</v>
          </cell>
          <cell r="E23" t="str">
            <v/>
          </cell>
        </row>
        <row r="24">
          <cell r="B24" t="str">
            <v>30–64 years</v>
          </cell>
          <cell r="C24" t="str">
            <v>S</v>
          </cell>
          <cell r="D24">
            <v>82.57</v>
          </cell>
          <cell r="E24" t="str">
            <v/>
          </cell>
        </row>
        <row r="25">
          <cell r="B25" t="str">
            <v>65 years and over</v>
          </cell>
          <cell r="C25" t="str">
            <v>S</v>
          </cell>
          <cell r="D25">
            <v>150.52000000000001</v>
          </cell>
          <cell r="E25" t="str">
            <v/>
          </cell>
        </row>
        <row r="26">
          <cell r="B26" t="str">
            <v>15–19 years</v>
          </cell>
          <cell r="C26" t="str">
            <v>S</v>
          </cell>
          <cell r="D26">
            <v>196.23</v>
          </cell>
          <cell r="E26" t="str">
            <v/>
          </cell>
        </row>
        <row r="27">
          <cell r="B27" t="str">
            <v>20–29 years</v>
          </cell>
          <cell r="C27" t="str">
            <v>S</v>
          </cell>
          <cell r="D27">
            <v>109.21</v>
          </cell>
          <cell r="E27" t="str">
            <v/>
          </cell>
        </row>
        <row r="28">
          <cell r="B28" t="str">
            <v>NZ European</v>
          </cell>
          <cell r="C28" t="str">
            <v>S</v>
          </cell>
          <cell r="D28">
            <v>84.9</v>
          </cell>
          <cell r="E28" t="str">
            <v/>
          </cell>
        </row>
        <row r="29">
          <cell r="B29" t="str">
            <v>Māori</v>
          </cell>
          <cell r="C29" t="str">
            <v>S</v>
          </cell>
          <cell r="D29">
            <v>86.19</v>
          </cell>
          <cell r="E29" t="str">
            <v/>
          </cell>
        </row>
        <row r="30">
          <cell r="B30" t="str">
            <v>Pacific peoples</v>
          </cell>
          <cell r="C30" t="str">
            <v>S</v>
          </cell>
          <cell r="D30">
            <v>196.04</v>
          </cell>
          <cell r="E30" t="str">
            <v/>
          </cell>
        </row>
        <row r="31">
          <cell r="B31" t="str">
            <v>Asian</v>
          </cell>
          <cell r="C31" t="str">
            <v>S</v>
          </cell>
          <cell r="D31">
            <v>196.09</v>
          </cell>
          <cell r="E31" t="str">
            <v/>
          </cell>
        </row>
        <row r="32">
          <cell r="B32" t="str">
            <v>Indian</v>
          </cell>
          <cell r="C32" t="str">
            <v>S</v>
          </cell>
          <cell r="D32">
            <v>196.09</v>
          </cell>
          <cell r="E32" t="str">
            <v/>
          </cell>
        </row>
        <row r="33">
          <cell r="B33" t="str">
            <v>Other ethnicity</v>
          </cell>
          <cell r="C33">
            <v>0</v>
          </cell>
          <cell r="D33" t="str">
            <v>.</v>
          </cell>
          <cell r="E33" t="str">
            <v/>
          </cell>
        </row>
        <row r="34">
          <cell r="B34" t="str">
            <v>Other ethnicity (except European and Māori)</v>
          </cell>
          <cell r="C34" t="str">
            <v>S</v>
          </cell>
          <cell r="D34">
            <v>148.22999999999999</v>
          </cell>
          <cell r="E34" t="str">
            <v/>
          </cell>
        </row>
        <row r="35">
          <cell r="B35" t="str">
            <v>Other ethnicity (except European, Māori and Asian)</v>
          </cell>
          <cell r="C35" t="str">
            <v>S</v>
          </cell>
          <cell r="D35">
            <v>196.04</v>
          </cell>
          <cell r="E35" t="str">
            <v/>
          </cell>
        </row>
        <row r="36">
          <cell r="B36" t="str">
            <v>Other ethnicity (except European, Māori and Pacific)</v>
          </cell>
          <cell r="C36" t="str">
            <v>S</v>
          </cell>
          <cell r="D36">
            <v>196.09</v>
          </cell>
          <cell r="E36" t="str">
            <v/>
          </cell>
        </row>
        <row r="37">
          <cell r="B37">
            <v>2018</v>
          </cell>
          <cell r="C37" t="str">
            <v>S</v>
          </cell>
          <cell r="D37">
            <v>88.94</v>
          </cell>
          <cell r="E37" t="str">
            <v/>
          </cell>
        </row>
        <row r="38">
          <cell r="B38" t="str">
            <v>2019/20</v>
          </cell>
          <cell r="C38" t="str">
            <v>S</v>
          </cell>
          <cell r="D38">
            <v>98.38</v>
          </cell>
          <cell r="E38" t="str">
            <v/>
          </cell>
        </row>
        <row r="40">
          <cell r="B40"/>
          <cell r="C40"/>
          <cell r="D40"/>
          <cell r="E40"/>
        </row>
        <row r="41">
          <cell r="B41"/>
          <cell r="C41"/>
          <cell r="D41"/>
          <cell r="E41"/>
        </row>
        <row r="42">
          <cell r="B42"/>
          <cell r="C42"/>
          <cell r="D42"/>
          <cell r="E42"/>
        </row>
        <row r="43">
          <cell r="B43"/>
          <cell r="C43"/>
          <cell r="D43"/>
          <cell r="E43"/>
        </row>
      </sheetData>
      <sheetData sheetId="20">
        <row r="4">
          <cell r="B4" t="str">
            <v>New Zealand Average</v>
          </cell>
          <cell r="C4">
            <v>96.36</v>
          </cell>
          <cell r="D4">
            <v>5.9</v>
          </cell>
          <cell r="E4" t="str">
            <v>.‡</v>
          </cell>
          <cell r="F4" t="str">
            <v/>
          </cell>
        </row>
        <row r="5">
          <cell r="B5" t="str">
            <v>Male</v>
          </cell>
          <cell r="C5" t="str">
            <v>Ŝ</v>
          </cell>
          <cell r="D5">
            <v>6.82</v>
          </cell>
          <cell r="E5" t="str">
            <v/>
          </cell>
          <cell r="F5" t="str">
            <v/>
          </cell>
        </row>
        <row r="6">
          <cell r="B6" t="str">
            <v>Female</v>
          </cell>
          <cell r="C6">
            <v>96.19</v>
          </cell>
          <cell r="D6">
            <v>7.65</v>
          </cell>
          <cell r="E6" t="str">
            <v>.‡</v>
          </cell>
          <cell r="F6" t="str">
            <v/>
          </cell>
        </row>
        <row r="7">
          <cell r="B7" t="str">
            <v>Cis-male</v>
          </cell>
          <cell r="C7" t="str">
            <v>Ŝ</v>
          </cell>
          <cell r="D7">
            <v>6.82</v>
          </cell>
          <cell r="E7" t="str">
            <v/>
          </cell>
          <cell r="F7" t="str">
            <v/>
          </cell>
        </row>
        <row r="8">
          <cell r="B8" t="str">
            <v>Cis-female</v>
          </cell>
          <cell r="C8">
            <v>96.19</v>
          </cell>
          <cell r="D8">
            <v>7.65</v>
          </cell>
          <cell r="E8" t="str">
            <v>.‡</v>
          </cell>
          <cell r="F8" t="str">
            <v/>
          </cell>
        </row>
        <row r="9">
          <cell r="B9" t="str">
            <v>Heterosexual</v>
          </cell>
          <cell r="C9">
            <v>96.21</v>
          </cell>
          <cell r="D9">
            <v>6.14</v>
          </cell>
          <cell r="E9" t="str">
            <v>.‡</v>
          </cell>
          <cell r="F9" t="str">
            <v/>
          </cell>
        </row>
        <row r="10">
          <cell r="B10" t="str">
            <v>Gay or lesbian</v>
          </cell>
          <cell r="C10" t="str">
            <v>Ŝ</v>
          </cell>
          <cell r="D10">
            <v>0</v>
          </cell>
          <cell r="E10" t="str">
            <v/>
          </cell>
          <cell r="F10" t="str">
            <v/>
          </cell>
        </row>
        <row r="11">
          <cell r="B11" t="str">
            <v>Bisexual</v>
          </cell>
          <cell r="C11" t="str">
            <v>Ŝ</v>
          </cell>
          <cell r="D11">
            <v>0</v>
          </cell>
          <cell r="E11" t="str">
            <v/>
          </cell>
          <cell r="F11" t="str">
            <v/>
          </cell>
        </row>
        <row r="12">
          <cell r="B12" t="str">
            <v>People with diverse sexualities</v>
          </cell>
          <cell r="C12" t="str">
            <v>Ŝ</v>
          </cell>
          <cell r="D12">
            <v>0</v>
          </cell>
          <cell r="E12" t="str">
            <v/>
          </cell>
          <cell r="F12" t="str">
            <v/>
          </cell>
        </row>
        <row r="13">
          <cell r="B13" t="str">
            <v>Not LGBT</v>
          </cell>
          <cell r="C13">
            <v>96.21</v>
          </cell>
          <cell r="D13">
            <v>6.14</v>
          </cell>
          <cell r="E13" t="str">
            <v>.‡</v>
          </cell>
          <cell r="F13" t="str">
            <v/>
          </cell>
        </row>
        <row r="14">
          <cell r="B14" t="str">
            <v>LGBT</v>
          </cell>
          <cell r="C14" t="str">
            <v>Ŝ</v>
          </cell>
          <cell r="D14">
            <v>0</v>
          </cell>
          <cell r="E14" t="str">
            <v/>
          </cell>
          <cell r="F14" t="str">
            <v/>
          </cell>
        </row>
        <row r="15">
          <cell r="B15" t="str">
            <v>15–19 years</v>
          </cell>
          <cell r="C15" t="str">
            <v>S</v>
          </cell>
          <cell r="D15">
            <v>70.66</v>
          </cell>
          <cell r="E15" t="str">
            <v/>
          </cell>
          <cell r="F15" t="str">
            <v/>
          </cell>
        </row>
        <row r="16">
          <cell r="B16" t="str">
            <v>20–29 years</v>
          </cell>
          <cell r="C16" t="str">
            <v>Ŝ</v>
          </cell>
          <cell r="D16">
            <v>0</v>
          </cell>
          <cell r="E16" t="str">
            <v/>
          </cell>
          <cell r="F16" t="str">
            <v/>
          </cell>
        </row>
        <row r="17">
          <cell r="B17" t="str">
            <v>30–39 years</v>
          </cell>
          <cell r="C17" t="str">
            <v>Ŝ</v>
          </cell>
          <cell r="D17">
            <v>15.47</v>
          </cell>
          <cell r="E17" t="str">
            <v/>
          </cell>
          <cell r="F17" t="str">
            <v/>
          </cell>
        </row>
        <row r="18">
          <cell r="B18" t="str">
            <v>40–49 years</v>
          </cell>
          <cell r="C18" t="str">
            <v>Ŝ</v>
          </cell>
          <cell r="D18">
            <v>0</v>
          </cell>
          <cell r="E18" t="str">
            <v/>
          </cell>
          <cell r="F18" t="str">
            <v/>
          </cell>
        </row>
        <row r="19">
          <cell r="B19" t="str">
            <v>50–59 years</v>
          </cell>
          <cell r="C19" t="str">
            <v>Ŝ</v>
          </cell>
          <cell r="D19">
            <v>0</v>
          </cell>
          <cell r="E19" t="str">
            <v/>
          </cell>
          <cell r="F19" t="str">
            <v/>
          </cell>
        </row>
        <row r="20">
          <cell r="B20" t="str">
            <v>60–64 years</v>
          </cell>
          <cell r="C20" t="str">
            <v>Ŝ</v>
          </cell>
          <cell r="D20">
            <v>0</v>
          </cell>
          <cell r="E20" t="str">
            <v/>
          </cell>
          <cell r="F20" t="str">
            <v/>
          </cell>
        </row>
        <row r="21">
          <cell r="B21" t="str">
            <v>65 years and over</v>
          </cell>
          <cell r="C21" t="str">
            <v>Ŝ</v>
          </cell>
          <cell r="D21">
            <v>0</v>
          </cell>
          <cell r="E21" t="str">
            <v/>
          </cell>
          <cell r="F21" t="str">
            <v/>
          </cell>
        </row>
        <row r="22">
          <cell r="B22" t="str">
            <v>15–29 years</v>
          </cell>
          <cell r="C22" t="str">
            <v>Ŝ</v>
          </cell>
          <cell r="D22">
            <v>18.940000000000001</v>
          </cell>
          <cell r="E22" t="str">
            <v/>
          </cell>
          <cell r="F22" t="str">
            <v/>
          </cell>
        </row>
        <row r="23">
          <cell r="B23" t="str">
            <v>30–64 years</v>
          </cell>
          <cell r="C23">
            <v>98.75</v>
          </cell>
          <cell r="D23">
            <v>2.52</v>
          </cell>
          <cell r="E23" t="str">
            <v>.‡</v>
          </cell>
          <cell r="F23" t="str">
            <v/>
          </cell>
        </row>
        <row r="24">
          <cell r="B24" t="str">
            <v>65 years and over</v>
          </cell>
          <cell r="C24" t="str">
            <v>Ŝ</v>
          </cell>
          <cell r="D24">
            <v>0</v>
          </cell>
          <cell r="E24" t="str">
            <v/>
          </cell>
          <cell r="F24" t="str">
            <v/>
          </cell>
        </row>
        <row r="25">
          <cell r="B25" t="str">
            <v>15–19 years</v>
          </cell>
          <cell r="C25" t="str">
            <v>S</v>
          </cell>
          <cell r="D25">
            <v>70.66</v>
          </cell>
          <cell r="E25" t="str">
            <v/>
          </cell>
          <cell r="F25" t="str">
            <v/>
          </cell>
        </row>
        <row r="26">
          <cell r="B26" t="str">
            <v>20–29 years</v>
          </cell>
          <cell r="C26" t="str">
            <v>Ŝ</v>
          </cell>
          <cell r="D26">
            <v>0</v>
          </cell>
          <cell r="E26" t="str">
            <v/>
          </cell>
          <cell r="F26" t="str">
            <v/>
          </cell>
        </row>
        <row r="27">
          <cell r="B27" t="str">
            <v>NZ European</v>
          </cell>
          <cell r="C27">
            <v>96.31</v>
          </cell>
          <cell r="D27">
            <v>7.41</v>
          </cell>
          <cell r="E27" t="str">
            <v>.‡</v>
          </cell>
          <cell r="F27" t="str">
            <v/>
          </cell>
        </row>
        <row r="28">
          <cell r="B28" t="str">
            <v>Māori</v>
          </cell>
          <cell r="C28">
            <v>100</v>
          </cell>
          <cell r="D28">
            <v>0</v>
          </cell>
          <cell r="E28" t="str">
            <v>.‡</v>
          </cell>
          <cell r="F28" t="str">
            <v/>
          </cell>
        </row>
        <row r="29">
          <cell r="B29" t="str">
            <v>Pacific peoples</v>
          </cell>
          <cell r="C29" t="str">
            <v>Ŝ</v>
          </cell>
          <cell r="D29">
            <v>0</v>
          </cell>
          <cell r="E29" t="str">
            <v/>
          </cell>
          <cell r="F29" t="str">
            <v/>
          </cell>
        </row>
        <row r="30">
          <cell r="B30" t="str">
            <v>Asian</v>
          </cell>
          <cell r="C30" t="str">
            <v>S</v>
          </cell>
          <cell r="D30">
            <v>144.28</v>
          </cell>
          <cell r="E30" t="str">
            <v/>
          </cell>
          <cell r="F30" t="str">
            <v/>
          </cell>
        </row>
        <row r="31">
          <cell r="B31" t="str">
            <v>Indian</v>
          </cell>
          <cell r="C31" t="str">
            <v>S</v>
          </cell>
          <cell r="D31">
            <v>144.28</v>
          </cell>
          <cell r="E31" t="str">
            <v/>
          </cell>
          <cell r="F31" t="str">
            <v/>
          </cell>
        </row>
        <row r="32">
          <cell r="B32" t="str">
            <v>Other ethnicity</v>
          </cell>
          <cell r="C32" t="str">
            <v>Ŝ</v>
          </cell>
          <cell r="D32">
            <v>0</v>
          </cell>
          <cell r="E32" t="str">
            <v/>
          </cell>
          <cell r="F32" t="str">
            <v/>
          </cell>
        </row>
        <row r="33">
          <cell r="B33" t="str">
            <v>Other ethnicity (except European and Māori)</v>
          </cell>
          <cell r="C33" t="str">
            <v>Ŝ</v>
          </cell>
          <cell r="D33">
            <v>13.62</v>
          </cell>
          <cell r="E33" t="str">
            <v/>
          </cell>
          <cell r="F33" t="str">
            <v/>
          </cell>
        </row>
        <row r="34">
          <cell r="B34" t="str">
            <v>Other ethnicity (except European, Māori and Asian)</v>
          </cell>
          <cell r="C34" t="str">
            <v>Ŝ</v>
          </cell>
          <cell r="D34">
            <v>0</v>
          </cell>
          <cell r="E34" t="str">
            <v/>
          </cell>
          <cell r="F34" t="str">
            <v/>
          </cell>
        </row>
        <row r="35">
          <cell r="B35" t="str">
            <v>Other ethnicity (except European, Māori and Pacific)</v>
          </cell>
          <cell r="C35" t="str">
            <v>S</v>
          </cell>
          <cell r="D35">
            <v>61.41</v>
          </cell>
          <cell r="E35" t="str">
            <v/>
          </cell>
          <cell r="F35" t="str">
            <v/>
          </cell>
        </row>
        <row r="36">
          <cell r="B36">
            <v>2018</v>
          </cell>
          <cell r="C36">
            <v>94.92</v>
          </cell>
          <cell r="D36">
            <v>8.31</v>
          </cell>
          <cell r="E36" t="str">
            <v>.‡</v>
          </cell>
          <cell r="F36" t="str">
            <v/>
          </cell>
        </row>
        <row r="37">
          <cell r="B37" t="str">
            <v>2019/20</v>
          </cell>
          <cell r="C37" t="str">
            <v>Ŝ</v>
          </cell>
          <cell r="D37">
            <v>0</v>
          </cell>
          <cell r="E37" t="str">
            <v/>
          </cell>
          <cell r="F37" t="str">
            <v/>
          </cell>
        </row>
        <row r="39">
          <cell r="B39"/>
          <cell r="C39"/>
          <cell r="D39"/>
          <cell r="E39"/>
          <cell r="F39"/>
        </row>
        <row r="40">
          <cell r="B40"/>
          <cell r="C40"/>
          <cell r="D40"/>
          <cell r="E40"/>
          <cell r="F40"/>
        </row>
        <row r="41">
          <cell r="B41"/>
          <cell r="C41"/>
          <cell r="D41"/>
          <cell r="E41"/>
          <cell r="F41"/>
        </row>
        <row r="42">
          <cell r="B42"/>
          <cell r="C42"/>
          <cell r="D42"/>
          <cell r="E42"/>
          <cell r="F42"/>
        </row>
        <row r="43">
          <cell r="B43"/>
          <cell r="C43"/>
          <cell r="D43"/>
          <cell r="E43"/>
          <cell r="F43"/>
        </row>
        <row r="44">
          <cell r="B44"/>
          <cell r="C44"/>
          <cell r="D44"/>
          <cell r="E44"/>
          <cell r="F44"/>
        </row>
      </sheetData>
      <sheetData sheetId="21">
        <row r="4">
          <cell r="B4" t="str">
            <v>New Zealand Average</v>
          </cell>
          <cell r="C4">
            <v>17</v>
          </cell>
          <cell r="D4">
            <v>33.54</v>
          </cell>
          <cell r="E4" t="str">
            <v>#</v>
          </cell>
        </row>
        <row r="5">
          <cell r="B5" t="str">
            <v>Male</v>
          </cell>
          <cell r="C5" t="str">
            <v>S</v>
          </cell>
          <cell r="D5">
            <v>72.75</v>
          </cell>
          <cell r="E5" t="str">
            <v/>
          </cell>
        </row>
        <row r="6">
          <cell r="B6" t="str">
            <v>Female</v>
          </cell>
          <cell r="C6">
            <v>13</v>
          </cell>
          <cell r="D6">
            <v>39.79</v>
          </cell>
          <cell r="E6" t="str">
            <v>#</v>
          </cell>
        </row>
        <row r="7">
          <cell r="B7" t="str">
            <v>Cis-male</v>
          </cell>
          <cell r="C7" t="str">
            <v>S</v>
          </cell>
          <cell r="D7">
            <v>72.75</v>
          </cell>
          <cell r="E7" t="str">
            <v/>
          </cell>
        </row>
        <row r="8">
          <cell r="B8" t="str">
            <v>Cis-female</v>
          </cell>
          <cell r="C8">
            <v>13</v>
          </cell>
          <cell r="D8">
            <v>39.79</v>
          </cell>
          <cell r="E8" t="str">
            <v>#</v>
          </cell>
        </row>
        <row r="9">
          <cell r="B9" t="str">
            <v>Heterosexual</v>
          </cell>
          <cell r="C9">
            <v>16</v>
          </cell>
          <cell r="D9">
            <v>34.770000000000003</v>
          </cell>
          <cell r="E9" t="str">
            <v>#</v>
          </cell>
        </row>
        <row r="10">
          <cell r="B10" t="str">
            <v>Gay or lesbian</v>
          </cell>
          <cell r="C10" t="str">
            <v>S</v>
          </cell>
          <cell r="D10">
            <v>208.96</v>
          </cell>
          <cell r="E10" t="str">
            <v/>
          </cell>
        </row>
        <row r="11">
          <cell r="B11" t="str">
            <v>Bisexual</v>
          </cell>
          <cell r="C11" t="str">
            <v>S</v>
          </cell>
          <cell r="D11">
            <v>140.68</v>
          </cell>
          <cell r="E11" t="str">
            <v/>
          </cell>
        </row>
        <row r="12">
          <cell r="B12" t="str">
            <v>People with diverse sexualities</v>
          </cell>
          <cell r="C12" t="str">
            <v>S</v>
          </cell>
          <cell r="D12">
            <v>137.69</v>
          </cell>
          <cell r="E12" t="str">
            <v/>
          </cell>
        </row>
        <row r="13">
          <cell r="B13" t="str">
            <v>Not LGBT</v>
          </cell>
          <cell r="C13">
            <v>16</v>
          </cell>
          <cell r="D13">
            <v>34.770000000000003</v>
          </cell>
          <cell r="E13" t="str">
            <v>#</v>
          </cell>
        </row>
        <row r="14">
          <cell r="B14" t="str">
            <v>LGBT</v>
          </cell>
          <cell r="C14" t="str">
            <v>S</v>
          </cell>
          <cell r="D14">
            <v>137.69</v>
          </cell>
          <cell r="E14" t="str">
            <v/>
          </cell>
        </row>
        <row r="15">
          <cell r="B15" t="str">
            <v>15–19 years</v>
          </cell>
          <cell r="C15" t="str">
            <v>S</v>
          </cell>
          <cell r="D15">
            <v>85.82</v>
          </cell>
          <cell r="E15" t="str">
            <v/>
          </cell>
        </row>
        <row r="16">
          <cell r="B16" t="str">
            <v>20–29 years</v>
          </cell>
          <cell r="C16" t="str">
            <v>S</v>
          </cell>
          <cell r="D16">
            <v>80.28</v>
          </cell>
          <cell r="E16" t="str">
            <v/>
          </cell>
        </row>
        <row r="17">
          <cell r="B17" t="str">
            <v>30–39 years</v>
          </cell>
          <cell r="C17" t="str">
            <v>S</v>
          </cell>
          <cell r="D17">
            <v>64.64</v>
          </cell>
          <cell r="E17" t="str">
            <v/>
          </cell>
        </row>
        <row r="18">
          <cell r="B18" t="str">
            <v>40–49 years</v>
          </cell>
          <cell r="C18" t="str">
            <v>S</v>
          </cell>
          <cell r="D18">
            <v>68.3</v>
          </cell>
          <cell r="E18" t="str">
            <v/>
          </cell>
        </row>
        <row r="19">
          <cell r="B19" t="str">
            <v>50–59 years</v>
          </cell>
          <cell r="C19" t="str">
            <v>S</v>
          </cell>
          <cell r="D19">
            <v>84.65</v>
          </cell>
          <cell r="E19" t="str">
            <v/>
          </cell>
        </row>
        <row r="20">
          <cell r="B20" t="str">
            <v>60–64 years</v>
          </cell>
          <cell r="C20" t="str">
            <v>S</v>
          </cell>
          <cell r="D20">
            <v>139.83000000000001</v>
          </cell>
          <cell r="E20" t="str">
            <v/>
          </cell>
        </row>
        <row r="21">
          <cell r="B21" t="str">
            <v>65 years and over</v>
          </cell>
          <cell r="C21" t="str">
            <v>S</v>
          </cell>
          <cell r="D21">
            <v>115.89</v>
          </cell>
          <cell r="E21" t="str">
            <v/>
          </cell>
        </row>
        <row r="22">
          <cell r="B22" t="str">
            <v>15–29 years</v>
          </cell>
          <cell r="C22" t="str">
            <v>S</v>
          </cell>
          <cell r="D22">
            <v>66.89</v>
          </cell>
          <cell r="E22" t="str">
            <v/>
          </cell>
        </row>
        <row r="23">
          <cell r="B23" t="str">
            <v>30–64 years</v>
          </cell>
          <cell r="C23">
            <v>11</v>
          </cell>
          <cell r="D23">
            <v>44.77</v>
          </cell>
          <cell r="E23" t="str">
            <v>#</v>
          </cell>
        </row>
        <row r="24">
          <cell r="B24" t="str">
            <v>65 years and over</v>
          </cell>
          <cell r="C24" t="str">
            <v>S</v>
          </cell>
          <cell r="D24">
            <v>115.89</v>
          </cell>
          <cell r="E24" t="str">
            <v/>
          </cell>
        </row>
        <row r="25">
          <cell r="B25" t="str">
            <v>15–19 years</v>
          </cell>
          <cell r="C25" t="str">
            <v>S</v>
          </cell>
          <cell r="D25">
            <v>85.82</v>
          </cell>
          <cell r="E25" t="str">
            <v/>
          </cell>
        </row>
        <row r="26">
          <cell r="B26" t="str">
            <v>20–29 years</v>
          </cell>
          <cell r="C26" t="str">
            <v>S</v>
          </cell>
          <cell r="D26">
            <v>80.28</v>
          </cell>
          <cell r="E26" t="str">
            <v/>
          </cell>
        </row>
        <row r="27">
          <cell r="B27" t="str">
            <v>NZ European</v>
          </cell>
          <cell r="C27">
            <v>13</v>
          </cell>
          <cell r="D27">
            <v>42.43</v>
          </cell>
          <cell r="E27" t="str">
            <v>#</v>
          </cell>
        </row>
        <row r="28">
          <cell r="B28" t="str">
            <v>Māori</v>
          </cell>
          <cell r="C28">
            <v>6</v>
          </cell>
          <cell r="D28">
            <v>44.83</v>
          </cell>
          <cell r="E28" t="str">
            <v>#</v>
          </cell>
        </row>
        <row r="29">
          <cell r="B29" t="str">
            <v>Pacific peoples</v>
          </cell>
          <cell r="C29" t="str">
            <v>S</v>
          </cell>
          <cell r="D29">
            <v>91.79</v>
          </cell>
          <cell r="E29" t="str">
            <v/>
          </cell>
        </row>
        <row r="30">
          <cell r="B30" t="str">
            <v>Asian</v>
          </cell>
          <cell r="C30" t="str">
            <v>S</v>
          </cell>
          <cell r="D30">
            <v>196.09</v>
          </cell>
          <cell r="E30" t="str">
            <v/>
          </cell>
        </row>
        <row r="31">
          <cell r="B31" t="str">
            <v>Indian</v>
          </cell>
          <cell r="C31" t="str">
            <v>S</v>
          </cell>
          <cell r="D31">
            <v>196.09</v>
          </cell>
          <cell r="E31" t="str">
            <v/>
          </cell>
        </row>
        <row r="32">
          <cell r="B32" t="str">
            <v>Other ethnicity</v>
          </cell>
          <cell r="C32" t="str">
            <v>S</v>
          </cell>
          <cell r="D32">
            <v>196.04</v>
          </cell>
          <cell r="E32" t="str">
            <v/>
          </cell>
        </row>
        <row r="33">
          <cell r="B33" t="str">
            <v>Other ethnicity (except European and Māori)</v>
          </cell>
          <cell r="C33" t="str">
            <v>S</v>
          </cell>
          <cell r="D33">
            <v>76.31</v>
          </cell>
          <cell r="E33" t="str">
            <v/>
          </cell>
        </row>
        <row r="34">
          <cell r="B34" t="str">
            <v>Other ethnicity (except European, Māori and Asian)</v>
          </cell>
          <cell r="C34" t="str">
            <v>S</v>
          </cell>
          <cell r="D34">
            <v>84.33</v>
          </cell>
          <cell r="E34" t="str">
            <v/>
          </cell>
        </row>
        <row r="35">
          <cell r="B35" t="str">
            <v>Other ethnicity (except European, Māori and Pacific)</v>
          </cell>
          <cell r="C35" t="str">
            <v>S</v>
          </cell>
          <cell r="D35">
            <v>138.83000000000001</v>
          </cell>
          <cell r="E35" t="str">
            <v/>
          </cell>
        </row>
        <row r="36">
          <cell r="B36">
            <v>2018</v>
          </cell>
          <cell r="C36">
            <v>12</v>
          </cell>
          <cell r="D36">
            <v>43.1</v>
          </cell>
          <cell r="E36" t="str">
            <v>#</v>
          </cell>
        </row>
        <row r="37">
          <cell r="B37" t="str">
            <v>2019/20</v>
          </cell>
          <cell r="C37" t="str">
            <v>S</v>
          </cell>
          <cell r="D37">
            <v>53.03</v>
          </cell>
          <cell r="E37" t="str">
            <v/>
          </cell>
        </row>
        <row r="39">
          <cell r="B39"/>
          <cell r="C39"/>
          <cell r="D39"/>
          <cell r="E39"/>
        </row>
        <row r="40">
          <cell r="B40"/>
          <cell r="C40"/>
          <cell r="D40"/>
          <cell r="E40"/>
        </row>
        <row r="41">
          <cell r="B41"/>
          <cell r="C41"/>
          <cell r="D41"/>
          <cell r="E41"/>
        </row>
        <row r="42">
          <cell r="B42"/>
          <cell r="C42"/>
          <cell r="D42"/>
          <cell r="E42"/>
        </row>
      </sheetData>
      <sheetData sheetId="22">
        <row r="4">
          <cell r="B4" t="str">
            <v>New Zealand Average</v>
          </cell>
          <cell r="C4">
            <v>55.23</v>
          </cell>
          <cell r="D4">
            <v>18.34</v>
          </cell>
          <cell r="E4" t="str">
            <v>.</v>
          </cell>
          <cell r="F4" t="str">
            <v/>
          </cell>
        </row>
        <row r="5">
          <cell r="B5" t="str">
            <v>Male</v>
          </cell>
          <cell r="C5" t="str">
            <v>S</v>
          </cell>
          <cell r="D5">
            <v>28.6</v>
          </cell>
          <cell r="E5" t="str">
            <v/>
          </cell>
          <cell r="F5" t="str">
            <v/>
          </cell>
        </row>
        <row r="6">
          <cell r="B6" t="str">
            <v>Female</v>
          </cell>
          <cell r="C6" t="str">
            <v>Ŝ</v>
          </cell>
          <cell r="D6">
            <v>17.34</v>
          </cell>
          <cell r="E6" t="str">
            <v/>
          </cell>
          <cell r="F6" t="str">
            <v/>
          </cell>
        </row>
        <row r="7">
          <cell r="B7" t="str">
            <v>Cis-male</v>
          </cell>
          <cell r="C7" t="str">
            <v>S</v>
          </cell>
          <cell r="D7">
            <v>28.6</v>
          </cell>
          <cell r="E7" t="str">
            <v/>
          </cell>
          <cell r="F7" t="str">
            <v/>
          </cell>
        </row>
        <row r="8">
          <cell r="B8" t="str">
            <v>Cis-female</v>
          </cell>
          <cell r="C8" t="str">
            <v>Ŝ</v>
          </cell>
          <cell r="D8">
            <v>17.34</v>
          </cell>
          <cell r="E8" t="str">
            <v/>
          </cell>
          <cell r="F8" t="str">
            <v/>
          </cell>
        </row>
        <row r="9">
          <cell r="B9" t="str">
            <v>Heterosexual</v>
          </cell>
          <cell r="C9" t="str">
            <v>Ŝ</v>
          </cell>
          <cell r="D9">
            <v>18.86</v>
          </cell>
          <cell r="E9" t="str">
            <v/>
          </cell>
          <cell r="F9" t="str">
            <v/>
          </cell>
        </row>
        <row r="10">
          <cell r="B10" t="str">
            <v>Gay or lesbian</v>
          </cell>
          <cell r="C10" t="str">
            <v>Ŝ</v>
          </cell>
          <cell r="D10">
            <v>0</v>
          </cell>
          <cell r="E10" t="str">
            <v/>
          </cell>
          <cell r="F10" t="str">
            <v>*</v>
          </cell>
        </row>
        <row r="11">
          <cell r="B11" t="str">
            <v>Bisexual</v>
          </cell>
          <cell r="C11" t="str">
            <v>S</v>
          </cell>
          <cell r="D11">
            <v>109.75</v>
          </cell>
          <cell r="E11" t="str">
            <v/>
          </cell>
          <cell r="F11" t="str">
            <v/>
          </cell>
        </row>
        <row r="12">
          <cell r="B12" t="str">
            <v>People with diverse sexualities</v>
          </cell>
          <cell r="C12" t="str">
            <v>S</v>
          </cell>
          <cell r="D12">
            <v>106.6</v>
          </cell>
          <cell r="E12" t="str">
            <v/>
          </cell>
          <cell r="F12" t="str">
            <v/>
          </cell>
        </row>
        <row r="13">
          <cell r="B13" t="str">
            <v>Not LGBT</v>
          </cell>
          <cell r="C13" t="str">
            <v>Ŝ</v>
          </cell>
          <cell r="D13">
            <v>18.86</v>
          </cell>
          <cell r="E13" t="str">
            <v/>
          </cell>
          <cell r="F13" t="str">
            <v/>
          </cell>
        </row>
        <row r="14">
          <cell r="B14" t="str">
            <v>LGBT</v>
          </cell>
          <cell r="C14" t="str">
            <v>S</v>
          </cell>
          <cell r="D14">
            <v>106.6</v>
          </cell>
          <cell r="E14" t="str">
            <v/>
          </cell>
          <cell r="F14" t="str">
            <v/>
          </cell>
        </row>
        <row r="15">
          <cell r="B15" t="str">
            <v>15–19 years</v>
          </cell>
          <cell r="C15" t="str">
            <v>S</v>
          </cell>
          <cell r="D15">
            <v>46.71</v>
          </cell>
          <cell r="E15" t="str">
            <v/>
          </cell>
          <cell r="F15" t="str">
            <v/>
          </cell>
        </row>
        <row r="16">
          <cell r="B16" t="str">
            <v>20–29 years</v>
          </cell>
          <cell r="C16" t="str">
            <v>S</v>
          </cell>
          <cell r="D16">
            <v>55.71</v>
          </cell>
          <cell r="E16" t="str">
            <v/>
          </cell>
          <cell r="F16" t="str">
            <v/>
          </cell>
        </row>
        <row r="17">
          <cell r="B17" t="str">
            <v>30–39 years</v>
          </cell>
          <cell r="C17" t="str">
            <v>S</v>
          </cell>
          <cell r="D17">
            <v>27.08</v>
          </cell>
          <cell r="E17" t="str">
            <v/>
          </cell>
          <cell r="F17" t="str">
            <v/>
          </cell>
        </row>
        <row r="18">
          <cell r="B18" t="str">
            <v>40–49 years</v>
          </cell>
          <cell r="C18" t="str">
            <v>S</v>
          </cell>
          <cell r="D18">
            <v>35.880000000000003</v>
          </cell>
          <cell r="E18" t="str">
            <v/>
          </cell>
          <cell r="F18" t="str">
            <v/>
          </cell>
        </row>
        <row r="19">
          <cell r="B19" t="str">
            <v>50–59 years</v>
          </cell>
          <cell r="C19" t="str">
            <v>S</v>
          </cell>
          <cell r="D19">
            <v>48.33</v>
          </cell>
          <cell r="E19" t="str">
            <v/>
          </cell>
          <cell r="F19" t="str">
            <v/>
          </cell>
        </row>
        <row r="20">
          <cell r="B20" t="str">
            <v>60–64 years</v>
          </cell>
          <cell r="C20" t="str">
            <v>S</v>
          </cell>
          <cell r="D20">
            <v>139.46</v>
          </cell>
          <cell r="E20" t="str">
            <v/>
          </cell>
          <cell r="F20" t="str">
            <v/>
          </cell>
        </row>
        <row r="21">
          <cell r="B21" t="str">
            <v>65 years and over</v>
          </cell>
          <cell r="C21" t="str">
            <v>S</v>
          </cell>
          <cell r="D21">
            <v>111</v>
          </cell>
          <cell r="E21" t="str">
            <v/>
          </cell>
          <cell r="F21" t="str">
            <v/>
          </cell>
        </row>
        <row r="22">
          <cell r="B22" t="str">
            <v>15–29 years</v>
          </cell>
          <cell r="C22" t="str">
            <v>S</v>
          </cell>
          <cell r="D22">
            <v>40.479999999999997</v>
          </cell>
          <cell r="E22" t="str">
            <v/>
          </cell>
          <cell r="F22" t="str">
            <v/>
          </cell>
        </row>
        <row r="23">
          <cell r="B23" t="str">
            <v>30–64 years</v>
          </cell>
          <cell r="C23">
            <v>56.16</v>
          </cell>
          <cell r="D23">
            <v>23.06</v>
          </cell>
          <cell r="E23" t="str">
            <v>.</v>
          </cell>
          <cell r="F23" t="str">
            <v/>
          </cell>
        </row>
        <row r="24">
          <cell r="B24" t="str">
            <v>65 years and over</v>
          </cell>
          <cell r="C24" t="str">
            <v>S</v>
          </cell>
          <cell r="D24">
            <v>111</v>
          </cell>
          <cell r="E24" t="str">
            <v/>
          </cell>
          <cell r="F24" t="str">
            <v/>
          </cell>
        </row>
        <row r="25">
          <cell r="B25" t="str">
            <v>15–19 years</v>
          </cell>
          <cell r="C25" t="str">
            <v>S</v>
          </cell>
          <cell r="D25">
            <v>46.71</v>
          </cell>
          <cell r="E25" t="str">
            <v/>
          </cell>
          <cell r="F25" t="str">
            <v/>
          </cell>
        </row>
        <row r="26">
          <cell r="B26" t="str">
            <v>20–29 years</v>
          </cell>
          <cell r="C26" t="str">
            <v>S</v>
          </cell>
          <cell r="D26">
            <v>55.71</v>
          </cell>
          <cell r="E26" t="str">
            <v/>
          </cell>
          <cell r="F26" t="str">
            <v/>
          </cell>
        </row>
        <row r="27">
          <cell r="B27" t="str">
            <v>NZ European</v>
          </cell>
          <cell r="C27">
            <v>60.73</v>
          </cell>
          <cell r="D27">
            <v>22.59</v>
          </cell>
          <cell r="E27" t="str">
            <v>.</v>
          </cell>
          <cell r="F27" t="str">
            <v/>
          </cell>
        </row>
        <row r="28">
          <cell r="B28" t="str">
            <v>Māori</v>
          </cell>
          <cell r="C28" t="str">
            <v>Ŝ</v>
          </cell>
          <cell r="D28">
            <v>18.72</v>
          </cell>
          <cell r="E28" t="str">
            <v/>
          </cell>
          <cell r="F28" t="str">
            <v/>
          </cell>
        </row>
        <row r="29">
          <cell r="B29" t="str">
            <v>Pacific peoples</v>
          </cell>
          <cell r="C29" t="str">
            <v>S</v>
          </cell>
          <cell r="D29">
            <v>45.92</v>
          </cell>
          <cell r="E29" t="str">
            <v/>
          </cell>
          <cell r="F29" t="str">
            <v/>
          </cell>
        </row>
        <row r="30">
          <cell r="B30" t="str">
            <v>Asian</v>
          </cell>
          <cell r="C30">
            <v>0</v>
          </cell>
          <cell r="D30">
            <v>0</v>
          </cell>
          <cell r="E30" t="str">
            <v>.</v>
          </cell>
          <cell r="F30" t="str">
            <v>*</v>
          </cell>
        </row>
        <row r="31">
          <cell r="B31" t="str">
            <v>Indian</v>
          </cell>
          <cell r="C31">
            <v>0</v>
          </cell>
          <cell r="D31">
            <v>0</v>
          </cell>
          <cell r="E31" t="str">
            <v>.</v>
          </cell>
          <cell r="F31" t="str">
            <v>*</v>
          </cell>
        </row>
        <row r="32">
          <cell r="B32" t="str">
            <v>Other ethnicity</v>
          </cell>
          <cell r="C32">
            <v>0</v>
          </cell>
          <cell r="D32">
            <v>0</v>
          </cell>
          <cell r="E32" t="str">
            <v>.</v>
          </cell>
          <cell r="F32" t="str">
            <v>*</v>
          </cell>
        </row>
        <row r="33">
          <cell r="B33" t="str">
            <v>Other ethnicity (except European and Māori)</v>
          </cell>
          <cell r="C33" t="str">
            <v>S</v>
          </cell>
          <cell r="D33">
            <v>45.78</v>
          </cell>
          <cell r="E33" t="str">
            <v/>
          </cell>
          <cell r="F33" t="str">
            <v/>
          </cell>
        </row>
        <row r="34">
          <cell r="B34" t="str">
            <v>Other ethnicity (except European, Māori and Asian)</v>
          </cell>
          <cell r="C34" t="str">
            <v>S</v>
          </cell>
          <cell r="D34">
            <v>47.24</v>
          </cell>
          <cell r="E34" t="str">
            <v/>
          </cell>
          <cell r="F34" t="str">
            <v/>
          </cell>
        </row>
        <row r="35">
          <cell r="B35" t="str">
            <v>Other ethnicity (except European, Māori and Pacific)</v>
          </cell>
          <cell r="C35">
            <v>0</v>
          </cell>
          <cell r="D35">
            <v>0</v>
          </cell>
          <cell r="E35" t="str">
            <v>.</v>
          </cell>
          <cell r="F35" t="str">
            <v>*</v>
          </cell>
        </row>
        <row r="36">
          <cell r="B36">
            <v>2018</v>
          </cell>
          <cell r="C36">
            <v>55.3</v>
          </cell>
          <cell r="D36">
            <v>23.8</v>
          </cell>
          <cell r="E36" t="str">
            <v>.</v>
          </cell>
          <cell r="F36" t="str">
            <v/>
          </cell>
        </row>
        <row r="37">
          <cell r="B37" t="str">
            <v>2019/20</v>
          </cell>
          <cell r="C37" t="str">
            <v>S</v>
          </cell>
          <cell r="D37">
            <v>31.55</v>
          </cell>
          <cell r="E37" t="str">
            <v/>
          </cell>
          <cell r="F37" t="str">
            <v/>
          </cell>
        </row>
        <row r="39">
          <cell r="B39"/>
          <cell r="C39"/>
          <cell r="D39"/>
          <cell r="E39"/>
          <cell r="F39"/>
        </row>
        <row r="40">
          <cell r="B40"/>
          <cell r="C40"/>
          <cell r="D40"/>
          <cell r="E40"/>
          <cell r="F40"/>
        </row>
        <row r="41">
          <cell r="B41"/>
          <cell r="C41"/>
          <cell r="D41"/>
          <cell r="E41"/>
          <cell r="F41"/>
        </row>
        <row r="42">
          <cell r="B42"/>
          <cell r="C42"/>
          <cell r="D42"/>
          <cell r="E42"/>
          <cell r="F42"/>
        </row>
        <row r="43">
          <cell r="B43"/>
          <cell r="C43"/>
          <cell r="D43"/>
          <cell r="E43"/>
          <cell r="F43"/>
        </row>
        <row r="44">
          <cell r="B44"/>
          <cell r="C44"/>
          <cell r="D44"/>
          <cell r="E44"/>
          <cell r="F44"/>
        </row>
      </sheetData>
      <sheetData sheetId="23">
        <row r="4">
          <cell r="B4" t="str">
            <v>New Zealand Average</v>
          </cell>
          <cell r="C4">
            <v>10</v>
          </cell>
          <cell r="D4">
            <v>49.49</v>
          </cell>
          <cell r="E4" t="str">
            <v>#</v>
          </cell>
        </row>
        <row r="5">
          <cell r="B5" t="str">
            <v>Male</v>
          </cell>
          <cell r="C5" t="str">
            <v>S</v>
          </cell>
          <cell r="D5">
            <v>124.24</v>
          </cell>
          <cell r="E5" t="str">
            <v/>
          </cell>
        </row>
        <row r="6">
          <cell r="B6" t="str">
            <v>Female</v>
          </cell>
          <cell r="C6" t="str">
            <v>S</v>
          </cell>
          <cell r="D6">
            <v>52.68</v>
          </cell>
          <cell r="E6" t="str">
            <v/>
          </cell>
        </row>
        <row r="7">
          <cell r="B7" t="str">
            <v>Cis-male</v>
          </cell>
          <cell r="C7" t="str">
            <v>S</v>
          </cell>
          <cell r="D7">
            <v>124.24</v>
          </cell>
          <cell r="E7" t="str">
            <v/>
          </cell>
        </row>
        <row r="8">
          <cell r="B8" t="str">
            <v>Cis-female</v>
          </cell>
          <cell r="C8" t="str">
            <v>S</v>
          </cell>
          <cell r="D8">
            <v>52.68</v>
          </cell>
          <cell r="E8" t="str">
            <v/>
          </cell>
        </row>
        <row r="9">
          <cell r="B9" t="str">
            <v>Heterosexual</v>
          </cell>
          <cell r="C9" t="str">
            <v>S</v>
          </cell>
          <cell r="D9">
            <v>51.01</v>
          </cell>
          <cell r="E9" t="str">
            <v/>
          </cell>
        </row>
        <row r="10">
          <cell r="B10" t="str">
            <v>Gay or lesbian</v>
          </cell>
          <cell r="C10" t="str">
            <v>S</v>
          </cell>
          <cell r="D10">
            <v>208.96</v>
          </cell>
          <cell r="E10" t="str">
            <v/>
          </cell>
        </row>
        <row r="11">
          <cell r="B11" t="str">
            <v>Bisexual</v>
          </cell>
          <cell r="C11" t="str">
            <v>S</v>
          </cell>
          <cell r="D11">
            <v>196.96</v>
          </cell>
          <cell r="E11" t="str">
            <v/>
          </cell>
        </row>
        <row r="12">
          <cell r="B12" t="str">
            <v>People with diverse sexualities</v>
          </cell>
          <cell r="C12" t="str">
            <v>S</v>
          </cell>
          <cell r="D12">
            <v>188.11</v>
          </cell>
          <cell r="E12" t="str">
            <v/>
          </cell>
        </row>
        <row r="13">
          <cell r="B13" t="str">
            <v>Not LGBT</v>
          </cell>
          <cell r="C13" t="str">
            <v>S</v>
          </cell>
          <cell r="D13">
            <v>51.01</v>
          </cell>
          <cell r="E13" t="str">
            <v/>
          </cell>
        </row>
        <row r="14">
          <cell r="B14" t="str">
            <v>LGBT</v>
          </cell>
          <cell r="C14" t="str">
            <v>S</v>
          </cell>
          <cell r="D14">
            <v>188.11</v>
          </cell>
          <cell r="E14" t="str">
            <v/>
          </cell>
        </row>
        <row r="15">
          <cell r="B15" t="str">
            <v>15–19 years</v>
          </cell>
          <cell r="C15" t="str">
            <v>S</v>
          </cell>
          <cell r="D15">
            <v>113.3</v>
          </cell>
          <cell r="E15" t="str">
            <v/>
          </cell>
        </row>
        <row r="16">
          <cell r="B16" t="str">
            <v>20–29 years</v>
          </cell>
          <cell r="C16" t="str">
            <v>S</v>
          </cell>
          <cell r="D16">
            <v>96.21</v>
          </cell>
          <cell r="E16" t="str">
            <v/>
          </cell>
        </row>
        <row r="17">
          <cell r="B17" t="str">
            <v>30–39 years</v>
          </cell>
          <cell r="C17" t="str">
            <v>S</v>
          </cell>
          <cell r="D17">
            <v>125.79</v>
          </cell>
          <cell r="E17" t="str">
            <v/>
          </cell>
        </row>
        <row r="18">
          <cell r="B18" t="str">
            <v>40–49 years</v>
          </cell>
          <cell r="C18" t="str">
            <v>S</v>
          </cell>
          <cell r="D18">
            <v>96.03</v>
          </cell>
          <cell r="E18" t="str">
            <v/>
          </cell>
        </row>
        <row r="19">
          <cell r="B19" t="str">
            <v>50–59 years</v>
          </cell>
          <cell r="C19" t="str">
            <v>S</v>
          </cell>
          <cell r="D19">
            <v>111.32</v>
          </cell>
          <cell r="E19" t="str">
            <v/>
          </cell>
        </row>
        <row r="20">
          <cell r="B20" t="str">
            <v>60–64 years</v>
          </cell>
          <cell r="C20" t="str">
            <v>S</v>
          </cell>
          <cell r="D20">
            <v>196.4</v>
          </cell>
          <cell r="E20" t="str">
            <v/>
          </cell>
        </row>
        <row r="21">
          <cell r="B21" t="str">
            <v>65 years and over</v>
          </cell>
          <cell r="C21" t="str">
            <v>S</v>
          </cell>
          <cell r="D21">
            <v>196.08</v>
          </cell>
          <cell r="E21" t="str">
            <v/>
          </cell>
        </row>
        <row r="22">
          <cell r="B22" t="str">
            <v>15–29 years</v>
          </cell>
          <cell r="C22" t="str">
            <v>S</v>
          </cell>
          <cell r="D22">
            <v>78.239999999999995</v>
          </cell>
          <cell r="E22" t="str">
            <v/>
          </cell>
        </row>
        <row r="23">
          <cell r="B23" t="str">
            <v>30–64 years</v>
          </cell>
          <cell r="C23" t="str">
            <v>S</v>
          </cell>
          <cell r="D23">
            <v>68.59</v>
          </cell>
          <cell r="E23" t="str">
            <v/>
          </cell>
        </row>
        <row r="24">
          <cell r="B24" t="str">
            <v>65 years and over</v>
          </cell>
          <cell r="C24" t="str">
            <v>S</v>
          </cell>
          <cell r="D24">
            <v>196.08</v>
          </cell>
          <cell r="E24" t="str">
            <v/>
          </cell>
        </row>
        <row r="25">
          <cell r="B25" t="str">
            <v>15–19 years</v>
          </cell>
          <cell r="C25" t="str">
            <v>S</v>
          </cell>
          <cell r="D25">
            <v>113.3</v>
          </cell>
          <cell r="E25" t="str">
            <v/>
          </cell>
        </row>
        <row r="26">
          <cell r="B26" t="str">
            <v>20–29 years</v>
          </cell>
          <cell r="C26" t="str">
            <v>S</v>
          </cell>
          <cell r="D26">
            <v>96.21</v>
          </cell>
          <cell r="E26" t="str">
            <v/>
          </cell>
        </row>
        <row r="27">
          <cell r="B27" t="str">
            <v>NZ European</v>
          </cell>
          <cell r="C27" t="str">
            <v>S</v>
          </cell>
          <cell r="D27">
            <v>56.05</v>
          </cell>
          <cell r="E27" t="str">
            <v/>
          </cell>
        </row>
        <row r="28">
          <cell r="B28" t="str">
            <v>Māori</v>
          </cell>
          <cell r="C28" t="str">
            <v>S</v>
          </cell>
          <cell r="D28">
            <v>64.180000000000007</v>
          </cell>
          <cell r="E28" t="str">
            <v/>
          </cell>
        </row>
        <row r="29">
          <cell r="B29" t="str">
            <v>Pacific peoples</v>
          </cell>
          <cell r="C29" t="str">
            <v>S</v>
          </cell>
          <cell r="D29">
            <v>117.11</v>
          </cell>
          <cell r="E29" t="str">
            <v/>
          </cell>
        </row>
        <row r="30">
          <cell r="B30" t="str">
            <v>Asian</v>
          </cell>
          <cell r="C30">
            <v>0</v>
          </cell>
          <cell r="D30" t="str">
            <v>.</v>
          </cell>
          <cell r="E30" t="str">
            <v/>
          </cell>
        </row>
        <row r="31">
          <cell r="B31" t="str">
            <v>Indian</v>
          </cell>
          <cell r="C31">
            <v>0</v>
          </cell>
          <cell r="D31" t="str">
            <v>.</v>
          </cell>
          <cell r="E31" t="str">
            <v/>
          </cell>
        </row>
        <row r="32">
          <cell r="B32" t="str">
            <v>Other ethnicity</v>
          </cell>
          <cell r="C32">
            <v>0</v>
          </cell>
          <cell r="D32" t="str">
            <v>.</v>
          </cell>
          <cell r="E32" t="str">
            <v/>
          </cell>
        </row>
        <row r="33">
          <cell r="B33" t="str">
            <v>Other ethnicity (except European and Māori)</v>
          </cell>
          <cell r="C33" t="str">
            <v>S</v>
          </cell>
          <cell r="D33">
            <v>117.11</v>
          </cell>
          <cell r="E33" t="str">
            <v/>
          </cell>
        </row>
        <row r="34">
          <cell r="B34" t="str">
            <v>Other ethnicity (except European, Māori and Asian)</v>
          </cell>
          <cell r="C34" t="str">
            <v>S</v>
          </cell>
          <cell r="D34">
            <v>117.11</v>
          </cell>
          <cell r="E34" t="str">
            <v/>
          </cell>
        </row>
        <row r="35">
          <cell r="B35" t="str">
            <v>Other ethnicity (except European, Māori and Pacific)</v>
          </cell>
          <cell r="C35">
            <v>0</v>
          </cell>
          <cell r="D35" t="str">
            <v>.</v>
          </cell>
          <cell r="E35" t="str">
            <v/>
          </cell>
        </row>
        <row r="36">
          <cell r="B36">
            <v>2018</v>
          </cell>
          <cell r="C36" t="str">
            <v>S</v>
          </cell>
          <cell r="D36">
            <v>62.99</v>
          </cell>
          <cell r="E36" t="str">
            <v/>
          </cell>
        </row>
        <row r="37">
          <cell r="B37" t="str">
            <v>2019/20</v>
          </cell>
          <cell r="C37" t="str">
            <v>S</v>
          </cell>
          <cell r="D37">
            <v>74.7</v>
          </cell>
          <cell r="E37" t="str">
            <v/>
          </cell>
        </row>
        <row r="39">
          <cell r="B39"/>
          <cell r="C39"/>
          <cell r="D39"/>
          <cell r="E39"/>
        </row>
        <row r="40">
          <cell r="B40"/>
          <cell r="C40"/>
          <cell r="D40"/>
          <cell r="E40"/>
        </row>
        <row r="41">
          <cell r="B41"/>
          <cell r="C41"/>
          <cell r="D41"/>
          <cell r="E41"/>
        </row>
        <row r="42">
          <cell r="B42"/>
          <cell r="C42"/>
          <cell r="D42"/>
          <cell r="E42"/>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VCB 1.0"/>
      <sheetName val="FVCB 1.1"/>
      <sheetName val="FVCB 1.2"/>
      <sheetName val="FVCB 1.3"/>
      <sheetName val="FVCB 1.4"/>
      <sheetName val="FVCB 1.5"/>
      <sheetName val="FVCB 2.0"/>
      <sheetName val="FVCB 2.1"/>
      <sheetName val="FVCB 2.2"/>
      <sheetName val="FVCB 2.3"/>
      <sheetName val="FVCB 2.4"/>
      <sheetName val="FVCB 2.5"/>
      <sheetName val="FVCB 3.0"/>
      <sheetName val="FVCB 3.1"/>
      <sheetName val="FVCB 3.2"/>
      <sheetName val="FVCB 3.5"/>
      <sheetName val="FVCB 3.6"/>
      <sheetName val="FVCB 3.8"/>
      <sheetName val="FVCB 3.9"/>
      <sheetName val="FVCB 3.10"/>
      <sheetName val="FVCB 3.11"/>
      <sheetName val="FVCB 3.13"/>
      <sheetName val="FVCB 3.14"/>
      <sheetName val="FVCB 3.15"/>
      <sheetName val="FVCB 3.16"/>
      <sheetName val="FVCB 3.18"/>
      <sheetName val="FVCB 3.19"/>
      <sheetName val="FVCB 3.20"/>
      <sheetName val="FVCB 3.21"/>
      <sheetName val="FVCB 4.0"/>
      <sheetName val="FVCB 4.1"/>
      <sheetName val="FVCB 4.2"/>
      <sheetName val="FVCB 4.3"/>
      <sheetName val="FVCB 4.4"/>
      <sheetName val="FVCB 4.6"/>
      <sheetName val="FVCB 4.7"/>
      <sheetName val="FVCB 4.8"/>
      <sheetName val="FVCB 5.0"/>
      <sheetName val="FVCB 5.1"/>
      <sheetName val="FVCB 5.2"/>
      <sheetName val="FVCB 5.3"/>
      <sheetName val="FVCB 5.4"/>
      <sheetName val="FVCB 6.0"/>
    </sheetNames>
    <sheetDataSet>
      <sheetData sheetId="0">
        <row r="4">
          <cell r="B4" t="str">
            <v>New Zealand Average</v>
          </cell>
          <cell r="C4">
            <v>52.65</v>
          </cell>
          <cell r="D4">
            <v>5.65</v>
          </cell>
          <cell r="E4" t="str">
            <v>.</v>
          </cell>
          <cell r="F4" t="str">
            <v/>
          </cell>
        </row>
        <row r="5">
          <cell r="B5" t="str">
            <v>Male</v>
          </cell>
          <cell r="C5">
            <v>30.83</v>
          </cell>
          <cell r="D5">
            <v>9.18</v>
          </cell>
          <cell r="E5" t="str">
            <v>.‡</v>
          </cell>
          <cell r="F5" t="str">
            <v>*</v>
          </cell>
        </row>
        <row r="6">
          <cell r="B6" t="str">
            <v>Female</v>
          </cell>
          <cell r="C6">
            <v>67.03</v>
          </cell>
          <cell r="D6">
            <v>6.05</v>
          </cell>
          <cell r="E6" t="str">
            <v>.</v>
          </cell>
          <cell r="F6" t="str">
            <v>*</v>
          </cell>
        </row>
        <row r="7">
          <cell r="B7" t="str">
            <v>Gender diverse</v>
          </cell>
          <cell r="C7" t="str">
            <v>S</v>
          </cell>
          <cell r="D7">
            <v>137.91999999999999</v>
          </cell>
          <cell r="E7" t="str">
            <v/>
          </cell>
          <cell r="F7" t="str">
            <v/>
          </cell>
        </row>
        <row r="8">
          <cell r="B8" t="str">
            <v>Cis-male</v>
          </cell>
          <cell r="C8">
            <v>30.19</v>
          </cell>
          <cell r="D8">
            <v>9.11</v>
          </cell>
          <cell r="E8" t="str">
            <v>.‡</v>
          </cell>
          <cell r="F8" t="str">
            <v>*</v>
          </cell>
        </row>
        <row r="9">
          <cell r="B9" t="str">
            <v>Cis-female</v>
          </cell>
          <cell r="C9">
            <v>66.94</v>
          </cell>
          <cell r="D9">
            <v>6.08</v>
          </cell>
          <cell r="E9" t="str">
            <v>.</v>
          </cell>
          <cell r="F9" t="str">
            <v>*</v>
          </cell>
        </row>
        <row r="10">
          <cell r="B10" t="str">
            <v>Gender-diverse or trans-gender</v>
          </cell>
          <cell r="C10">
            <v>82.32</v>
          </cell>
          <cell r="D10">
            <v>28.62</v>
          </cell>
          <cell r="E10" t="str">
            <v>.</v>
          </cell>
          <cell r="F10" t="str">
            <v/>
          </cell>
        </row>
        <row r="11">
          <cell r="B11" t="str">
            <v>Heterosexual</v>
          </cell>
          <cell r="C11">
            <v>52.24</v>
          </cell>
          <cell r="D11">
            <v>5.61</v>
          </cell>
          <cell r="E11" t="str">
            <v>.</v>
          </cell>
          <cell r="F11" t="str">
            <v/>
          </cell>
        </row>
        <row r="12">
          <cell r="B12" t="str">
            <v>Gay or lesbian</v>
          </cell>
          <cell r="C12" t="str">
            <v>S</v>
          </cell>
          <cell r="D12">
            <v>70.510000000000005</v>
          </cell>
          <cell r="E12" t="str">
            <v/>
          </cell>
          <cell r="F12" t="str">
            <v/>
          </cell>
        </row>
        <row r="13">
          <cell r="B13" t="str">
            <v>Bisexual</v>
          </cell>
          <cell r="C13">
            <v>61.86</v>
          </cell>
          <cell r="D13">
            <v>24.95</v>
          </cell>
          <cell r="E13" t="str">
            <v>.</v>
          </cell>
          <cell r="F13" t="str">
            <v/>
          </cell>
        </row>
        <row r="14">
          <cell r="B14" t="str">
            <v>Other sexual identity</v>
          </cell>
          <cell r="C14" t="str">
            <v>S</v>
          </cell>
          <cell r="D14">
            <v>60.25</v>
          </cell>
          <cell r="E14" t="str">
            <v/>
          </cell>
          <cell r="F14" t="str">
            <v/>
          </cell>
        </row>
        <row r="15">
          <cell r="B15" t="str">
            <v>People with diverse sexualities</v>
          </cell>
          <cell r="C15">
            <v>59.67</v>
          </cell>
          <cell r="D15">
            <v>22.02</v>
          </cell>
          <cell r="E15" t="str">
            <v>.</v>
          </cell>
          <cell r="F15" t="str">
            <v/>
          </cell>
        </row>
        <row r="16">
          <cell r="B16" t="str">
            <v>Not LGBT</v>
          </cell>
          <cell r="C16">
            <v>51.85</v>
          </cell>
          <cell r="D16">
            <v>5.64</v>
          </cell>
          <cell r="E16" t="str">
            <v>.</v>
          </cell>
          <cell r="F16" t="str">
            <v/>
          </cell>
        </row>
        <row r="17">
          <cell r="B17" t="str">
            <v>LGBT</v>
          </cell>
          <cell r="C17">
            <v>62.06</v>
          </cell>
          <cell r="D17">
            <v>20.13</v>
          </cell>
          <cell r="E17" t="str">
            <v>.</v>
          </cell>
          <cell r="F17" t="str">
            <v/>
          </cell>
        </row>
        <row r="18">
          <cell r="B18" t="str">
            <v>15–19 years</v>
          </cell>
          <cell r="C18" t="str">
            <v>S</v>
          </cell>
          <cell r="D18">
            <v>23.63</v>
          </cell>
          <cell r="E18" t="str">
            <v/>
          </cell>
          <cell r="F18" t="str">
            <v/>
          </cell>
        </row>
        <row r="19">
          <cell r="B19" t="str">
            <v>20–29 years</v>
          </cell>
          <cell r="C19">
            <v>57.66</v>
          </cell>
          <cell r="D19">
            <v>9.74</v>
          </cell>
          <cell r="E19" t="str">
            <v>.‡</v>
          </cell>
          <cell r="F19" t="str">
            <v/>
          </cell>
        </row>
        <row r="20">
          <cell r="B20" t="str">
            <v>30–39 years</v>
          </cell>
          <cell r="C20">
            <v>48.93</v>
          </cell>
          <cell r="D20">
            <v>10.86</v>
          </cell>
          <cell r="E20" t="str">
            <v>.</v>
          </cell>
          <cell r="F20" t="str">
            <v/>
          </cell>
        </row>
        <row r="21">
          <cell r="B21" t="str">
            <v>40–49 years</v>
          </cell>
          <cell r="C21">
            <v>67.92</v>
          </cell>
          <cell r="D21">
            <v>13.66</v>
          </cell>
          <cell r="E21" t="str">
            <v>.</v>
          </cell>
          <cell r="F21" t="str">
            <v/>
          </cell>
        </row>
        <row r="22">
          <cell r="B22" t="str">
            <v>50–59 years</v>
          </cell>
          <cell r="C22">
            <v>44.5</v>
          </cell>
          <cell r="D22">
            <v>15.56</v>
          </cell>
          <cell r="E22" t="str">
            <v>.</v>
          </cell>
          <cell r="F22" t="str">
            <v/>
          </cell>
        </row>
        <row r="23">
          <cell r="B23" t="str">
            <v>60–64 years</v>
          </cell>
          <cell r="C23" t="str">
            <v>S</v>
          </cell>
          <cell r="D23">
            <v>35.03</v>
          </cell>
          <cell r="E23" t="str">
            <v/>
          </cell>
          <cell r="F23" t="str">
            <v/>
          </cell>
        </row>
        <row r="24">
          <cell r="B24" t="str">
            <v>65 years and over</v>
          </cell>
          <cell r="C24" t="str">
            <v>S</v>
          </cell>
          <cell r="D24">
            <v>21.49</v>
          </cell>
          <cell r="E24" t="str">
            <v/>
          </cell>
          <cell r="F24" t="str">
            <v/>
          </cell>
        </row>
        <row r="25">
          <cell r="B25" t="str">
            <v>15–29 years</v>
          </cell>
          <cell r="C25">
            <v>54.38</v>
          </cell>
          <cell r="D25">
            <v>9.11</v>
          </cell>
          <cell r="E25" t="str">
            <v>.‡</v>
          </cell>
          <cell r="F25" t="str">
            <v/>
          </cell>
        </row>
        <row r="26">
          <cell r="B26" t="str">
            <v>30–64 years</v>
          </cell>
          <cell r="C26">
            <v>52.54</v>
          </cell>
          <cell r="D26">
            <v>7.4</v>
          </cell>
          <cell r="E26" t="str">
            <v>.</v>
          </cell>
          <cell r="F26" t="str">
            <v/>
          </cell>
        </row>
        <row r="27">
          <cell r="B27" t="str">
            <v>65 years and over</v>
          </cell>
          <cell r="C27" t="str">
            <v>S</v>
          </cell>
          <cell r="D27">
            <v>21.49</v>
          </cell>
          <cell r="E27" t="str">
            <v/>
          </cell>
          <cell r="F27" t="str">
            <v/>
          </cell>
        </row>
        <row r="28">
          <cell r="B28" t="str">
            <v>15–19 years</v>
          </cell>
          <cell r="C28" t="str">
            <v>S</v>
          </cell>
          <cell r="D28">
            <v>23.63</v>
          </cell>
          <cell r="E28" t="str">
            <v/>
          </cell>
          <cell r="F28" t="str">
            <v/>
          </cell>
        </row>
        <row r="29">
          <cell r="B29" t="str">
            <v>20–29 years</v>
          </cell>
          <cell r="C29">
            <v>57.66</v>
          </cell>
          <cell r="D29">
            <v>9.74</v>
          </cell>
          <cell r="E29" t="str">
            <v>.‡</v>
          </cell>
          <cell r="F29" t="str">
            <v/>
          </cell>
        </row>
        <row r="30">
          <cell r="B30" t="str">
            <v>NZ European</v>
          </cell>
          <cell r="C30">
            <v>54.75</v>
          </cell>
          <cell r="D30">
            <v>6.39</v>
          </cell>
          <cell r="E30" t="str">
            <v>.</v>
          </cell>
          <cell r="F30" t="str">
            <v/>
          </cell>
        </row>
        <row r="31">
          <cell r="B31" t="str">
            <v>Māori</v>
          </cell>
          <cell r="C31">
            <v>67.83</v>
          </cell>
          <cell r="D31">
            <v>8.92</v>
          </cell>
          <cell r="E31" t="str">
            <v>.‡</v>
          </cell>
          <cell r="F31" t="str">
            <v>*</v>
          </cell>
        </row>
        <row r="32">
          <cell r="B32" t="str">
            <v>Pacific peoples</v>
          </cell>
          <cell r="C32">
            <v>54.44</v>
          </cell>
          <cell r="D32">
            <v>18.71</v>
          </cell>
          <cell r="E32" t="str">
            <v>.</v>
          </cell>
          <cell r="F32" t="str">
            <v/>
          </cell>
        </row>
        <row r="33">
          <cell r="B33" t="str">
            <v>Asian</v>
          </cell>
          <cell r="C33" t="str">
            <v>SŜ</v>
          </cell>
          <cell r="D33">
            <v>19.32</v>
          </cell>
          <cell r="E33" t="str">
            <v/>
          </cell>
          <cell r="F33" t="str">
            <v/>
          </cell>
        </row>
        <row r="34">
          <cell r="B34" t="str">
            <v>Chinese</v>
          </cell>
          <cell r="C34" t="str">
            <v>S</v>
          </cell>
          <cell r="D34">
            <v>21.74</v>
          </cell>
          <cell r="E34" t="str">
            <v/>
          </cell>
          <cell r="F34" t="str">
            <v>*</v>
          </cell>
        </row>
        <row r="35">
          <cell r="B35" t="str">
            <v>Indian</v>
          </cell>
          <cell r="C35" t="str">
            <v>S</v>
          </cell>
          <cell r="D35">
            <v>37.020000000000003</v>
          </cell>
          <cell r="E35" t="str">
            <v/>
          </cell>
          <cell r="F35" t="str">
            <v/>
          </cell>
        </row>
        <row r="36">
          <cell r="B36" t="str">
            <v>Other Asian ethnicity</v>
          </cell>
          <cell r="C36" t="str">
            <v>S</v>
          </cell>
          <cell r="D36">
            <v>72.39</v>
          </cell>
          <cell r="E36" t="str">
            <v/>
          </cell>
          <cell r="F36" t="str">
            <v/>
          </cell>
        </row>
        <row r="37">
          <cell r="B37" t="str">
            <v>Other ethnicity</v>
          </cell>
          <cell r="C37" t="str">
            <v>S</v>
          </cell>
          <cell r="D37">
            <v>41.49</v>
          </cell>
          <cell r="E37" t="str">
            <v/>
          </cell>
          <cell r="F37" t="str">
            <v/>
          </cell>
        </row>
        <row r="38">
          <cell r="B38" t="str">
            <v>Other ethnicity (except European and Māori)</v>
          </cell>
          <cell r="C38">
            <v>43.85</v>
          </cell>
          <cell r="D38">
            <v>12.96</v>
          </cell>
          <cell r="E38" t="str">
            <v>.</v>
          </cell>
          <cell r="F38" t="str">
            <v/>
          </cell>
        </row>
        <row r="39">
          <cell r="B39" t="str">
            <v>Other ethnicity (except European, Māori and Asian)</v>
          </cell>
          <cell r="C39">
            <v>51.45</v>
          </cell>
          <cell r="D39">
            <v>17.600000000000001</v>
          </cell>
          <cell r="E39" t="str">
            <v>.</v>
          </cell>
          <cell r="F39" t="str">
            <v/>
          </cell>
        </row>
        <row r="40">
          <cell r="B40" t="str">
            <v>Other ethnicity (except European, Māori and Pacific)</v>
          </cell>
          <cell r="C40" t="str">
            <v>SŜ</v>
          </cell>
          <cell r="D40">
            <v>17.02</v>
          </cell>
          <cell r="E40" t="str">
            <v/>
          </cell>
          <cell r="F40" t="str">
            <v/>
          </cell>
        </row>
        <row r="41">
          <cell r="B41">
            <v>2018</v>
          </cell>
          <cell r="C41">
            <v>51.09</v>
          </cell>
          <cell r="D41">
            <v>8.25</v>
          </cell>
          <cell r="E41" t="str">
            <v>.</v>
          </cell>
          <cell r="F41" t="str">
            <v/>
          </cell>
        </row>
        <row r="42">
          <cell r="B42" t="str">
            <v>2019/20</v>
          </cell>
          <cell r="C42">
            <v>54.56</v>
          </cell>
          <cell r="D42">
            <v>8.5299999999999994</v>
          </cell>
          <cell r="E42" t="str">
            <v>.‡</v>
          </cell>
          <cell r="F42" t="str">
            <v/>
          </cell>
        </row>
        <row r="43">
          <cell r="B43" t="str">
            <v>Auckland</v>
          </cell>
          <cell r="C43">
            <v>47.56</v>
          </cell>
          <cell r="D43">
            <v>9.56</v>
          </cell>
          <cell r="E43" t="str">
            <v>.‡</v>
          </cell>
          <cell r="F43" t="str">
            <v/>
          </cell>
        </row>
        <row r="44">
          <cell r="B44" t="str">
            <v>Wellington</v>
          </cell>
          <cell r="C44">
            <v>46.17</v>
          </cell>
          <cell r="D44">
            <v>15.62</v>
          </cell>
          <cell r="E44" t="str">
            <v>.</v>
          </cell>
          <cell r="F44" t="str">
            <v/>
          </cell>
        </row>
        <row r="45">
          <cell r="B45" t="str">
            <v>Rest of North Island</v>
          </cell>
          <cell r="C45">
            <v>54.14</v>
          </cell>
          <cell r="D45">
            <v>9.58</v>
          </cell>
          <cell r="E45" t="str">
            <v>.‡</v>
          </cell>
          <cell r="F45" t="str">
            <v/>
          </cell>
        </row>
        <row r="46">
          <cell r="B46" t="str">
            <v>Canterbury</v>
          </cell>
          <cell r="C46">
            <v>53.2</v>
          </cell>
          <cell r="D46">
            <v>16.39</v>
          </cell>
          <cell r="E46" t="str">
            <v>.</v>
          </cell>
          <cell r="F46" t="str">
            <v/>
          </cell>
        </row>
        <row r="47">
          <cell r="B47" t="str">
            <v>Rest of South Island</v>
          </cell>
          <cell r="C47">
            <v>72.349999999999994</v>
          </cell>
          <cell r="D47">
            <v>15.96</v>
          </cell>
          <cell r="E47" t="str">
            <v>.</v>
          </cell>
          <cell r="F47" t="str">
            <v/>
          </cell>
        </row>
        <row r="48">
          <cell r="B48" t="str">
            <v>Major urban area</v>
          </cell>
          <cell r="C48">
            <v>52.76</v>
          </cell>
          <cell r="D48">
            <v>7.88</v>
          </cell>
          <cell r="E48" t="str">
            <v>.</v>
          </cell>
          <cell r="F48" t="str">
            <v/>
          </cell>
        </row>
        <row r="49">
          <cell r="B49" t="str">
            <v>Large urban area</v>
          </cell>
          <cell r="C49">
            <v>56.02</v>
          </cell>
          <cell r="D49">
            <v>15.68</v>
          </cell>
          <cell r="E49" t="str">
            <v>.</v>
          </cell>
          <cell r="F49" t="str">
            <v/>
          </cell>
        </row>
        <row r="50">
          <cell r="B50" t="str">
            <v>Medium urban area</v>
          </cell>
          <cell r="C50">
            <v>65.06</v>
          </cell>
          <cell r="D50">
            <v>24.3</v>
          </cell>
          <cell r="E50" t="str">
            <v>.</v>
          </cell>
          <cell r="F50" t="str">
            <v/>
          </cell>
        </row>
        <row r="51">
          <cell r="B51" t="str">
            <v>Small urban area</v>
          </cell>
          <cell r="C51">
            <v>41.35</v>
          </cell>
          <cell r="D51">
            <v>19.28</v>
          </cell>
          <cell r="E51" t="str">
            <v>.</v>
          </cell>
          <cell r="F51" t="str">
            <v/>
          </cell>
        </row>
        <row r="52">
          <cell r="B52" t="str">
            <v>Rural settlement/rural other</v>
          </cell>
          <cell r="C52">
            <v>49.68</v>
          </cell>
          <cell r="D52">
            <v>15.99</v>
          </cell>
          <cell r="E52" t="str">
            <v>.</v>
          </cell>
          <cell r="F52" t="str">
            <v/>
          </cell>
        </row>
        <row r="53">
          <cell r="B53" t="str">
            <v>Major urban area</v>
          </cell>
          <cell r="C53">
            <v>52.76</v>
          </cell>
          <cell r="D53">
            <v>7.88</v>
          </cell>
          <cell r="E53" t="str">
            <v>.</v>
          </cell>
          <cell r="F53" t="str">
            <v/>
          </cell>
        </row>
        <row r="54">
          <cell r="B54" t="str">
            <v>Medium/large urban area</v>
          </cell>
          <cell r="C54">
            <v>59.28</v>
          </cell>
          <cell r="D54">
            <v>11.76</v>
          </cell>
          <cell r="E54" t="str">
            <v>.</v>
          </cell>
          <cell r="F54" t="str">
            <v/>
          </cell>
        </row>
        <row r="55">
          <cell r="B55" t="str">
            <v>Small urban/rural area</v>
          </cell>
          <cell r="C55">
            <v>46.35</v>
          </cell>
          <cell r="D55">
            <v>12.87</v>
          </cell>
          <cell r="E55" t="str">
            <v>.</v>
          </cell>
          <cell r="F55" t="str">
            <v/>
          </cell>
        </row>
        <row r="56">
          <cell r="B56" t="str">
            <v>Quintile 1 (least deprived)</v>
          </cell>
          <cell r="C56">
            <v>49.54</v>
          </cell>
          <cell r="D56">
            <v>17.52</v>
          </cell>
          <cell r="E56" t="str">
            <v>.</v>
          </cell>
          <cell r="F56" t="str">
            <v/>
          </cell>
        </row>
        <row r="57">
          <cell r="B57" t="str">
            <v>Quintile 2</v>
          </cell>
          <cell r="C57">
            <v>46.84</v>
          </cell>
          <cell r="D57">
            <v>15.02</v>
          </cell>
          <cell r="E57" t="str">
            <v>.</v>
          </cell>
          <cell r="F57" t="str">
            <v/>
          </cell>
        </row>
        <row r="58">
          <cell r="B58" t="str">
            <v>Quintile 3</v>
          </cell>
          <cell r="C58">
            <v>47.71</v>
          </cell>
          <cell r="D58">
            <v>13.78</v>
          </cell>
          <cell r="E58" t="str">
            <v>.</v>
          </cell>
          <cell r="F58" t="str">
            <v/>
          </cell>
        </row>
        <row r="59">
          <cell r="B59" t="str">
            <v>Quintile 4</v>
          </cell>
          <cell r="C59">
            <v>56.8</v>
          </cell>
          <cell r="D59">
            <v>13.32</v>
          </cell>
          <cell r="E59" t="str">
            <v>.</v>
          </cell>
          <cell r="F59" t="str">
            <v/>
          </cell>
        </row>
        <row r="60">
          <cell r="B60" t="str">
            <v>Quintile 5 (most deprived)</v>
          </cell>
          <cell r="C60">
            <v>58.55</v>
          </cell>
          <cell r="D60">
            <v>8.9499999999999993</v>
          </cell>
          <cell r="E60" t="str">
            <v>.‡</v>
          </cell>
          <cell r="F60" t="str">
            <v/>
          </cell>
        </row>
        <row r="61">
          <cell r="B61" t="str">
            <v>Had partner within last 12 months</v>
          </cell>
          <cell r="C61">
            <v>52.65</v>
          </cell>
          <cell r="D61">
            <v>5.65</v>
          </cell>
          <cell r="E61" t="str">
            <v>.</v>
          </cell>
          <cell r="F61" t="str">
            <v/>
          </cell>
        </row>
        <row r="62">
          <cell r="B62" t="str">
            <v>Has ever had a partner</v>
          </cell>
          <cell r="C62">
            <v>52.65</v>
          </cell>
          <cell r="D62">
            <v>5.65</v>
          </cell>
          <cell r="E62" t="str">
            <v>.</v>
          </cell>
          <cell r="F62" t="str">
            <v/>
          </cell>
        </row>
        <row r="63">
          <cell r="B63" t="str">
            <v>Partnered – legally registered</v>
          </cell>
          <cell r="C63">
            <v>43.06</v>
          </cell>
          <cell r="D63">
            <v>8.6300000000000008</v>
          </cell>
          <cell r="E63" t="str">
            <v>.‡</v>
          </cell>
          <cell r="F63" t="str">
            <v/>
          </cell>
        </row>
        <row r="64">
          <cell r="B64" t="str">
            <v>Partnered – not legally registered</v>
          </cell>
          <cell r="C64">
            <v>57.91</v>
          </cell>
          <cell r="D64">
            <v>13.05</v>
          </cell>
          <cell r="E64" t="str">
            <v>.</v>
          </cell>
          <cell r="F64" t="str">
            <v/>
          </cell>
        </row>
        <row r="65">
          <cell r="B65" t="str">
            <v>Non-partnered</v>
          </cell>
          <cell r="C65">
            <v>65.59</v>
          </cell>
          <cell r="D65">
            <v>8.3800000000000008</v>
          </cell>
          <cell r="E65" t="str">
            <v>.‡</v>
          </cell>
          <cell r="F65" t="str">
            <v/>
          </cell>
        </row>
        <row r="66">
          <cell r="B66" t="str">
            <v>Never married and never in a civil union</v>
          </cell>
          <cell r="C66">
            <v>55.66</v>
          </cell>
          <cell r="D66">
            <v>11.2</v>
          </cell>
          <cell r="E66" t="str">
            <v>.</v>
          </cell>
          <cell r="F66" t="str">
            <v/>
          </cell>
        </row>
        <row r="67">
          <cell r="B67" t="str">
            <v>Divorced</v>
          </cell>
          <cell r="C67" t="str">
            <v>S</v>
          </cell>
          <cell r="D67">
            <v>36.57</v>
          </cell>
          <cell r="E67" t="str">
            <v/>
          </cell>
          <cell r="F67" t="str">
            <v/>
          </cell>
        </row>
        <row r="68">
          <cell r="B68" t="str">
            <v>Widowed/surviving partner</v>
          </cell>
          <cell r="C68" t="str">
            <v>S</v>
          </cell>
          <cell r="D68">
            <v>49.58</v>
          </cell>
          <cell r="E68" t="str">
            <v/>
          </cell>
          <cell r="F68" t="str">
            <v/>
          </cell>
        </row>
        <row r="69">
          <cell r="B69" t="str">
            <v>Separated</v>
          </cell>
          <cell r="C69">
            <v>75.930000000000007</v>
          </cell>
          <cell r="D69">
            <v>12.18</v>
          </cell>
          <cell r="E69" t="str">
            <v>.</v>
          </cell>
          <cell r="F69" t="str">
            <v>*</v>
          </cell>
        </row>
        <row r="70">
          <cell r="B70" t="str">
            <v>Married/civil union/de facto</v>
          </cell>
          <cell r="C70">
            <v>42.59</v>
          </cell>
          <cell r="D70">
            <v>8.51</v>
          </cell>
          <cell r="E70" t="str">
            <v>.‡</v>
          </cell>
          <cell r="F70" t="str">
            <v/>
          </cell>
        </row>
        <row r="71">
          <cell r="B71" t="str">
            <v>Adults with disability</v>
          </cell>
          <cell r="C71">
            <v>73.48</v>
          </cell>
          <cell r="D71">
            <v>23</v>
          </cell>
          <cell r="E71" t="str">
            <v>.</v>
          </cell>
          <cell r="F71" t="str">
            <v/>
          </cell>
        </row>
        <row r="72">
          <cell r="B72" t="str">
            <v>Adults without disability</v>
          </cell>
          <cell r="C72">
            <v>51.33</v>
          </cell>
          <cell r="D72">
            <v>5.89</v>
          </cell>
          <cell r="E72" t="str">
            <v>.</v>
          </cell>
          <cell r="F72" t="str">
            <v/>
          </cell>
        </row>
        <row r="73">
          <cell r="B73" t="str">
            <v>Low level of psychological distress</v>
          </cell>
          <cell r="C73">
            <v>47.71</v>
          </cell>
          <cell r="D73">
            <v>6.34</v>
          </cell>
          <cell r="E73" t="str">
            <v>.</v>
          </cell>
          <cell r="F73" t="str">
            <v/>
          </cell>
        </row>
        <row r="74">
          <cell r="B74" t="str">
            <v>Moderate level of psychological distress</v>
          </cell>
          <cell r="C74">
            <v>77.819999999999993</v>
          </cell>
          <cell r="D74">
            <v>11.82</v>
          </cell>
          <cell r="E74" t="str">
            <v>.</v>
          </cell>
          <cell r="F74" t="str">
            <v>*</v>
          </cell>
        </row>
        <row r="75">
          <cell r="B75" t="str">
            <v>High level of psychological distress</v>
          </cell>
          <cell r="C75">
            <v>69.44</v>
          </cell>
          <cell r="D75">
            <v>32.43</v>
          </cell>
          <cell r="E75" t="str">
            <v>.</v>
          </cell>
          <cell r="F75" t="str">
            <v/>
          </cell>
        </row>
        <row r="76">
          <cell r="B76" t="str">
            <v>No probable serious mental illness</v>
          </cell>
          <cell r="C76">
            <v>47.71</v>
          </cell>
          <cell r="D76">
            <v>6.34</v>
          </cell>
          <cell r="E76" t="str">
            <v>.</v>
          </cell>
          <cell r="F76" t="str">
            <v/>
          </cell>
        </row>
        <row r="77">
          <cell r="B77" t="str">
            <v>Probable serious mental illness</v>
          </cell>
          <cell r="C77">
            <v>77.819999999999993</v>
          </cell>
          <cell r="D77">
            <v>11.82</v>
          </cell>
          <cell r="E77" t="str">
            <v>.</v>
          </cell>
          <cell r="F77" t="str">
            <v>*</v>
          </cell>
        </row>
        <row r="78">
          <cell r="B78" t="str">
            <v>Employed</v>
          </cell>
          <cell r="C78">
            <v>47.07</v>
          </cell>
          <cell r="D78">
            <v>7.58</v>
          </cell>
          <cell r="E78" t="str">
            <v>.‡</v>
          </cell>
          <cell r="F78" t="str">
            <v/>
          </cell>
        </row>
        <row r="79">
          <cell r="B79" t="str">
            <v>Unemployed</v>
          </cell>
          <cell r="C79">
            <v>76.16</v>
          </cell>
          <cell r="D79">
            <v>15.29</v>
          </cell>
          <cell r="E79" t="str">
            <v>.</v>
          </cell>
          <cell r="F79" t="str">
            <v>*</v>
          </cell>
        </row>
        <row r="80">
          <cell r="B80" t="str">
            <v>Retired</v>
          </cell>
          <cell r="C80">
            <v>42.43</v>
          </cell>
          <cell r="D80">
            <v>20.95</v>
          </cell>
          <cell r="E80" t="str">
            <v>.</v>
          </cell>
          <cell r="F80" t="str">
            <v/>
          </cell>
        </row>
        <row r="81">
          <cell r="B81" t="str">
            <v>Home or caring duties or voluntary work</v>
          </cell>
          <cell r="C81">
            <v>74.23</v>
          </cell>
          <cell r="D81">
            <v>17.600000000000001</v>
          </cell>
          <cell r="E81" t="str">
            <v>.</v>
          </cell>
          <cell r="F81" t="str">
            <v/>
          </cell>
        </row>
        <row r="82">
          <cell r="B82" t="str">
            <v>Not employed, studying</v>
          </cell>
          <cell r="C82">
            <v>61.97</v>
          </cell>
          <cell r="D82">
            <v>21.88</v>
          </cell>
          <cell r="E82" t="str">
            <v>.</v>
          </cell>
          <cell r="F82" t="str">
            <v/>
          </cell>
        </row>
        <row r="83">
          <cell r="B83" t="str">
            <v>Not employed, not actively seeking work/unable to work</v>
          </cell>
          <cell r="C83">
            <v>54.48</v>
          </cell>
          <cell r="D83">
            <v>23.59</v>
          </cell>
          <cell r="E83" t="str">
            <v>.</v>
          </cell>
          <cell r="F83" t="str">
            <v/>
          </cell>
        </row>
        <row r="84">
          <cell r="B84" t="str">
            <v>Other employment status</v>
          </cell>
          <cell r="C84" t="str">
            <v>S</v>
          </cell>
          <cell r="D84">
            <v>34.74</v>
          </cell>
          <cell r="E84" t="str">
            <v/>
          </cell>
          <cell r="F84" t="str">
            <v/>
          </cell>
        </row>
        <row r="85">
          <cell r="B85" t="str">
            <v>Not in the labour force</v>
          </cell>
          <cell r="C85">
            <v>60.11</v>
          </cell>
          <cell r="D85">
            <v>8.5</v>
          </cell>
          <cell r="E85" t="str">
            <v>.‡</v>
          </cell>
          <cell r="F85" t="str">
            <v/>
          </cell>
        </row>
        <row r="86">
          <cell r="B86" t="str">
            <v>Personal income: $20,000 or less</v>
          </cell>
          <cell r="C86">
            <v>64.59</v>
          </cell>
          <cell r="D86">
            <v>8.7799999999999994</v>
          </cell>
          <cell r="E86" t="str">
            <v>.‡</v>
          </cell>
          <cell r="F86" t="str">
            <v/>
          </cell>
        </row>
        <row r="87">
          <cell r="B87" t="str">
            <v>Personal income: $20,001–$40,000</v>
          </cell>
          <cell r="C87">
            <v>53.75</v>
          </cell>
          <cell r="D87">
            <v>10.4</v>
          </cell>
          <cell r="E87" t="str">
            <v>.</v>
          </cell>
          <cell r="F87" t="str">
            <v/>
          </cell>
        </row>
        <row r="88">
          <cell r="B88" t="str">
            <v>Personal income: $40,001–$60,000</v>
          </cell>
          <cell r="C88">
            <v>57.44</v>
          </cell>
          <cell r="D88">
            <v>11.42</v>
          </cell>
          <cell r="E88" t="str">
            <v>.</v>
          </cell>
          <cell r="F88" t="str">
            <v/>
          </cell>
        </row>
        <row r="89">
          <cell r="B89" t="str">
            <v>Personal income: $60,001 or more</v>
          </cell>
          <cell r="C89">
            <v>34.64</v>
          </cell>
          <cell r="D89">
            <v>11.04</v>
          </cell>
          <cell r="E89" t="str">
            <v>.</v>
          </cell>
          <cell r="F89" t="str">
            <v>*</v>
          </cell>
        </row>
        <row r="90">
          <cell r="B90" t="str">
            <v>Household income: $40,000 or less</v>
          </cell>
          <cell r="C90">
            <v>61.84</v>
          </cell>
          <cell r="D90">
            <v>8.94</v>
          </cell>
          <cell r="E90" t="str">
            <v>.‡</v>
          </cell>
          <cell r="F90" t="str">
            <v/>
          </cell>
        </row>
        <row r="91">
          <cell r="B91" t="str">
            <v>Household income: $40,001–$60,000</v>
          </cell>
          <cell r="C91">
            <v>55.48</v>
          </cell>
          <cell r="D91">
            <v>11.73</v>
          </cell>
          <cell r="E91" t="str">
            <v>.</v>
          </cell>
          <cell r="F91" t="str">
            <v/>
          </cell>
        </row>
        <row r="92">
          <cell r="B92" t="str">
            <v>Household income: $60,001–$100,000</v>
          </cell>
          <cell r="C92">
            <v>47.61</v>
          </cell>
          <cell r="D92">
            <v>13.28</v>
          </cell>
          <cell r="E92" t="str">
            <v>.</v>
          </cell>
          <cell r="F92" t="str">
            <v/>
          </cell>
        </row>
        <row r="93">
          <cell r="B93" t="str">
            <v>Household income: $100,001 or more</v>
          </cell>
          <cell r="C93">
            <v>47.26</v>
          </cell>
          <cell r="D93">
            <v>12.01</v>
          </cell>
          <cell r="E93" t="str">
            <v>.</v>
          </cell>
          <cell r="F93" t="str">
            <v/>
          </cell>
        </row>
        <row r="94">
          <cell r="B94" t="str">
            <v>Not at all limited</v>
          </cell>
          <cell r="C94">
            <v>39.82</v>
          </cell>
          <cell r="D94">
            <v>10.33</v>
          </cell>
          <cell r="E94" t="str">
            <v>.</v>
          </cell>
          <cell r="F94" t="str">
            <v/>
          </cell>
        </row>
        <row r="95">
          <cell r="B95" t="str">
            <v>A little limited</v>
          </cell>
          <cell r="C95">
            <v>50.54</v>
          </cell>
          <cell r="D95">
            <v>13.83</v>
          </cell>
          <cell r="E95" t="str">
            <v>.</v>
          </cell>
          <cell r="F95" t="str">
            <v/>
          </cell>
        </row>
        <row r="96">
          <cell r="B96" t="str">
            <v>Quite limited</v>
          </cell>
          <cell r="C96">
            <v>55.65</v>
          </cell>
          <cell r="D96">
            <v>17.98</v>
          </cell>
          <cell r="E96" t="str">
            <v>.</v>
          </cell>
          <cell r="F96" t="str">
            <v/>
          </cell>
        </row>
        <row r="97">
          <cell r="B97" t="str">
            <v>Very limited</v>
          </cell>
          <cell r="C97">
            <v>54.35</v>
          </cell>
          <cell r="D97">
            <v>15.19</v>
          </cell>
          <cell r="E97" t="str">
            <v>.</v>
          </cell>
          <cell r="F97" t="str">
            <v/>
          </cell>
        </row>
        <row r="98">
          <cell r="B98" t="str">
            <v>Couldn't buy it</v>
          </cell>
          <cell r="C98">
            <v>66.52</v>
          </cell>
          <cell r="D98">
            <v>11.35</v>
          </cell>
          <cell r="E98" t="str">
            <v>.</v>
          </cell>
          <cell r="F98" t="str">
            <v/>
          </cell>
        </row>
        <row r="99">
          <cell r="B99" t="str">
            <v>Not at all limited</v>
          </cell>
          <cell r="C99">
            <v>39.82</v>
          </cell>
          <cell r="D99">
            <v>10.33</v>
          </cell>
          <cell r="E99" t="str">
            <v>.</v>
          </cell>
          <cell r="F99" t="str">
            <v/>
          </cell>
        </row>
        <row r="100">
          <cell r="B100" t="str">
            <v>A little limited</v>
          </cell>
          <cell r="C100">
            <v>50.54</v>
          </cell>
          <cell r="D100">
            <v>13.83</v>
          </cell>
          <cell r="E100" t="str">
            <v>.</v>
          </cell>
          <cell r="F100" t="str">
            <v/>
          </cell>
        </row>
        <row r="101">
          <cell r="B101" t="str">
            <v>Quite or very limited</v>
          </cell>
          <cell r="C101">
            <v>54.97</v>
          </cell>
          <cell r="D101">
            <v>9.6300000000000008</v>
          </cell>
          <cell r="E101" t="str">
            <v>.‡</v>
          </cell>
          <cell r="F101" t="str">
            <v/>
          </cell>
        </row>
        <row r="102">
          <cell r="B102" t="str">
            <v>Couldn't buy it</v>
          </cell>
          <cell r="C102">
            <v>66.52</v>
          </cell>
          <cell r="D102">
            <v>11.35</v>
          </cell>
          <cell r="E102" t="str">
            <v>.</v>
          </cell>
          <cell r="F102" t="str">
            <v/>
          </cell>
        </row>
        <row r="103">
          <cell r="B103" t="str">
            <v>Yes, can meet unexpected expense</v>
          </cell>
          <cell r="C103">
            <v>46.76</v>
          </cell>
          <cell r="D103">
            <v>6.51</v>
          </cell>
          <cell r="E103" t="str">
            <v>.</v>
          </cell>
          <cell r="F103" t="str">
            <v/>
          </cell>
        </row>
        <row r="104">
          <cell r="B104" t="str">
            <v>No, cannot meet unexpected expense</v>
          </cell>
          <cell r="C104">
            <v>66.959999999999994</v>
          </cell>
          <cell r="D104">
            <v>9.9499999999999993</v>
          </cell>
          <cell r="E104" t="str">
            <v>.‡</v>
          </cell>
          <cell r="F104" t="str">
            <v/>
          </cell>
        </row>
        <row r="105">
          <cell r="B105" t="str">
            <v>Household had no vehicle access</v>
          </cell>
          <cell r="C105">
            <v>68.53</v>
          </cell>
          <cell r="D105">
            <v>26.73</v>
          </cell>
          <cell r="E105" t="str">
            <v>.</v>
          </cell>
          <cell r="F105" t="str">
            <v/>
          </cell>
        </row>
        <row r="106">
          <cell r="B106" t="str">
            <v>Household had vehicle access</v>
          </cell>
          <cell r="C106">
            <v>51.92</v>
          </cell>
          <cell r="D106">
            <v>5.77</v>
          </cell>
          <cell r="E106" t="str">
            <v>.</v>
          </cell>
          <cell r="F106" t="str">
            <v/>
          </cell>
        </row>
        <row r="107">
          <cell r="B107" t="str">
            <v>Household had no access to device</v>
          </cell>
          <cell r="C107">
            <v>78.63</v>
          </cell>
          <cell r="D107">
            <v>25.82</v>
          </cell>
          <cell r="E107" t="str">
            <v>.</v>
          </cell>
          <cell r="F107" t="str">
            <v/>
          </cell>
        </row>
        <row r="108">
          <cell r="B108" t="str">
            <v>Household had access to device</v>
          </cell>
          <cell r="C108">
            <v>52.35</v>
          </cell>
          <cell r="D108">
            <v>5.75</v>
          </cell>
          <cell r="E108" t="str">
            <v>.</v>
          </cell>
          <cell r="F108" t="str">
            <v/>
          </cell>
        </row>
        <row r="109">
          <cell r="B109" t="str">
            <v>One person household</v>
          </cell>
          <cell r="C109">
            <v>55.76</v>
          </cell>
          <cell r="D109">
            <v>9.85</v>
          </cell>
          <cell r="E109" t="str">
            <v>.‡</v>
          </cell>
          <cell r="F109" t="str">
            <v/>
          </cell>
        </row>
        <row r="110">
          <cell r="B110" t="str">
            <v>One parent with child(ren)</v>
          </cell>
          <cell r="C110">
            <v>83.29</v>
          </cell>
          <cell r="D110">
            <v>10.17</v>
          </cell>
          <cell r="E110" t="str">
            <v>.</v>
          </cell>
          <cell r="F110" t="str">
            <v>*</v>
          </cell>
        </row>
        <row r="111">
          <cell r="B111" t="str">
            <v>Couple only</v>
          </cell>
          <cell r="C111">
            <v>40.840000000000003</v>
          </cell>
          <cell r="D111">
            <v>14.19</v>
          </cell>
          <cell r="E111" t="str">
            <v>.</v>
          </cell>
          <cell r="F111" t="str">
            <v/>
          </cell>
        </row>
        <row r="112">
          <cell r="B112" t="str">
            <v>Couple with child(ren)</v>
          </cell>
          <cell r="C112">
            <v>49.18</v>
          </cell>
          <cell r="D112">
            <v>12.2</v>
          </cell>
          <cell r="E112" t="str">
            <v>.</v>
          </cell>
          <cell r="F112" t="str">
            <v/>
          </cell>
        </row>
        <row r="113">
          <cell r="B113" t="str">
            <v>Other multi-person household</v>
          </cell>
          <cell r="C113">
            <v>50.25</v>
          </cell>
          <cell r="D113">
            <v>19.190000000000001</v>
          </cell>
          <cell r="E113" t="str">
            <v>.</v>
          </cell>
          <cell r="F113" t="str">
            <v/>
          </cell>
        </row>
        <row r="114">
          <cell r="B114" t="str">
            <v>Other household with couple and/or child</v>
          </cell>
          <cell r="C114">
            <v>44.97</v>
          </cell>
          <cell r="D114">
            <v>12.99</v>
          </cell>
          <cell r="E114" t="str">
            <v>.</v>
          </cell>
          <cell r="F114" t="str">
            <v/>
          </cell>
        </row>
        <row r="115">
          <cell r="B115" t="str">
            <v>One-person household</v>
          </cell>
          <cell r="C115">
            <v>55.76</v>
          </cell>
          <cell r="D115">
            <v>9.85</v>
          </cell>
          <cell r="E115" t="str">
            <v>.‡</v>
          </cell>
          <cell r="F115" t="str">
            <v/>
          </cell>
        </row>
        <row r="116">
          <cell r="B116" t="str">
            <v>Two-people household</v>
          </cell>
          <cell r="C116">
            <v>47.69</v>
          </cell>
          <cell r="D116">
            <v>9.25</v>
          </cell>
          <cell r="E116" t="str">
            <v>.‡</v>
          </cell>
          <cell r="F116" t="str">
            <v/>
          </cell>
        </row>
        <row r="117">
          <cell r="B117" t="str">
            <v>Three-people household</v>
          </cell>
          <cell r="C117">
            <v>63.45</v>
          </cell>
          <cell r="D117">
            <v>11.92</v>
          </cell>
          <cell r="E117" t="str">
            <v>.</v>
          </cell>
          <cell r="F117" t="str">
            <v/>
          </cell>
        </row>
        <row r="118">
          <cell r="B118" t="str">
            <v>Four-people household</v>
          </cell>
          <cell r="C118">
            <v>50.94</v>
          </cell>
          <cell r="D118">
            <v>13.45</v>
          </cell>
          <cell r="E118" t="str">
            <v>.</v>
          </cell>
          <cell r="F118" t="str">
            <v/>
          </cell>
        </row>
        <row r="119">
          <cell r="B119" t="str">
            <v>Five-or-more-people household</v>
          </cell>
          <cell r="C119">
            <v>47.77</v>
          </cell>
          <cell r="D119">
            <v>14.53</v>
          </cell>
          <cell r="E119" t="str">
            <v>.</v>
          </cell>
          <cell r="F119" t="str">
            <v/>
          </cell>
        </row>
        <row r="120">
          <cell r="B120" t="str">
            <v>No children in household</v>
          </cell>
          <cell r="C120">
            <v>45.27</v>
          </cell>
          <cell r="D120">
            <v>7.22</v>
          </cell>
          <cell r="E120" t="str">
            <v>.</v>
          </cell>
          <cell r="F120" t="str">
            <v/>
          </cell>
        </row>
        <row r="121">
          <cell r="B121" t="str">
            <v>One-child household</v>
          </cell>
          <cell r="C121">
            <v>59.94</v>
          </cell>
          <cell r="D121">
            <v>14.11</v>
          </cell>
          <cell r="E121" t="str">
            <v>.</v>
          </cell>
          <cell r="F121" t="str">
            <v/>
          </cell>
        </row>
        <row r="122">
          <cell r="B122" t="str">
            <v>Two-or-more-children household</v>
          </cell>
          <cell r="C122">
            <v>60.03</v>
          </cell>
          <cell r="D122">
            <v>10.38</v>
          </cell>
          <cell r="E122" t="str">
            <v>.</v>
          </cell>
          <cell r="F122" t="str">
            <v/>
          </cell>
        </row>
        <row r="123">
          <cell r="B123" t="str">
            <v>No children in household</v>
          </cell>
          <cell r="C123">
            <v>45.27</v>
          </cell>
          <cell r="D123">
            <v>7.22</v>
          </cell>
          <cell r="E123" t="str">
            <v>.</v>
          </cell>
          <cell r="F123" t="str">
            <v/>
          </cell>
        </row>
        <row r="124">
          <cell r="B124" t="str">
            <v>One-or-more-children household</v>
          </cell>
          <cell r="C124">
            <v>60</v>
          </cell>
          <cell r="D124">
            <v>8.02</v>
          </cell>
          <cell r="E124" t="str">
            <v>.</v>
          </cell>
          <cell r="F124" t="str">
            <v/>
          </cell>
        </row>
        <row r="125">
          <cell r="B125" t="str">
            <v>Yes, lived at current address</v>
          </cell>
          <cell r="C125">
            <v>54.02</v>
          </cell>
          <cell r="D125">
            <v>6.86</v>
          </cell>
          <cell r="E125" t="str">
            <v>.</v>
          </cell>
          <cell r="F125" t="str">
            <v/>
          </cell>
        </row>
        <row r="126">
          <cell r="B126" t="str">
            <v>No, did not live at current address</v>
          </cell>
          <cell r="C126">
            <v>48.65</v>
          </cell>
          <cell r="D126">
            <v>8.7200000000000006</v>
          </cell>
          <cell r="E126" t="str">
            <v>.‡</v>
          </cell>
          <cell r="F126" t="str">
            <v/>
          </cell>
        </row>
        <row r="127">
          <cell r="B127" t="str">
            <v>Owned</v>
          </cell>
          <cell r="C127">
            <v>46.34</v>
          </cell>
          <cell r="D127">
            <v>7.54</v>
          </cell>
          <cell r="E127" t="str">
            <v>.‡</v>
          </cell>
          <cell r="F127" t="str">
            <v/>
          </cell>
        </row>
        <row r="128">
          <cell r="B128" t="str">
            <v>Rented, private</v>
          </cell>
          <cell r="C128">
            <v>54.58</v>
          </cell>
          <cell r="D128">
            <v>9.2200000000000006</v>
          </cell>
          <cell r="E128" t="str">
            <v>.‡</v>
          </cell>
          <cell r="F128" t="str">
            <v/>
          </cell>
        </row>
        <row r="129">
          <cell r="B129" t="str">
            <v>Rented, government</v>
          </cell>
          <cell r="C129">
            <v>74.8</v>
          </cell>
          <cell r="D129">
            <v>14.09</v>
          </cell>
          <cell r="E129" t="str">
            <v>.</v>
          </cell>
          <cell r="F129" t="str">
            <v>*</v>
          </cell>
        </row>
      </sheetData>
      <sheetData sheetId="1">
        <row r="4">
          <cell r="B4" t="str">
            <v>New Zealand Average</v>
          </cell>
          <cell r="C4">
            <v>34.58</v>
          </cell>
          <cell r="D4">
            <v>5.5</v>
          </cell>
          <cell r="E4" t="str">
            <v>.</v>
          </cell>
          <cell r="F4" t="str">
            <v/>
          </cell>
        </row>
        <row r="5">
          <cell r="B5" t="str">
            <v>Male</v>
          </cell>
          <cell r="C5">
            <v>19.739999999999998</v>
          </cell>
          <cell r="D5">
            <v>6.97</v>
          </cell>
          <cell r="E5" t="str">
            <v>.‡</v>
          </cell>
          <cell r="F5" t="str">
            <v>*</v>
          </cell>
        </row>
        <row r="6">
          <cell r="B6" t="str">
            <v>Female</v>
          </cell>
          <cell r="C6">
            <v>44.07</v>
          </cell>
          <cell r="D6">
            <v>7.6</v>
          </cell>
          <cell r="E6" t="str">
            <v>.</v>
          </cell>
          <cell r="F6" t="str">
            <v/>
          </cell>
        </row>
        <row r="7">
          <cell r="B7" t="str">
            <v>Gender diverse</v>
          </cell>
          <cell r="C7" t="str">
            <v>S</v>
          </cell>
          <cell r="D7">
            <v>137.91999999999999</v>
          </cell>
          <cell r="E7" t="str">
            <v/>
          </cell>
          <cell r="F7" t="str">
            <v/>
          </cell>
        </row>
        <row r="8">
          <cell r="B8" t="str">
            <v>Cis-male</v>
          </cell>
          <cell r="C8">
            <v>18.98</v>
          </cell>
          <cell r="D8">
            <v>7</v>
          </cell>
          <cell r="E8" t="str">
            <v>.‡</v>
          </cell>
          <cell r="F8" t="str">
            <v>*</v>
          </cell>
        </row>
        <row r="9">
          <cell r="B9" t="str">
            <v>Cis-female</v>
          </cell>
          <cell r="C9">
            <v>44.03</v>
          </cell>
          <cell r="D9">
            <v>7.61</v>
          </cell>
          <cell r="E9" t="str">
            <v>.</v>
          </cell>
          <cell r="F9" t="str">
            <v/>
          </cell>
        </row>
        <row r="10">
          <cell r="B10" t="str">
            <v>Gender-diverse or trans-gender</v>
          </cell>
          <cell r="C10" t="str">
            <v>S</v>
          </cell>
          <cell r="D10">
            <v>36.71</v>
          </cell>
          <cell r="E10" t="str">
            <v/>
          </cell>
          <cell r="F10" t="str">
            <v/>
          </cell>
        </row>
        <row r="11">
          <cell r="B11" t="str">
            <v>Heterosexual</v>
          </cell>
          <cell r="C11">
            <v>33.950000000000003</v>
          </cell>
          <cell r="D11">
            <v>5.6</v>
          </cell>
          <cell r="E11" t="str">
            <v>.</v>
          </cell>
          <cell r="F11" t="str">
            <v/>
          </cell>
        </row>
        <row r="12">
          <cell r="B12" t="str">
            <v>Gay or lesbian</v>
          </cell>
          <cell r="C12" t="str">
            <v>S</v>
          </cell>
          <cell r="D12">
            <v>70.510000000000005</v>
          </cell>
          <cell r="E12" t="str">
            <v/>
          </cell>
          <cell r="F12" t="str">
            <v/>
          </cell>
        </row>
        <row r="13">
          <cell r="B13" t="str">
            <v>Bisexual</v>
          </cell>
          <cell r="C13" t="str">
            <v>S</v>
          </cell>
          <cell r="D13">
            <v>26.26</v>
          </cell>
          <cell r="E13" t="str">
            <v/>
          </cell>
          <cell r="F13" t="str">
            <v/>
          </cell>
        </row>
        <row r="14">
          <cell r="B14" t="str">
            <v>Other sexual identity</v>
          </cell>
          <cell r="C14" t="str">
            <v>S</v>
          </cell>
          <cell r="D14">
            <v>44.97</v>
          </cell>
          <cell r="E14" t="str">
            <v/>
          </cell>
          <cell r="F14" t="str">
            <v/>
          </cell>
        </row>
        <row r="15">
          <cell r="B15" t="str">
            <v>People with diverse sexualities</v>
          </cell>
          <cell r="C15" t="str">
            <v>Ŝ</v>
          </cell>
          <cell r="D15">
            <v>19.600000000000001</v>
          </cell>
          <cell r="E15" t="str">
            <v/>
          </cell>
          <cell r="F15" t="str">
            <v/>
          </cell>
        </row>
        <row r="16">
          <cell r="B16" t="str">
            <v>Not LGBT</v>
          </cell>
          <cell r="C16">
            <v>33.79</v>
          </cell>
          <cell r="D16">
            <v>5.52</v>
          </cell>
          <cell r="E16" t="str">
            <v>.</v>
          </cell>
          <cell r="F16" t="str">
            <v/>
          </cell>
        </row>
        <row r="17">
          <cell r="B17" t="str">
            <v>LGBT</v>
          </cell>
          <cell r="C17" t="str">
            <v>Ŝ</v>
          </cell>
          <cell r="D17">
            <v>18.79</v>
          </cell>
          <cell r="E17" t="str">
            <v/>
          </cell>
          <cell r="F17" t="str">
            <v/>
          </cell>
        </row>
        <row r="18">
          <cell r="B18" t="str">
            <v>15–19 years</v>
          </cell>
          <cell r="C18" t="str">
            <v>SŜ</v>
          </cell>
          <cell r="D18">
            <v>15.78</v>
          </cell>
          <cell r="E18" t="str">
            <v/>
          </cell>
          <cell r="F18" t="str">
            <v/>
          </cell>
        </row>
        <row r="19">
          <cell r="B19" t="str">
            <v>20–29 years</v>
          </cell>
          <cell r="C19">
            <v>40.44</v>
          </cell>
          <cell r="D19">
            <v>9.83</v>
          </cell>
          <cell r="E19" t="str">
            <v>.‡</v>
          </cell>
          <cell r="F19" t="str">
            <v/>
          </cell>
        </row>
        <row r="20">
          <cell r="B20" t="str">
            <v>30–39 years</v>
          </cell>
          <cell r="C20">
            <v>35.49</v>
          </cell>
          <cell r="D20">
            <v>10.58</v>
          </cell>
          <cell r="E20" t="str">
            <v>.</v>
          </cell>
          <cell r="F20" t="str">
            <v/>
          </cell>
        </row>
        <row r="21">
          <cell r="B21" t="str">
            <v>40–49 years</v>
          </cell>
          <cell r="C21">
            <v>43.56</v>
          </cell>
          <cell r="D21">
            <v>13.41</v>
          </cell>
          <cell r="E21" t="str">
            <v>.</v>
          </cell>
          <cell r="F21" t="str">
            <v/>
          </cell>
        </row>
        <row r="22">
          <cell r="B22" t="str">
            <v>50–59 years</v>
          </cell>
          <cell r="C22" t="str">
            <v>Ŝ</v>
          </cell>
          <cell r="D22">
            <v>10.63</v>
          </cell>
          <cell r="E22" t="str">
            <v/>
          </cell>
          <cell r="F22" t="str">
            <v/>
          </cell>
        </row>
        <row r="23">
          <cell r="B23" t="str">
            <v>60–64 years</v>
          </cell>
          <cell r="C23" t="str">
            <v>S</v>
          </cell>
          <cell r="D23">
            <v>24.01</v>
          </cell>
          <cell r="E23" t="str">
            <v/>
          </cell>
          <cell r="F23" t="str">
            <v/>
          </cell>
        </row>
        <row r="24">
          <cell r="B24" t="str">
            <v>65 years and over</v>
          </cell>
          <cell r="C24" t="str">
            <v>SŜ</v>
          </cell>
          <cell r="D24">
            <v>17.170000000000002</v>
          </cell>
          <cell r="E24" t="str">
            <v/>
          </cell>
          <cell r="F24" t="str">
            <v/>
          </cell>
        </row>
        <row r="25">
          <cell r="B25" t="str">
            <v>15–29 years</v>
          </cell>
          <cell r="C25">
            <v>36.56</v>
          </cell>
          <cell r="D25">
            <v>9.11</v>
          </cell>
          <cell r="E25" t="str">
            <v>.‡</v>
          </cell>
          <cell r="F25" t="str">
            <v/>
          </cell>
        </row>
        <row r="26">
          <cell r="B26" t="str">
            <v>30–64 years</v>
          </cell>
          <cell r="C26">
            <v>34.17</v>
          </cell>
          <cell r="D26">
            <v>6.71</v>
          </cell>
          <cell r="E26" t="str">
            <v>.‡</v>
          </cell>
          <cell r="F26" t="str">
            <v/>
          </cell>
        </row>
        <row r="27">
          <cell r="B27" t="str">
            <v>65 years and over</v>
          </cell>
          <cell r="C27" t="str">
            <v>SŜ</v>
          </cell>
          <cell r="D27">
            <v>17.170000000000002</v>
          </cell>
          <cell r="E27" t="str">
            <v/>
          </cell>
          <cell r="F27" t="str">
            <v/>
          </cell>
        </row>
        <row r="28">
          <cell r="B28" t="str">
            <v>15–19 years</v>
          </cell>
          <cell r="C28" t="str">
            <v>SŜ</v>
          </cell>
          <cell r="D28">
            <v>15.78</v>
          </cell>
          <cell r="E28" t="str">
            <v/>
          </cell>
          <cell r="F28" t="str">
            <v/>
          </cell>
        </row>
        <row r="29">
          <cell r="B29" t="str">
            <v>20–29 years</v>
          </cell>
          <cell r="C29">
            <v>40.44</v>
          </cell>
          <cell r="D29">
            <v>9.83</v>
          </cell>
          <cell r="E29" t="str">
            <v>.‡</v>
          </cell>
          <cell r="F29" t="str">
            <v/>
          </cell>
        </row>
        <row r="30">
          <cell r="B30" t="str">
            <v>NZ European</v>
          </cell>
          <cell r="C30">
            <v>33.75</v>
          </cell>
          <cell r="D30">
            <v>6.35</v>
          </cell>
          <cell r="E30" t="str">
            <v>.‡</v>
          </cell>
          <cell r="F30" t="str">
            <v/>
          </cell>
        </row>
        <row r="31">
          <cell r="B31" t="str">
            <v>Māori</v>
          </cell>
          <cell r="C31">
            <v>51.39</v>
          </cell>
          <cell r="D31">
            <v>9.25</v>
          </cell>
          <cell r="E31" t="str">
            <v>.‡</v>
          </cell>
          <cell r="F31" t="str">
            <v>*</v>
          </cell>
        </row>
        <row r="32">
          <cell r="B32" t="str">
            <v>Pacific peoples</v>
          </cell>
          <cell r="C32">
            <v>45.69</v>
          </cell>
          <cell r="D32">
            <v>18.86</v>
          </cell>
          <cell r="E32" t="str">
            <v>.</v>
          </cell>
          <cell r="F32" t="str">
            <v/>
          </cell>
        </row>
        <row r="33">
          <cell r="B33" t="str">
            <v>Asian</v>
          </cell>
          <cell r="C33" t="str">
            <v>SŜ</v>
          </cell>
          <cell r="D33">
            <v>8.39</v>
          </cell>
          <cell r="E33" t="str">
            <v/>
          </cell>
          <cell r="F33" t="str">
            <v>*</v>
          </cell>
        </row>
        <row r="34">
          <cell r="B34" t="str">
            <v>Chinese</v>
          </cell>
          <cell r="C34" t="str">
            <v>SŜ</v>
          </cell>
          <cell r="D34">
            <v>2.4900000000000002</v>
          </cell>
          <cell r="E34" t="str">
            <v/>
          </cell>
          <cell r="F34" t="str">
            <v>*</v>
          </cell>
        </row>
        <row r="35">
          <cell r="B35" t="str">
            <v>Indian</v>
          </cell>
          <cell r="C35" t="str">
            <v>S</v>
          </cell>
          <cell r="D35">
            <v>29.35</v>
          </cell>
          <cell r="E35" t="str">
            <v/>
          </cell>
          <cell r="F35" t="str">
            <v/>
          </cell>
        </row>
        <row r="36">
          <cell r="B36" t="str">
            <v>Other Asian ethnicity</v>
          </cell>
          <cell r="C36">
            <v>0</v>
          </cell>
          <cell r="D36">
            <v>0</v>
          </cell>
          <cell r="E36" t="str">
            <v>.</v>
          </cell>
          <cell r="F36" t="str">
            <v>*</v>
          </cell>
        </row>
        <row r="37">
          <cell r="B37" t="str">
            <v>Other ethnicity</v>
          </cell>
          <cell r="C37" t="str">
            <v>S</v>
          </cell>
          <cell r="D37">
            <v>41.49</v>
          </cell>
          <cell r="E37" t="str">
            <v/>
          </cell>
          <cell r="F37" t="str">
            <v/>
          </cell>
        </row>
        <row r="38">
          <cell r="B38" t="str">
            <v>Other ethnicity (except European and Māori)</v>
          </cell>
          <cell r="C38">
            <v>29.95</v>
          </cell>
          <cell r="D38">
            <v>11.75</v>
          </cell>
          <cell r="E38" t="str">
            <v>.</v>
          </cell>
          <cell r="F38" t="str">
            <v/>
          </cell>
        </row>
        <row r="39">
          <cell r="B39" t="str">
            <v>Other ethnicity (except European, Māori and Asian)</v>
          </cell>
          <cell r="C39">
            <v>44.03</v>
          </cell>
          <cell r="D39">
            <v>17.59</v>
          </cell>
          <cell r="E39" t="str">
            <v>.</v>
          </cell>
          <cell r="F39" t="str">
            <v/>
          </cell>
        </row>
        <row r="40">
          <cell r="B40" t="str">
            <v>Other ethnicity (except European, Māori and Pacific)</v>
          </cell>
          <cell r="C40" t="str">
            <v>SŜ</v>
          </cell>
          <cell r="D40">
            <v>11.23</v>
          </cell>
          <cell r="E40" t="str">
            <v/>
          </cell>
          <cell r="F40" t="str">
            <v>*</v>
          </cell>
        </row>
        <row r="41">
          <cell r="B41">
            <v>2018</v>
          </cell>
          <cell r="C41">
            <v>30.72</v>
          </cell>
          <cell r="D41">
            <v>6.9</v>
          </cell>
          <cell r="E41" t="str">
            <v>.‡</v>
          </cell>
          <cell r="F41" t="str">
            <v/>
          </cell>
        </row>
        <row r="42">
          <cell r="B42" t="str">
            <v>2019/20</v>
          </cell>
          <cell r="C42">
            <v>39.18</v>
          </cell>
          <cell r="D42">
            <v>8.39</v>
          </cell>
          <cell r="E42" t="str">
            <v>.‡</v>
          </cell>
          <cell r="F42" t="str">
            <v/>
          </cell>
        </row>
        <row r="43">
          <cell r="B43" t="str">
            <v>Auckland</v>
          </cell>
          <cell r="C43">
            <v>34.57</v>
          </cell>
          <cell r="D43">
            <v>9.24</v>
          </cell>
          <cell r="E43" t="str">
            <v>.‡</v>
          </cell>
          <cell r="F43" t="str">
            <v/>
          </cell>
        </row>
        <row r="44">
          <cell r="B44" t="str">
            <v>Wellington</v>
          </cell>
          <cell r="C44">
            <v>27.24</v>
          </cell>
          <cell r="D44">
            <v>12.56</v>
          </cell>
          <cell r="E44" t="str">
            <v>.</v>
          </cell>
          <cell r="F44" t="str">
            <v/>
          </cell>
        </row>
        <row r="45">
          <cell r="B45" t="str">
            <v>Rest of North Island</v>
          </cell>
          <cell r="C45">
            <v>36.29</v>
          </cell>
          <cell r="D45">
            <v>8.34</v>
          </cell>
          <cell r="E45" t="str">
            <v>.‡</v>
          </cell>
          <cell r="F45" t="str">
            <v/>
          </cell>
        </row>
        <row r="46">
          <cell r="B46" t="str">
            <v>Canterbury</v>
          </cell>
          <cell r="C46" t="str">
            <v>Ŝ</v>
          </cell>
          <cell r="D46">
            <v>14.76</v>
          </cell>
          <cell r="E46" t="str">
            <v/>
          </cell>
          <cell r="F46" t="str">
            <v/>
          </cell>
        </row>
        <row r="47">
          <cell r="B47" t="str">
            <v>Rest of South Island</v>
          </cell>
          <cell r="C47">
            <v>42.45</v>
          </cell>
          <cell r="D47">
            <v>16.54</v>
          </cell>
          <cell r="E47" t="str">
            <v>.</v>
          </cell>
          <cell r="F47" t="str">
            <v/>
          </cell>
        </row>
        <row r="48">
          <cell r="B48" t="str">
            <v>Major urban area</v>
          </cell>
          <cell r="C48">
            <v>34.39</v>
          </cell>
          <cell r="D48">
            <v>7.45</v>
          </cell>
          <cell r="E48" t="str">
            <v>.‡</v>
          </cell>
          <cell r="F48" t="str">
            <v/>
          </cell>
        </row>
        <row r="49">
          <cell r="B49" t="str">
            <v>Large urban area</v>
          </cell>
          <cell r="C49">
            <v>38.61</v>
          </cell>
          <cell r="D49">
            <v>13.95</v>
          </cell>
          <cell r="E49" t="str">
            <v>.</v>
          </cell>
          <cell r="F49" t="str">
            <v/>
          </cell>
        </row>
        <row r="50">
          <cell r="B50" t="str">
            <v>Medium urban area</v>
          </cell>
          <cell r="C50" t="str">
            <v>S</v>
          </cell>
          <cell r="D50">
            <v>22.44</v>
          </cell>
          <cell r="E50" t="str">
            <v/>
          </cell>
          <cell r="F50" t="str">
            <v/>
          </cell>
        </row>
        <row r="51">
          <cell r="B51" t="str">
            <v>Small urban area</v>
          </cell>
          <cell r="C51" t="str">
            <v>SŜ</v>
          </cell>
          <cell r="D51">
            <v>12.3</v>
          </cell>
          <cell r="E51" t="str">
            <v/>
          </cell>
          <cell r="F51" t="str">
            <v/>
          </cell>
        </row>
        <row r="52">
          <cell r="B52" t="str">
            <v>Rural settlement/rural other</v>
          </cell>
          <cell r="C52">
            <v>38.130000000000003</v>
          </cell>
          <cell r="D52">
            <v>15.28</v>
          </cell>
          <cell r="E52" t="str">
            <v>.</v>
          </cell>
          <cell r="F52" t="str">
            <v/>
          </cell>
        </row>
        <row r="53">
          <cell r="B53" t="str">
            <v>Major urban area</v>
          </cell>
          <cell r="C53">
            <v>34.39</v>
          </cell>
          <cell r="D53">
            <v>7.45</v>
          </cell>
          <cell r="E53" t="str">
            <v>.‡</v>
          </cell>
          <cell r="F53" t="str">
            <v/>
          </cell>
        </row>
        <row r="54">
          <cell r="B54" t="str">
            <v>Medium/large urban area</v>
          </cell>
          <cell r="C54">
            <v>38.380000000000003</v>
          </cell>
          <cell r="D54">
            <v>13.38</v>
          </cell>
          <cell r="E54" t="str">
            <v>.</v>
          </cell>
          <cell r="F54" t="str">
            <v/>
          </cell>
        </row>
        <row r="55">
          <cell r="B55" t="str">
            <v>Small urban/rural area</v>
          </cell>
          <cell r="C55">
            <v>31.69</v>
          </cell>
          <cell r="D55">
            <v>11.18</v>
          </cell>
          <cell r="E55" t="str">
            <v>.</v>
          </cell>
          <cell r="F55" t="str">
            <v/>
          </cell>
        </row>
        <row r="56">
          <cell r="B56" t="str">
            <v>Quintile 1 (least deprived)</v>
          </cell>
          <cell r="C56" t="str">
            <v>SŜ</v>
          </cell>
          <cell r="D56">
            <v>14.64</v>
          </cell>
          <cell r="E56" t="str">
            <v/>
          </cell>
          <cell r="F56" t="str">
            <v/>
          </cell>
        </row>
        <row r="57">
          <cell r="B57" t="str">
            <v>Quintile 2</v>
          </cell>
          <cell r="C57">
            <v>26.38</v>
          </cell>
          <cell r="D57">
            <v>12.23</v>
          </cell>
          <cell r="E57" t="str">
            <v>.</v>
          </cell>
          <cell r="F57" t="str">
            <v/>
          </cell>
        </row>
        <row r="58">
          <cell r="B58" t="str">
            <v>Quintile 3</v>
          </cell>
          <cell r="C58">
            <v>26.35</v>
          </cell>
          <cell r="D58">
            <v>10.44</v>
          </cell>
          <cell r="E58" t="str">
            <v>.</v>
          </cell>
          <cell r="F58" t="str">
            <v/>
          </cell>
        </row>
        <row r="59">
          <cell r="B59" t="str">
            <v>Quintile 4</v>
          </cell>
          <cell r="C59">
            <v>44.73</v>
          </cell>
          <cell r="D59">
            <v>12.78</v>
          </cell>
          <cell r="E59" t="str">
            <v>.</v>
          </cell>
          <cell r="F59" t="str">
            <v/>
          </cell>
        </row>
        <row r="60">
          <cell r="B60" t="str">
            <v>Quintile 5 (most deprived)</v>
          </cell>
          <cell r="C60">
            <v>43.78</v>
          </cell>
          <cell r="D60">
            <v>8.69</v>
          </cell>
          <cell r="E60" t="str">
            <v>.‡</v>
          </cell>
          <cell r="F60" t="str">
            <v/>
          </cell>
        </row>
        <row r="61">
          <cell r="B61" t="str">
            <v>Had partner within last 12 months</v>
          </cell>
          <cell r="C61">
            <v>34.58</v>
          </cell>
          <cell r="D61">
            <v>5.5</v>
          </cell>
          <cell r="E61" t="str">
            <v>.</v>
          </cell>
          <cell r="F61" t="str">
            <v/>
          </cell>
        </row>
        <row r="62">
          <cell r="B62" t="str">
            <v>Has ever had a partner</v>
          </cell>
          <cell r="C62">
            <v>34.58</v>
          </cell>
          <cell r="D62">
            <v>5.5</v>
          </cell>
          <cell r="E62" t="str">
            <v>.</v>
          </cell>
          <cell r="F62" t="str">
            <v/>
          </cell>
        </row>
        <row r="63">
          <cell r="B63" t="str">
            <v>Partnered – legally registered</v>
          </cell>
          <cell r="C63">
            <v>26.13</v>
          </cell>
          <cell r="D63">
            <v>7.26</v>
          </cell>
          <cell r="E63" t="str">
            <v>.‡</v>
          </cell>
          <cell r="F63" t="str">
            <v/>
          </cell>
        </row>
        <row r="64">
          <cell r="B64" t="str">
            <v>Partnered – not legally registered</v>
          </cell>
          <cell r="C64">
            <v>41.17</v>
          </cell>
          <cell r="D64">
            <v>12.78</v>
          </cell>
          <cell r="E64" t="str">
            <v>.</v>
          </cell>
          <cell r="F64" t="str">
            <v/>
          </cell>
        </row>
        <row r="65">
          <cell r="B65" t="str">
            <v>Non-partnered</v>
          </cell>
          <cell r="C65">
            <v>45.17</v>
          </cell>
          <cell r="D65">
            <v>12.48</v>
          </cell>
          <cell r="E65" t="str">
            <v>.</v>
          </cell>
          <cell r="F65" t="str">
            <v/>
          </cell>
        </row>
        <row r="66">
          <cell r="B66" t="str">
            <v>Never married and never in a civil union</v>
          </cell>
          <cell r="C66">
            <v>37.47</v>
          </cell>
          <cell r="D66">
            <v>10.28</v>
          </cell>
          <cell r="E66" t="str">
            <v>.</v>
          </cell>
          <cell r="F66" t="str">
            <v/>
          </cell>
        </row>
        <row r="67">
          <cell r="B67" t="str">
            <v>Divorced</v>
          </cell>
          <cell r="C67" t="str">
            <v>S</v>
          </cell>
          <cell r="D67">
            <v>41.41</v>
          </cell>
          <cell r="E67" t="str">
            <v/>
          </cell>
          <cell r="F67" t="str">
            <v/>
          </cell>
        </row>
        <row r="68">
          <cell r="B68" t="str">
            <v>Widowed/surviving partner</v>
          </cell>
          <cell r="C68" t="str">
            <v>S</v>
          </cell>
          <cell r="D68">
            <v>49.58</v>
          </cell>
          <cell r="E68" t="str">
            <v/>
          </cell>
          <cell r="F68" t="str">
            <v/>
          </cell>
        </row>
        <row r="69">
          <cell r="B69" t="str">
            <v>Separated</v>
          </cell>
          <cell r="C69">
            <v>53.75</v>
          </cell>
          <cell r="D69">
            <v>17.27</v>
          </cell>
          <cell r="E69" t="str">
            <v>.</v>
          </cell>
          <cell r="F69" t="str">
            <v/>
          </cell>
        </row>
        <row r="70">
          <cell r="B70" t="str">
            <v>Married/civil union/de facto</v>
          </cell>
          <cell r="C70">
            <v>25.94</v>
          </cell>
          <cell r="D70">
            <v>7.14</v>
          </cell>
          <cell r="E70" t="str">
            <v>.‡</v>
          </cell>
          <cell r="F70" t="str">
            <v/>
          </cell>
        </row>
        <row r="71">
          <cell r="B71" t="str">
            <v>Adults with disability</v>
          </cell>
          <cell r="C71" t="str">
            <v>S</v>
          </cell>
          <cell r="D71">
            <v>28.67</v>
          </cell>
          <cell r="E71" t="str">
            <v/>
          </cell>
          <cell r="F71" t="str">
            <v/>
          </cell>
        </row>
        <row r="72">
          <cell r="B72" t="str">
            <v>Adults without disability</v>
          </cell>
          <cell r="C72">
            <v>34.25</v>
          </cell>
          <cell r="D72">
            <v>5.53</v>
          </cell>
          <cell r="E72" t="str">
            <v>.</v>
          </cell>
          <cell r="F72" t="str">
            <v/>
          </cell>
        </row>
        <row r="73">
          <cell r="B73" t="str">
            <v>Low level of psychological distress</v>
          </cell>
          <cell r="C73">
            <v>29.24</v>
          </cell>
          <cell r="D73">
            <v>6.07</v>
          </cell>
          <cell r="E73" t="str">
            <v>.‡</v>
          </cell>
          <cell r="F73" t="str">
            <v/>
          </cell>
        </row>
        <row r="74">
          <cell r="B74" t="str">
            <v>Moderate level of psychological distress</v>
          </cell>
          <cell r="C74">
            <v>64.33</v>
          </cell>
          <cell r="D74">
            <v>13.55</v>
          </cell>
          <cell r="E74" t="str">
            <v>.</v>
          </cell>
          <cell r="F74" t="str">
            <v>*</v>
          </cell>
        </row>
        <row r="75">
          <cell r="B75" t="str">
            <v>High level of psychological distress</v>
          </cell>
          <cell r="C75" t="str">
            <v>S</v>
          </cell>
          <cell r="D75">
            <v>25.89</v>
          </cell>
          <cell r="E75" t="str">
            <v/>
          </cell>
          <cell r="F75" t="str">
            <v/>
          </cell>
        </row>
        <row r="76">
          <cell r="B76" t="str">
            <v>No probable serious mental illness</v>
          </cell>
          <cell r="C76">
            <v>29.24</v>
          </cell>
          <cell r="D76">
            <v>6.07</v>
          </cell>
          <cell r="E76" t="str">
            <v>.‡</v>
          </cell>
          <cell r="F76" t="str">
            <v/>
          </cell>
        </row>
        <row r="77">
          <cell r="B77" t="str">
            <v>Probable serious mental illness</v>
          </cell>
          <cell r="C77">
            <v>64.33</v>
          </cell>
          <cell r="D77">
            <v>13.55</v>
          </cell>
          <cell r="E77" t="str">
            <v>.</v>
          </cell>
          <cell r="F77" t="str">
            <v>*</v>
          </cell>
        </row>
        <row r="78">
          <cell r="B78" t="str">
            <v>Employed</v>
          </cell>
          <cell r="C78">
            <v>28.49</v>
          </cell>
          <cell r="D78">
            <v>6.56</v>
          </cell>
          <cell r="E78" t="str">
            <v>.‡</v>
          </cell>
          <cell r="F78" t="str">
            <v/>
          </cell>
        </row>
        <row r="79">
          <cell r="B79" t="str">
            <v>Unemployed</v>
          </cell>
          <cell r="C79" t="str">
            <v>Ŝ</v>
          </cell>
          <cell r="D79">
            <v>19.55</v>
          </cell>
          <cell r="E79" t="str">
            <v/>
          </cell>
          <cell r="F79" t="str">
            <v>*</v>
          </cell>
        </row>
        <row r="80">
          <cell r="B80" t="str">
            <v>Retired</v>
          </cell>
          <cell r="C80" t="str">
            <v>SŜ</v>
          </cell>
          <cell r="D80">
            <v>16.27</v>
          </cell>
          <cell r="E80" t="str">
            <v/>
          </cell>
          <cell r="F80" t="str">
            <v/>
          </cell>
        </row>
        <row r="81">
          <cell r="B81" t="str">
            <v>Home or caring duties or voluntary work</v>
          </cell>
          <cell r="C81">
            <v>60.64</v>
          </cell>
          <cell r="D81">
            <v>17.88</v>
          </cell>
          <cell r="E81" t="str">
            <v>.</v>
          </cell>
          <cell r="F81" t="str">
            <v>*</v>
          </cell>
        </row>
        <row r="82">
          <cell r="B82" t="str">
            <v>Not employed, studying</v>
          </cell>
          <cell r="C82" t="str">
            <v>S</v>
          </cell>
          <cell r="D82">
            <v>22.7</v>
          </cell>
          <cell r="E82" t="str">
            <v/>
          </cell>
          <cell r="F82" t="str">
            <v/>
          </cell>
        </row>
        <row r="83">
          <cell r="B83" t="str">
            <v>Not employed, not actively seeking work/unable to work</v>
          </cell>
          <cell r="C83" t="str">
            <v>S</v>
          </cell>
          <cell r="D83">
            <v>20.010000000000002</v>
          </cell>
          <cell r="E83" t="str">
            <v/>
          </cell>
          <cell r="F83" t="str">
            <v/>
          </cell>
        </row>
        <row r="84">
          <cell r="B84" t="str">
            <v>Other employment status</v>
          </cell>
          <cell r="C84" t="str">
            <v>S</v>
          </cell>
          <cell r="D84">
            <v>32.74</v>
          </cell>
          <cell r="E84" t="str">
            <v/>
          </cell>
          <cell r="F84" t="str">
            <v/>
          </cell>
        </row>
        <row r="85">
          <cell r="B85" t="str">
            <v>Not in the labour force</v>
          </cell>
          <cell r="C85">
            <v>42.33</v>
          </cell>
          <cell r="D85">
            <v>8.58</v>
          </cell>
          <cell r="E85" t="str">
            <v>.‡</v>
          </cell>
          <cell r="F85" t="str">
            <v/>
          </cell>
        </row>
        <row r="86">
          <cell r="B86" t="str">
            <v>Personal income: $20,000 or less</v>
          </cell>
          <cell r="C86">
            <v>41.78</v>
          </cell>
          <cell r="D86">
            <v>11.93</v>
          </cell>
          <cell r="E86" t="str">
            <v>.</v>
          </cell>
          <cell r="F86" t="str">
            <v/>
          </cell>
        </row>
        <row r="87">
          <cell r="B87" t="str">
            <v>Personal income: $20,001–$40,000</v>
          </cell>
          <cell r="C87">
            <v>35.6</v>
          </cell>
          <cell r="D87">
            <v>9.92</v>
          </cell>
          <cell r="E87" t="str">
            <v>.‡</v>
          </cell>
          <cell r="F87" t="str">
            <v/>
          </cell>
        </row>
        <row r="88">
          <cell r="B88" t="str">
            <v>Personal income: $40,001–$60,000</v>
          </cell>
          <cell r="C88">
            <v>37.74</v>
          </cell>
          <cell r="D88">
            <v>11.67</v>
          </cell>
          <cell r="E88" t="str">
            <v>.</v>
          </cell>
          <cell r="F88" t="str">
            <v/>
          </cell>
        </row>
        <row r="89">
          <cell r="B89" t="str">
            <v>Personal income: $60,001 or more</v>
          </cell>
          <cell r="C89">
            <v>23.56</v>
          </cell>
          <cell r="D89">
            <v>9.06</v>
          </cell>
          <cell r="E89" t="str">
            <v>.‡</v>
          </cell>
          <cell r="F89" t="str">
            <v/>
          </cell>
        </row>
        <row r="90">
          <cell r="B90" t="str">
            <v>Household income: $40,000 or less</v>
          </cell>
          <cell r="C90">
            <v>48.41</v>
          </cell>
          <cell r="D90">
            <v>9.2200000000000006</v>
          </cell>
          <cell r="E90" t="str">
            <v>.‡</v>
          </cell>
          <cell r="F90" t="str">
            <v/>
          </cell>
        </row>
        <row r="91">
          <cell r="B91" t="str">
            <v>Household income: $40,001–$60,000</v>
          </cell>
          <cell r="C91">
            <v>42.52</v>
          </cell>
          <cell r="D91">
            <v>12.56</v>
          </cell>
          <cell r="E91" t="str">
            <v>.</v>
          </cell>
          <cell r="F91" t="str">
            <v/>
          </cell>
        </row>
        <row r="92">
          <cell r="B92" t="str">
            <v>Household income: $60,001–$100,000</v>
          </cell>
          <cell r="C92">
            <v>27.01</v>
          </cell>
          <cell r="D92">
            <v>10.55</v>
          </cell>
          <cell r="E92" t="str">
            <v>.</v>
          </cell>
          <cell r="F92" t="str">
            <v/>
          </cell>
        </row>
        <row r="93">
          <cell r="B93" t="str">
            <v>Household income: $100,001 or more</v>
          </cell>
          <cell r="C93">
            <v>24.51</v>
          </cell>
          <cell r="D93">
            <v>8.58</v>
          </cell>
          <cell r="E93" t="str">
            <v>.‡</v>
          </cell>
          <cell r="F93" t="str">
            <v/>
          </cell>
        </row>
        <row r="94">
          <cell r="B94" t="str">
            <v>Not at all limited</v>
          </cell>
          <cell r="C94">
            <v>24.52</v>
          </cell>
          <cell r="D94">
            <v>8.7100000000000009</v>
          </cell>
          <cell r="E94" t="str">
            <v>.‡</v>
          </cell>
          <cell r="F94" t="str">
            <v/>
          </cell>
        </row>
        <row r="95">
          <cell r="B95" t="str">
            <v>A little limited</v>
          </cell>
          <cell r="C95">
            <v>28.73</v>
          </cell>
          <cell r="D95">
            <v>11.56</v>
          </cell>
          <cell r="E95" t="str">
            <v>.</v>
          </cell>
          <cell r="F95" t="str">
            <v/>
          </cell>
        </row>
        <row r="96">
          <cell r="B96" t="str">
            <v>Quite limited</v>
          </cell>
          <cell r="C96">
            <v>36.200000000000003</v>
          </cell>
          <cell r="D96">
            <v>16.86</v>
          </cell>
          <cell r="E96" t="str">
            <v>.</v>
          </cell>
          <cell r="F96" t="str">
            <v/>
          </cell>
        </row>
        <row r="97">
          <cell r="B97" t="str">
            <v>Very limited</v>
          </cell>
          <cell r="C97">
            <v>30.49</v>
          </cell>
          <cell r="D97">
            <v>13.02</v>
          </cell>
          <cell r="E97" t="str">
            <v>.</v>
          </cell>
          <cell r="F97" t="str">
            <v/>
          </cell>
        </row>
        <row r="98">
          <cell r="B98" t="str">
            <v>Couldn't buy it</v>
          </cell>
          <cell r="C98">
            <v>53.14</v>
          </cell>
          <cell r="D98">
            <v>11.35</v>
          </cell>
          <cell r="E98" t="str">
            <v>.</v>
          </cell>
          <cell r="F98" t="str">
            <v>*</v>
          </cell>
        </row>
        <row r="99">
          <cell r="B99" t="str">
            <v>Not at all limited</v>
          </cell>
          <cell r="C99">
            <v>24.52</v>
          </cell>
          <cell r="D99">
            <v>8.7100000000000009</v>
          </cell>
          <cell r="E99" t="str">
            <v>.‡</v>
          </cell>
          <cell r="F99" t="str">
            <v/>
          </cell>
        </row>
        <row r="100">
          <cell r="B100" t="str">
            <v>A little limited</v>
          </cell>
          <cell r="C100">
            <v>28.73</v>
          </cell>
          <cell r="D100">
            <v>11.56</v>
          </cell>
          <cell r="E100" t="str">
            <v>.</v>
          </cell>
          <cell r="F100" t="str">
            <v/>
          </cell>
        </row>
        <row r="101">
          <cell r="B101" t="str">
            <v>Quite or very limited</v>
          </cell>
          <cell r="C101">
            <v>33.17</v>
          </cell>
          <cell r="D101">
            <v>10.77</v>
          </cell>
          <cell r="E101" t="str">
            <v>.</v>
          </cell>
          <cell r="F101" t="str">
            <v/>
          </cell>
        </row>
        <row r="102">
          <cell r="B102" t="str">
            <v>Couldn't buy it</v>
          </cell>
          <cell r="C102">
            <v>53.14</v>
          </cell>
          <cell r="D102">
            <v>11.35</v>
          </cell>
          <cell r="E102" t="str">
            <v>.</v>
          </cell>
          <cell r="F102" t="str">
            <v>*</v>
          </cell>
        </row>
        <row r="103">
          <cell r="B103" t="str">
            <v>Yes, can meet unexpected expense</v>
          </cell>
          <cell r="C103">
            <v>29.19</v>
          </cell>
          <cell r="D103">
            <v>6.41</v>
          </cell>
          <cell r="E103" t="str">
            <v>.‡</v>
          </cell>
          <cell r="F103" t="str">
            <v/>
          </cell>
        </row>
        <row r="104">
          <cell r="B104" t="str">
            <v>No, cannot meet unexpected expense</v>
          </cell>
          <cell r="C104">
            <v>48.7</v>
          </cell>
          <cell r="D104">
            <v>10.039999999999999</v>
          </cell>
          <cell r="E104" t="str">
            <v>.</v>
          </cell>
          <cell r="F104" t="str">
            <v/>
          </cell>
        </row>
        <row r="105">
          <cell r="B105" t="str">
            <v>Household had no vehicle access</v>
          </cell>
          <cell r="C105" t="str">
            <v>S</v>
          </cell>
          <cell r="D105">
            <v>28.03</v>
          </cell>
          <cell r="E105" t="str">
            <v/>
          </cell>
          <cell r="F105" t="str">
            <v/>
          </cell>
        </row>
        <row r="106">
          <cell r="B106" t="str">
            <v>Household had vehicle access</v>
          </cell>
          <cell r="C106">
            <v>33.67</v>
          </cell>
          <cell r="D106">
            <v>5.45</v>
          </cell>
          <cell r="E106" t="str">
            <v>.</v>
          </cell>
          <cell r="F106" t="str">
            <v/>
          </cell>
        </row>
        <row r="107">
          <cell r="B107" t="str">
            <v>Household had no access to device</v>
          </cell>
          <cell r="C107" t="str">
            <v>S</v>
          </cell>
          <cell r="D107">
            <v>36.56</v>
          </cell>
          <cell r="E107" t="str">
            <v/>
          </cell>
          <cell r="F107" t="str">
            <v/>
          </cell>
        </row>
        <row r="108">
          <cell r="B108" t="str">
            <v>Household had access to device</v>
          </cell>
          <cell r="C108">
            <v>34.479999999999997</v>
          </cell>
          <cell r="D108">
            <v>5.5</v>
          </cell>
          <cell r="E108" t="str">
            <v>.</v>
          </cell>
          <cell r="F108" t="str">
            <v/>
          </cell>
        </row>
        <row r="109">
          <cell r="B109" t="str">
            <v>One person household</v>
          </cell>
          <cell r="C109">
            <v>37.549999999999997</v>
          </cell>
          <cell r="D109">
            <v>10.52</v>
          </cell>
          <cell r="E109" t="str">
            <v>.</v>
          </cell>
          <cell r="F109" t="str">
            <v/>
          </cell>
        </row>
        <row r="110">
          <cell r="B110" t="str">
            <v>One parent with child(ren)</v>
          </cell>
          <cell r="C110">
            <v>68.459999999999994</v>
          </cell>
          <cell r="D110">
            <v>12.53</v>
          </cell>
          <cell r="E110" t="str">
            <v>.</v>
          </cell>
          <cell r="F110" t="str">
            <v>*</v>
          </cell>
        </row>
        <row r="111">
          <cell r="B111" t="str">
            <v>Couple only</v>
          </cell>
          <cell r="C111" t="str">
            <v>Ŝ</v>
          </cell>
          <cell r="D111">
            <v>8.98</v>
          </cell>
          <cell r="E111" t="str">
            <v/>
          </cell>
          <cell r="F111" t="str">
            <v>*</v>
          </cell>
        </row>
        <row r="112">
          <cell r="B112" t="str">
            <v>Couple with child(ren)</v>
          </cell>
          <cell r="C112">
            <v>35.51</v>
          </cell>
          <cell r="D112">
            <v>11.58</v>
          </cell>
          <cell r="E112" t="str">
            <v>.</v>
          </cell>
          <cell r="F112" t="str">
            <v/>
          </cell>
        </row>
        <row r="113">
          <cell r="B113" t="str">
            <v>Other multi-person household</v>
          </cell>
          <cell r="C113" t="str">
            <v>SŜ</v>
          </cell>
          <cell r="D113">
            <v>15.77</v>
          </cell>
          <cell r="E113" t="str">
            <v/>
          </cell>
          <cell r="F113" t="str">
            <v/>
          </cell>
        </row>
        <row r="114">
          <cell r="B114" t="str">
            <v>Other household with couple and/or child</v>
          </cell>
          <cell r="C114">
            <v>23.7</v>
          </cell>
          <cell r="D114">
            <v>10.54</v>
          </cell>
          <cell r="E114" t="str">
            <v>.</v>
          </cell>
          <cell r="F114" t="str">
            <v/>
          </cell>
        </row>
        <row r="115">
          <cell r="B115" t="str">
            <v>One-person household</v>
          </cell>
          <cell r="C115">
            <v>37.549999999999997</v>
          </cell>
          <cell r="D115">
            <v>10.52</v>
          </cell>
          <cell r="E115" t="str">
            <v>.</v>
          </cell>
          <cell r="F115" t="str">
            <v/>
          </cell>
        </row>
        <row r="116">
          <cell r="B116" t="str">
            <v>Two-people household</v>
          </cell>
          <cell r="C116">
            <v>28.12</v>
          </cell>
          <cell r="D116">
            <v>7.97</v>
          </cell>
          <cell r="E116" t="str">
            <v>.‡</v>
          </cell>
          <cell r="F116" t="str">
            <v/>
          </cell>
        </row>
        <row r="117">
          <cell r="B117" t="str">
            <v>Three-people household</v>
          </cell>
          <cell r="C117">
            <v>36.380000000000003</v>
          </cell>
          <cell r="D117">
            <v>11.8</v>
          </cell>
          <cell r="E117" t="str">
            <v>.</v>
          </cell>
          <cell r="F117" t="str">
            <v/>
          </cell>
        </row>
        <row r="118">
          <cell r="B118" t="str">
            <v>Four-people household</v>
          </cell>
          <cell r="C118">
            <v>33.700000000000003</v>
          </cell>
          <cell r="D118">
            <v>11.92</v>
          </cell>
          <cell r="E118" t="str">
            <v>.</v>
          </cell>
          <cell r="F118" t="str">
            <v/>
          </cell>
        </row>
        <row r="119">
          <cell r="B119" t="str">
            <v>Five-or-more-people household</v>
          </cell>
          <cell r="C119">
            <v>38.229999999999997</v>
          </cell>
          <cell r="D119">
            <v>12.64</v>
          </cell>
          <cell r="E119" t="str">
            <v>.</v>
          </cell>
          <cell r="F119" t="str">
            <v/>
          </cell>
        </row>
        <row r="120">
          <cell r="B120" t="str">
            <v>No children in household</v>
          </cell>
          <cell r="C120">
            <v>26.66</v>
          </cell>
          <cell r="D120">
            <v>6.06</v>
          </cell>
          <cell r="E120" t="str">
            <v>.‡</v>
          </cell>
          <cell r="F120" t="str">
            <v/>
          </cell>
        </row>
        <row r="121">
          <cell r="B121" t="str">
            <v>One-child household</v>
          </cell>
          <cell r="C121">
            <v>34.9</v>
          </cell>
          <cell r="D121">
            <v>13.15</v>
          </cell>
          <cell r="E121" t="str">
            <v>.</v>
          </cell>
          <cell r="F121" t="str">
            <v/>
          </cell>
        </row>
        <row r="122">
          <cell r="B122" t="str">
            <v>Two-or-more-children household</v>
          </cell>
          <cell r="C122">
            <v>46.12</v>
          </cell>
          <cell r="D122">
            <v>9.7799999999999994</v>
          </cell>
          <cell r="E122" t="str">
            <v>.‡</v>
          </cell>
          <cell r="F122" t="str">
            <v/>
          </cell>
        </row>
        <row r="123">
          <cell r="B123" t="str">
            <v>No children in household</v>
          </cell>
          <cell r="C123">
            <v>26.66</v>
          </cell>
          <cell r="D123">
            <v>6.06</v>
          </cell>
          <cell r="E123" t="str">
            <v>.‡</v>
          </cell>
          <cell r="F123" t="str">
            <v/>
          </cell>
        </row>
        <row r="124">
          <cell r="B124" t="str">
            <v>One-or-more-children household</v>
          </cell>
          <cell r="C124">
            <v>42.32</v>
          </cell>
          <cell r="D124">
            <v>8.26</v>
          </cell>
          <cell r="E124" t="str">
            <v>.‡</v>
          </cell>
          <cell r="F124" t="str">
            <v/>
          </cell>
        </row>
        <row r="125">
          <cell r="B125" t="str">
            <v>Yes, lived at current address</v>
          </cell>
          <cell r="C125">
            <v>36.159999999999997</v>
          </cell>
          <cell r="D125">
            <v>6.7</v>
          </cell>
          <cell r="E125" t="str">
            <v>.</v>
          </cell>
          <cell r="F125" t="str">
            <v/>
          </cell>
        </row>
        <row r="126">
          <cell r="B126" t="str">
            <v>No, did not live at current address</v>
          </cell>
          <cell r="C126">
            <v>29.95</v>
          </cell>
          <cell r="D126">
            <v>8.61</v>
          </cell>
          <cell r="E126" t="str">
            <v>.‡</v>
          </cell>
          <cell r="F126" t="str">
            <v/>
          </cell>
        </row>
        <row r="127">
          <cell r="B127" t="str">
            <v>Owned</v>
          </cell>
          <cell r="C127">
            <v>23.76</v>
          </cell>
          <cell r="D127">
            <v>6.87</v>
          </cell>
          <cell r="E127" t="str">
            <v>.‡</v>
          </cell>
          <cell r="F127" t="str">
            <v/>
          </cell>
        </row>
        <row r="128">
          <cell r="B128" t="str">
            <v>Rented, private</v>
          </cell>
          <cell r="C128">
            <v>39.950000000000003</v>
          </cell>
          <cell r="D128">
            <v>9.02</v>
          </cell>
          <cell r="E128" t="str">
            <v>.‡</v>
          </cell>
          <cell r="F128" t="str">
            <v/>
          </cell>
        </row>
        <row r="129">
          <cell r="B129" t="str">
            <v>Rented, government</v>
          </cell>
          <cell r="C129">
            <v>68.099999999999994</v>
          </cell>
          <cell r="D129">
            <v>14.47</v>
          </cell>
          <cell r="E129" t="str">
            <v>.</v>
          </cell>
          <cell r="F129" t="str">
            <v>*</v>
          </cell>
        </row>
      </sheetData>
      <sheetData sheetId="2">
        <row r="4">
          <cell r="B4" t="str">
            <v>New Zealand Average</v>
          </cell>
          <cell r="C4">
            <v>29.16</v>
          </cell>
          <cell r="D4">
            <v>5.45</v>
          </cell>
          <cell r="E4" t="str">
            <v>.‡</v>
          </cell>
          <cell r="F4" t="str">
            <v/>
          </cell>
        </row>
        <row r="5">
          <cell r="B5" t="str">
            <v>Male</v>
          </cell>
          <cell r="C5">
            <v>14.54</v>
          </cell>
          <cell r="D5">
            <v>6.47</v>
          </cell>
          <cell r="E5" t="str">
            <v>.‡</v>
          </cell>
          <cell r="F5" t="str">
            <v>*</v>
          </cell>
        </row>
        <row r="6">
          <cell r="B6" t="str">
            <v>Female</v>
          </cell>
          <cell r="C6">
            <v>38.340000000000003</v>
          </cell>
          <cell r="D6">
            <v>7.47</v>
          </cell>
          <cell r="E6" t="str">
            <v>.‡</v>
          </cell>
          <cell r="F6" t="str">
            <v/>
          </cell>
        </row>
        <row r="7">
          <cell r="B7" t="str">
            <v>Gender diverse</v>
          </cell>
          <cell r="C7" t="str">
            <v>S</v>
          </cell>
          <cell r="D7">
            <v>137.91999999999999</v>
          </cell>
          <cell r="E7" t="str">
            <v/>
          </cell>
          <cell r="F7" t="str">
            <v/>
          </cell>
        </row>
        <row r="8">
          <cell r="B8" t="str">
            <v>Cis-male</v>
          </cell>
          <cell r="C8">
            <v>13.65</v>
          </cell>
          <cell r="D8">
            <v>6.48</v>
          </cell>
          <cell r="E8" t="str">
            <v>.‡</v>
          </cell>
          <cell r="F8" t="str">
            <v>*</v>
          </cell>
        </row>
        <row r="9">
          <cell r="B9" t="str">
            <v>Cis-female</v>
          </cell>
          <cell r="C9">
            <v>38.270000000000003</v>
          </cell>
          <cell r="D9">
            <v>7.49</v>
          </cell>
          <cell r="E9" t="str">
            <v>.‡</v>
          </cell>
          <cell r="F9" t="str">
            <v/>
          </cell>
        </row>
        <row r="10">
          <cell r="B10" t="str">
            <v>Gender-diverse or trans-gender</v>
          </cell>
          <cell r="C10" t="str">
            <v>S</v>
          </cell>
          <cell r="D10">
            <v>36.71</v>
          </cell>
          <cell r="E10" t="str">
            <v/>
          </cell>
          <cell r="F10" t="str">
            <v>*</v>
          </cell>
        </row>
        <row r="11">
          <cell r="B11" t="str">
            <v>Heterosexual</v>
          </cell>
          <cell r="C11">
            <v>27.87</v>
          </cell>
          <cell r="D11">
            <v>5.55</v>
          </cell>
          <cell r="E11" t="str">
            <v>.‡</v>
          </cell>
          <cell r="F11" t="str">
            <v/>
          </cell>
        </row>
        <row r="12">
          <cell r="B12" t="str">
            <v>Gay or lesbian</v>
          </cell>
          <cell r="C12" t="str">
            <v>S</v>
          </cell>
          <cell r="D12">
            <v>70.510000000000005</v>
          </cell>
          <cell r="E12" t="str">
            <v/>
          </cell>
          <cell r="F12" t="str">
            <v/>
          </cell>
        </row>
        <row r="13">
          <cell r="B13" t="str">
            <v>Bisexual</v>
          </cell>
          <cell r="C13" t="str">
            <v>S</v>
          </cell>
          <cell r="D13">
            <v>27.27</v>
          </cell>
          <cell r="E13" t="str">
            <v/>
          </cell>
          <cell r="F13" t="str">
            <v/>
          </cell>
        </row>
        <row r="14">
          <cell r="B14" t="str">
            <v>Other sexual identity</v>
          </cell>
          <cell r="C14" t="str">
            <v>S</v>
          </cell>
          <cell r="D14">
            <v>61.12</v>
          </cell>
          <cell r="E14" t="str">
            <v/>
          </cell>
          <cell r="F14" t="str">
            <v/>
          </cell>
        </row>
        <row r="15">
          <cell r="B15" t="str">
            <v>People with diverse sexualities</v>
          </cell>
          <cell r="C15">
            <v>43.74</v>
          </cell>
          <cell r="D15">
            <v>20.69</v>
          </cell>
          <cell r="E15" t="str">
            <v>.</v>
          </cell>
          <cell r="F15" t="str">
            <v/>
          </cell>
        </row>
        <row r="16">
          <cell r="B16" t="str">
            <v>Not LGBT</v>
          </cell>
          <cell r="C16">
            <v>27.68</v>
          </cell>
          <cell r="D16">
            <v>5.44</v>
          </cell>
          <cell r="E16" t="str">
            <v>.‡</v>
          </cell>
          <cell r="F16" t="str">
            <v/>
          </cell>
        </row>
        <row r="17">
          <cell r="B17" t="str">
            <v>LGBT</v>
          </cell>
          <cell r="C17" t="str">
            <v>Ŝ</v>
          </cell>
          <cell r="D17">
            <v>19.68</v>
          </cell>
          <cell r="E17" t="str">
            <v/>
          </cell>
          <cell r="F17" t="str">
            <v/>
          </cell>
        </row>
        <row r="18">
          <cell r="B18" t="str">
            <v>15–19 years</v>
          </cell>
          <cell r="C18" t="str">
            <v>SŜ</v>
          </cell>
          <cell r="D18">
            <v>10.73</v>
          </cell>
          <cell r="E18" t="str">
            <v/>
          </cell>
          <cell r="F18" t="str">
            <v>*</v>
          </cell>
        </row>
        <row r="19">
          <cell r="B19" t="str">
            <v>20–29 years</v>
          </cell>
          <cell r="C19">
            <v>36.270000000000003</v>
          </cell>
          <cell r="D19">
            <v>10.050000000000001</v>
          </cell>
          <cell r="E19" t="str">
            <v>.</v>
          </cell>
          <cell r="F19" t="str">
            <v/>
          </cell>
        </row>
        <row r="20">
          <cell r="B20" t="str">
            <v>30–39 years</v>
          </cell>
          <cell r="C20">
            <v>32.47</v>
          </cell>
          <cell r="D20">
            <v>10.81</v>
          </cell>
          <cell r="E20" t="str">
            <v>.</v>
          </cell>
          <cell r="F20" t="str">
            <v/>
          </cell>
        </row>
        <row r="21">
          <cell r="B21" t="str">
            <v>40–49 years</v>
          </cell>
          <cell r="C21">
            <v>35.369999999999997</v>
          </cell>
          <cell r="D21">
            <v>13.4</v>
          </cell>
          <cell r="E21" t="str">
            <v>.</v>
          </cell>
          <cell r="F21" t="str">
            <v/>
          </cell>
        </row>
        <row r="22">
          <cell r="B22" t="str">
            <v>50–59 years</v>
          </cell>
          <cell r="C22" t="str">
            <v>SŜ</v>
          </cell>
          <cell r="D22">
            <v>10.94</v>
          </cell>
          <cell r="E22" t="str">
            <v/>
          </cell>
          <cell r="F22" t="str">
            <v/>
          </cell>
        </row>
        <row r="23">
          <cell r="B23" t="str">
            <v>60–64 years</v>
          </cell>
          <cell r="C23" t="str">
            <v>SŜ</v>
          </cell>
          <cell r="D23">
            <v>11.85</v>
          </cell>
          <cell r="E23" t="str">
            <v/>
          </cell>
          <cell r="F23" t="str">
            <v>*</v>
          </cell>
        </row>
        <row r="24">
          <cell r="B24" t="str">
            <v>65 years and over</v>
          </cell>
          <cell r="C24" t="str">
            <v>SŜ</v>
          </cell>
          <cell r="D24">
            <v>15.9</v>
          </cell>
          <cell r="E24" t="str">
            <v/>
          </cell>
          <cell r="F24" t="str">
            <v/>
          </cell>
        </row>
        <row r="25">
          <cell r="B25" t="str">
            <v>15–29 years</v>
          </cell>
          <cell r="C25">
            <v>31.45</v>
          </cell>
          <cell r="D25">
            <v>9.0299999999999994</v>
          </cell>
          <cell r="E25" t="str">
            <v>.‡</v>
          </cell>
          <cell r="F25" t="str">
            <v/>
          </cell>
        </row>
        <row r="26">
          <cell r="B26" t="str">
            <v>30–64 years</v>
          </cell>
          <cell r="C26">
            <v>28.83</v>
          </cell>
          <cell r="D26">
            <v>6.86</v>
          </cell>
          <cell r="E26" t="str">
            <v>.‡</v>
          </cell>
          <cell r="F26" t="str">
            <v/>
          </cell>
        </row>
        <row r="27">
          <cell r="B27" t="str">
            <v>65 years and over</v>
          </cell>
          <cell r="C27" t="str">
            <v>SŜ</v>
          </cell>
          <cell r="D27">
            <v>15.9</v>
          </cell>
          <cell r="E27" t="str">
            <v/>
          </cell>
          <cell r="F27" t="str">
            <v/>
          </cell>
        </row>
        <row r="28">
          <cell r="B28" t="str">
            <v>15–19 years</v>
          </cell>
          <cell r="C28" t="str">
            <v>SŜ</v>
          </cell>
          <cell r="D28">
            <v>10.73</v>
          </cell>
          <cell r="E28" t="str">
            <v/>
          </cell>
          <cell r="F28" t="str">
            <v>*</v>
          </cell>
        </row>
        <row r="29">
          <cell r="B29" t="str">
            <v>20–29 years</v>
          </cell>
          <cell r="C29">
            <v>36.270000000000003</v>
          </cell>
          <cell r="D29">
            <v>10.050000000000001</v>
          </cell>
          <cell r="E29" t="str">
            <v>.</v>
          </cell>
          <cell r="F29" t="str">
            <v/>
          </cell>
        </row>
        <row r="30">
          <cell r="B30" t="str">
            <v>NZ European</v>
          </cell>
          <cell r="C30">
            <v>28.62</v>
          </cell>
          <cell r="D30">
            <v>6.15</v>
          </cell>
          <cell r="E30" t="str">
            <v>.‡</v>
          </cell>
          <cell r="F30" t="str">
            <v/>
          </cell>
        </row>
        <row r="31">
          <cell r="B31" t="str">
            <v>Māori</v>
          </cell>
          <cell r="C31">
            <v>44.46</v>
          </cell>
          <cell r="D31">
            <v>9.08</v>
          </cell>
          <cell r="E31" t="str">
            <v>.‡</v>
          </cell>
          <cell r="F31" t="str">
            <v>*</v>
          </cell>
        </row>
        <row r="32">
          <cell r="B32" t="str">
            <v>Pacific peoples</v>
          </cell>
          <cell r="C32">
            <v>44.26</v>
          </cell>
          <cell r="D32">
            <v>21.48</v>
          </cell>
          <cell r="E32" t="str">
            <v>.</v>
          </cell>
          <cell r="F32" t="str">
            <v/>
          </cell>
        </row>
        <row r="33">
          <cell r="B33" t="str">
            <v>Asian</v>
          </cell>
          <cell r="C33" t="str">
            <v>SŜ</v>
          </cell>
          <cell r="D33">
            <v>4.9400000000000004</v>
          </cell>
          <cell r="E33" t="str">
            <v/>
          </cell>
          <cell r="F33" t="str">
            <v>*</v>
          </cell>
        </row>
        <row r="34">
          <cell r="B34" t="str">
            <v>Chinese</v>
          </cell>
          <cell r="C34" t="str">
            <v>SŜ</v>
          </cell>
          <cell r="D34">
            <v>2.4900000000000002</v>
          </cell>
          <cell r="E34" t="str">
            <v/>
          </cell>
          <cell r="F34" t="str">
            <v>*</v>
          </cell>
        </row>
        <row r="35">
          <cell r="B35" t="str">
            <v>Indian</v>
          </cell>
          <cell r="C35" t="str">
            <v>SŜ</v>
          </cell>
          <cell r="D35">
            <v>17.61</v>
          </cell>
          <cell r="E35" t="str">
            <v/>
          </cell>
          <cell r="F35" t="str">
            <v/>
          </cell>
        </row>
        <row r="36">
          <cell r="B36" t="str">
            <v>Other Asian ethnicity</v>
          </cell>
          <cell r="C36">
            <v>0</v>
          </cell>
          <cell r="D36">
            <v>0</v>
          </cell>
          <cell r="E36" t="str">
            <v>.</v>
          </cell>
          <cell r="F36" t="str">
            <v>*</v>
          </cell>
        </row>
        <row r="37">
          <cell r="B37" t="str">
            <v>Other ethnicity</v>
          </cell>
          <cell r="C37" t="str">
            <v>S</v>
          </cell>
          <cell r="D37">
            <v>42.05</v>
          </cell>
          <cell r="E37" t="str">
            <v/>
          </cell>
          <cell r="F37" t="str">
            <v/>
          </cell>
        </row>
        <row r="38">
          <cell r="B38" t="str">
            <v>Other ethnicity (except European and Māori)</v>
          </cell>
          <cell r="C38">
            <v>26.82</v>
          </cell>
          <cell r="D38">
            <v>12.24</v>
          </cell>
          <cell r="E38" t="str">
            <v>.</v>
          </cell>
          <cell r="F38" t="str">
            <v/>
          </cell>
        </row>
        <row r="39">
          <cell r="B39" t="str">
            <v>Other ethnicity (except European, Māori and Asian)</v>
          </cell>
          <cell r="C39">
            <v>41.75</v>
          </cell>
          <cell r="D39">
            <v>19.64</v>
          </cell>
          <cell r="E39" t="str">
            <v>.</v>
          </cell>
          <cell r="F39" t="str">
            <v/>
          </cell>
        </row>
        <row r="40">
          <cell r="B40" t="str">
            <v>Other ethnicity (except European, Māori and Pacific)</v>
          </cell>
          <cell r="C40" t="str">
            <v>SŜ</v>
          </cell>
          <cell r="D40">
            <v>9.5500000000000007</v>
          </cell>
          <cell r="E40" t="str">
            <v/>
          </cell>
          <cell r="F40" t="str">
            <v>*</v>
          </cell>
        </row>
        <row r="41">
          <cell r="B41">
            <v>2018</v>
          </cell>
          <cell r="C41">
            <v>25.35</v>
          </cell>
          <cell r="D41">
            <v>6.71</v>
          </cell>
          <cell r="E41" t="str">
            <v>.‡</v>
          </cell>
          <cell r="F41" t="str">
            <v/>
          </cell>
        </row>
        <row r="42">
          <cell r="B42" t="str">
            <v>2019/20</v>
          </cell>
          <cell r="C42">
            <v>33.549999999999997</v>
          </cell>
          <cell r="D42">
            <v>8.57</v>
          </cell>
          <cell r="E42" t="str">
            <v>.‡</v>
          </cell>
          <cell r="F42" t="str">
            <v/>
          </cell>
        </row>
        <row r="43">
          <cell r="B43" t="str">
            <v>Auckland</v>
          </cell>
          <cell r="C43">
            <v>28.04</v>
          </cell>
          <cell r="D43">
            <v>8.83</v>
          </cell>
          <cell r="E43" t="str">
            <v>.‡</v>
          </cell>
          <cell r="F43" t="str">
            <v/>
          </cell>
        </row>
        <row r="44">
          <cell r="B44" t="str">
            <v>Wellington</v>
          </cell>
          <cell r="C44" t="str">
            <v>SŜ</v>
          </cell>
          <cell r="D44">
            <v>11.32</v>
          </cell>
          <cell r="E44" t="str">
            <v/>
          </cell>
          <cell r="F44" t="str">
            <v/>
          </cell>
        </row>
        <row r="45">
          <cell r="B45" t="str">
            <v>Rest of North Island</v>
          </cell>
          <cell r="C45">
            <v>30.65</v>
          </cell>
          <cell r="D45">
            <v>8.59</v>
          </cell>
          <cell r="E45" t="str">
            <v>.‡</v>
          </cell>
          <cell r="F45" t="str">
            <v/>
          </cell>
        </row>
        <row r="46">
          <cell r="B46" t="str">
            <v>Canterbury</v>
          </cell>
          <cell r="C46" t="str">
            <v>SŜ</v>
          </cell>
          <cell r="D46">
            <v>15.74</v>
          </cell>
          <cell r="E46" t="str">
            <v/>
          </cell>
          <cell r="F46" t="str">
            <v/>
          </cell>
        </row>
        <row r="47">
          <cell r="B47" t="str">
            <v>Rest of South Island</v>
          </cell>
          <cell r="C47">
            <v>38.24</v>
          </cell>
          <cell r="D47">
            <v>15.9</v>
          </cell>
          <cell r="E47" t="str">
            <v>.</v>
          </cell>
          <cell r="F47" t="str">
            <v/>
          </cell>
        </row>
        <row r="48">
          <cell r="B48" t="str">
            <v>Major urban area</v>
          </cell>
          <cell r="C48">
            <v>27.43</v>
          </cell>
          <cell r="D48">
            <v>7.39</v>
          </cell>
          <cell r="E48" t="str">
            <v>.‡</v>
          </cell>
          <cell r="F48" t="str">
            <v/>
          </cell>
        </row>
        <row r="49">
          <cell r="B49" t="str">
            <v>Large urban area</v>
          </cell>
          <cell r="C49">
            <v>33.64</v>
          </cell>
          <cell r="D49">
            <v>13.77</v>
          </cell>
          <cell r="E49" t="str">
            <v>.</v>
          </cell>
          <cell r="F49" t="str">
            <v/>
          </cell>
        </row>
        <row r="50">
          <cell r="B50" t="str">
            <v>Medium urban area</v>
          </cell>
          <cell r="C50" t="str">
            <v>S</v>
          </cell>
          <cell r="D50">
            <v>20.73</v>
          </cell>
          <cell r="E50" t="str">
            <v/>
          </cell>
          <cell r="F50" t="str">
            <v/>
          </cell>
        </row>
        <row r="51">
          <cell r="B51" t="str">
            <v>Small urban area</v>
          </cell>
          <cell r="C51" t="str">
            <v>SŜ</v>
          </cell>
          <cell r="D51">
            <v>12.48</v>
          </cell>
          <cell r="E51" t="str">
            <v/>
          </cell>
          <cell r="F51" t="str">
            <v/>
          </cell>
        </row>
        <row r="52">
          <cell r="B52" t="str">
            <v>Rural settlement/rural other</v>
          </cell>
          <cell r="C52" t="str">
            <v>Ŝ</v>
          </cell>
          <cell r="D52">
            <v>16.22</v>
          </cell>
          <cell r="E52" t="str">
            <v/>
          </cell>
          <cell r="F52" t="str">
            <v/>
          </cell>
        </row>
        <row r="53">
          <cell r="B53" t="str">
            <v>Major urban area</v>
          </cell>
          <cell r="C53">
            <v>27.43</v>
          </cell>
          <cell r="D53">
            <v>7.39</v>
          </cell>
          <cell r="E53" t="str">
            <v>.‡</v>
          </cell>
          <cell r="F53" t="str">
            <v/>
          </cell>
        </row>
        <row r="54">
          <cell r="B54" t="str">
            <v>Medium/large urban area</v>
          </cell>
          <cell r="C54">
            <v>33.799999999999997</v>
          </cell>
          <cell r="D54">
            <v>12.36</v>
          </cell>
          <cell r="E54" t="str">
            <v>.</v>
          </cell>
          <cell r="F54" t="str">
            <v/>
          </cell>
        </row>
        <row r="55">
          <cell r="B55" t="str">
            <v>Small urban/rural area</v>
          </cell>
          <cell r="C55">
            <v>29.08</v>
          </cell>
          <cell r="D55">
            <v>11.55</v>
          </cell>
          <cell r="E55" t="str">
            <v>.</v>
          </cell>
          <cell r="F55" t="str">
            <v/>
          </cell>
        </row>
        <row r="56">
          <cell r="B56" t="str">
            <v>Quintile 1 (least deprived)</v>
          </cell>
          <cell r="C56" t="str">
            <v>SŜ</v>
          </cell>
          <cell r="D56">
            <v>12.78</v>
          </cell>
          <cell r="E56" t="str">
            <v/>
          </cell>
          <cell r="F56" t="str">
            <v/>
          </cell>
        </row>
        <row r="57">
          <cell r="B57" t="str">
            <v>Quintile 2</v>
          </cell>
          <cell r="C57" t="str">
            <v>SŜ</v>
          </cell>
          <cell r="D57">
            <v>12.66</v>
          </cell>
          <cell r="E57" t="str">
            <v/>
          </cell>
          <cell r="F57" t="str">
            <v/>
          </cell>
        </row>
        <row r="58">
          <cell r="B58" t="str">
            <v>Quintile 3</v>
          </cell>
          <cell r="C58" t="str">
            <v>Ŝ</v>
          </cell>
          <cell r="D58">
            <v>10.39</v>
          </cell>
          <cell r="E58" t="str">
            <v/>
          </cell>
          <cell r="F58" t="str">
            <v/>
          </cell>
        </row>
        <row r="59">
          <cell r="B59" t="str">
            <v>Quintile 4</v>
          </cell>
          <cell r="C59">
            <v>38.479999999999997</v>
          </cell>
          <cell r="D59">
            <v>12.44</v>
          </cell>
          <cell r="E59" t="str">
            <v>.</v>
          </cell>
          <cell r="F59" t="str">
            <v/>
          </cell>
        </row>
        <row r="60">
          <cell r="B60" t="str">
            <v>Quintile 5 (most deprived)</v>
          </cell>
          <cell r="C60">
            <v>36.42</v>
          </cell>
          <cell r="D60">
            <v>8.82</v>
          </cell>
          <cell r="E60" t="str">
            <v>.‡</v>
          </cell>
          <cell r="F60" t="str">
            <v/>
          </cell>
        </row>
        <row r="61">
          <cell r="B61" t="str">
            <v>Had partner within last 12 months</v>
          </cell>
          <cell r="C61">
            <v>29.16</v>
          </cell>
          <cell r="D61">
            <v>5.45</v>
          </cell>
          <cell r="E61" t="str">
            <v>.‡</v>
          </cell>
          <cell r="F61" t="str">
            <v/>
          </cell>
        </row>
        <row r="62">
          <cell r="B62" t="str">
            <v>Has ever had a partner</v>
          </cell>
          <cell r="C62">
            <v>29.16</v>
          </cell>
          <cell r="D62">
            <v>5.45</v>
          </cell>
          <cell r="E62" t="str">
            <v>.‡</v>
          </cell>
          <cell r="F62" t="str">
            <v/>
          </cell>
        </row>
        <row r="63">
          <cell r="B63" t="str">
            <v>Partnered – legally registered</v>
          </cell>
          <cell r="C63">
            <v>22.37</v>
          </cell>
          <cell r="D63">
            <v>7.43</v>
          </cell>
          <cell r="E63" t="str">
            <v>.‡</v>
          </cell>
          <cell r="F63" t="str">
            <v/>
          </cell>
        </row>
        <row r="64">
          <cell r="B64" t="str">
            <v>Partnered – not legally registered</v>
          </cell>
          <cell r="C64">
            <v>34.39</v>
          </cell>
          <cell r="D64">
            <v>12.86</v>
          </cell>
          <cell r="E64" t="str">
            <v>.</v>
          </cell>
          <cell r="F64" t="str">
            <v/>
          </cell>
        </row>
        <row r="65">
          <cell r="B65" t="str">
            <v>Non-partnered</v>
          </cell>
          <cell r="C65">
            <v>37.479999999999997</v>
          </cell>
          <cell r="D65">
            <v>11.68</v>
          </cell>
          <cell r="E65" t="str">
            <v>.</v>
          </cell>
          <cell r="F65" t="str">
            <v/>
          </cell>
        </row>
        <row r="66">
          <cell r="B66" t="str">
            <v>Never married and never in a civil union</v>
          </cell>
          <cell r="C66">
            <v>29.77</v>
          </cell>
          <cell r="D66">
            <v>9.48</v>
          </cell>
          <cell r="E66" t="str">
            <v>.‡</v>
          </cell>
          <cell r="F66" t="str">
            <v/>
          </cell>
        </row>
        <row r="67">
          <cell r="B67" t="str">
            <v>Divorced</v>
          </cell>
          <cell r="C67" t="str">
            <v>S</v>
          </cell>
          <cell r="D67">
            <v>44.2</v>
          </cell>
          <cell r="E67" t="str">
            <v/>
          </cell>
          <cell r="F67" t="str">
            <v/>
          </cell>
        </row>
        <row r="68">
          <cell r="B68" t="str">
            <v>Widowed/surviving partner</v>
          </cell>
          <cell r="C68" t="str">
            <v>S</v>
          </cell>
          <cell r="D68">
            <v>52.66</v>
          </cell>
          <cell r="E68" t="str">
            <v/>
          </cell>
          <cell r="F68" t="str">
            <v/>
          </cell>
        </row>
        <row r="69">
          <cell r="B69" t="str">
            <v>Separated</v>
          </cell>
          <cell r="C69">
            <v>45.63</v>
          </cell>
          <cell r="D69">
            <v>16.18</v>
          </cell>
          <cell r="E69" t="str">
            <v>.</v>
          </cell>
          <cell r="F69" t="str">
            <v/>
          </cell>
        </row>
        <row r="70">
          <cell r="B70" t="str">
            <v>Married/civil union/de facto</v>
          </cell>
          <cell r="C70">
            <v>22.26</v>
          </cell>
          <cell r="D70">
            <v>7.32</v>
          </cell>
          <cell r="E70" t="str">
            <v>.‡</v>
          </cell>
          <cell r="F70" t="str">
            <v/>
          </cell>
        </row>
        <row r="71">
          <cell r="B71" t="str">
            <v>Adults with disability</v>
          </cell>
          <cell r="C71" t="str">
            <v>S</v>
          </cell>
          <cell r="D71">
            <v>27.04</v>
          </cell>
          <cell r="E71" t="str">
            <v/>
          </cell>
          <cell r="F71" t="str">
            <v/>
          </cell>
        </row>
        <row r="72">
          <cell r="B72" t="str">
            <v>Adults without disability</v>
          </cell>
          <cell r="C72">
            <v>29.04</v>
          </cell>
          <cell r="D72">
            <v>5.58</v>
          </cell>
          <cell r="E72" t="str">
            <v>.‡</v>
          </cell>
          <cell r="F72" t="str">
            <v/>
          </cell>
        </row>
        <row r="73">
          <cell r="B73" t="str">
            <v>Low level of psychological distress</v>
          </cell>
          <cell r="C73">
            <v>24.23</v>
          </cell>
          <cell r="D73">
            <v>5.44</v>
          </cell>
          <cell r="E73" t="str">
            <v>.‡</v>
          </cell>
          <cell r="F73" t="str">
            <v/>
          </cell>
        </row>
        <row r="74">
          <cell r="B74" t="str">
            <v>Moderate level of psychological distress</v>
          </cell>
          <cell r="C74" t="str">
            <v>Ŝ</v>
          </cell>
          <cell r="D74">
            <v>14.69</v>
          </cell>
          <cell r="E74" t="str">
            <v/>
          </cell>
          <cell r="F74" t="str">
            <v>*</v>
          </cell>
        </row>
        <row r="75">
          <cell r="B75" t="str">
            <v>High level of psychological distress</v>
          </cell>
          <cell r="C75" t="str">
            <v>S</v>
          </cell>
          <cell r="D75">
            <v>23.19</v>
          </cell>
          <cell r="E75" t="str">
            <v/>
          </cell>
          <cell r="F75" t="str">
            <v/>
          </cell>
        </row>
        <row r="76">
          <cell r="B76" t="str">
            <v>No probable serious mental illness</v>
          </cell>
          <cell r="C76">
            <v>24.23</v>
          </cell>
          <cell r="D76">
            <v>5.44</v>
          </cell>
          <cell r="E76" t="str">
            <v>.‡</v>
          </cell>
          <cell r="F76" t="str">
            <v/>
          </cell>
        </row>
        <row r="77">
          <cell r="B77" t="str">
            <v>Probable serious mental illness</v>
          </cell>
          <cell r="C77" t="str">
            <v>Ŝ</v>
          </cell>
          <cell r="D77">
            <v>14.69</v>
          </cell>
          <cell r="E77" t="str">
            <v/>
          </cell>
          <cell r="F77" t="str">
            <v>*</v>
          </cell>
        </row>
        <row r="78">
          <cell r="B78" t="str">
            <v>Employed</v>
          </cell>
          <cell r="C78">
            <v>23.86</v>
          </cell>
          <cell r="D78">
            <v>6.5</v>
          </cell>
          <cell r="E78" t="str">
            <v>.‡</v>
          </cell>
          <cell r="F78" t="str">
            <v/>
          </cell>
        </row>
        <row r="79">
          <cell r="B79" t="str">
            <v>Unemployed</v>
          </cell>
          <cell r="C79">
            <v>61.04</v>
          </cell>
          <cell r="D79">
            <v>21.3</v>
          </cell>
          <cell r="E79" t="str">
            <v>.</v>
          </cell>
          <cell r="F79" t="str">
            <v>*</v>
          </cell>
        </row>
        <row r="80">
          <cell r="B80" t="str">
            <v>Retired</v>
          </cell>
          <cell r="C80" t="str">
            <v>SŜ</v>
          </cell>
          <cell r="D80">
            <v>16.47</v>
          </cell>
          <cell r="E80" t="str">
            <v/>
          </cell>
          <cell r="F80" t="str">
            <v/>
          </cell>
        </row>
        <row r="81">
          <cell r="B81" t="str">
            <v>Home or caring duties or voluntary work</v>
          </cell>
          <cell r="C81">
            <v>43.58</v>
          </cell>
          <cell r="D81">
            <v>18.079999999999998</v>
          </cell>
          <cell r="E81" t="str">
            <v>.</v>
          </cell>
          <cell r="F81" t="str">
            <v/>
          </cell>
        </row>
        <row r="82">
          <cell r="B82" t="str">
            <v>Not employed, studying</v>
          </cell>
          <cell r="C82" t="str">
            <v>S</v>
          </cell>
          <cell r="D82">
            <v>22.24</v>
          </cell>
          <cell r="E82" t="str">
            <v/>
          </cell>
          <cell r="F82" t="str">
            <v/>
          </cell>
        </row>
        <row r="83">
          <cell r="B83" t="str">
            <v>Not employed, not actively seeking work/unable to work</v>
          </cell>
          <cell r="C83" t="str">
            <v>S</v>
          </cell>
          <cell r="D83">
            <v>20.059999999999999</v>
          </cell>
          <cell r="E83" t="str">
            <v/>
          </cell>
          <cell r="F83" t="str">
            <v/>
          </cell>
        </row>
        <row r="84">
          <cell r="B84" t="str">
            <v>Other employment status</v>
          </cell>
          <cell r="C84" t="str">
            <v>S</v>
          </cell>
          <cell r="D84">
            <v>33.51</v>
          </cell>
          <cell r="E84" t="str">
            <v/>
          </cell>
          <cell r="F84" t="str">
            <v/>
          </cell>
        </row>
        <row r="85">
          <cell r="B85" t="str">
            <v>Not in the labour force</v>
          </cell>
          <cell r="C85">
            <v>33.42</v>
          </cell>
          <cell r="D85">
            <v>9.4499999999999993</v>
          </cell>
          <cell r="E85" t="str">
            <v>.‡</v>
          </cell>
          <cell r="F85" t="str">
            <v/>
          </cell>
        </row>
        <row r="86">
          <cell r="B86" t="str">
            <v>Personal income: $20,000 or less</v>
          </cell>
          <cell r="C86">
            <v>34.35</v>
          </cell>
          <cell r="D86">
            <v>11.34</v>
          </cell>
          <cell r="E86" t="str">
            <v>.</v>
          </cell>
          <cell r="F86" t="str">
            <v/>
          </cell>
        </row>
        <row r="87">
          <cell r="B87" t="str">
            <v>Personal income: $20,001–$40,000</v>
          </cell>
          <cell r="C87">
            <v>30.54</v>
          </cell>
          <cell r="D87">
            <v>10.35</v>
          </cell>
          <cell r="E87" t="str">
            <v>.</v>
          </cell>
          <cell r="F87" t="str">
            <v/>
          </cell>
        </row>
        <row r="88">
          <cell r="B88" t="str">
            <v>Personal income: $40,001–$60,000</v>
          </cell>
          <cell r="C88">
            <v>31.31</v>
          </cell>
          <cell r="D88">
            <v>11.61</v>
          </cell>
          <cell r="E88" t="str">
            <v>.</v>
          </cell>
          <cell r="F88" t="str">
            <v/>
          </cell>
        </row>
        <row r="89">
          <cell r="B89" t="str">
            <v>Personal income: $60,001 or more</v>
          </cell>
          <cell r="C89">
            <v>20.55</v>
          </cell>
          <cell r="D89">
            <v>8.73</v>
          </cell>
          <cell r="E89" t="str">
            <v>.‡</v>
          </cell>
          <cell r="F89" t="str">
            <v/>
          </cell>
        </row>
        <row r="90">
          <cell r="B90" t="str">
            <v>Household income: $40,000 or less</v>
          </cell>
          <cell r="C90">
            <v>40.619999999999997</v>
          </cell>
          <cell r="D90">
            <v>8.99</v>
          </cell>
          <cell r="E90" t="str">
            <v>.‡</v>
          </cell>
          <cell r="F90" t="str">
            <v/>
          </cell>
        </row>
        <row r="91">
          <cell r="B91" t="str">
            <v>Household income: $40,001–$60,000</v>
          </cell>
          <cell r="C91">
            <v>38.83</v>
          </cell>
          <cell r="D91">
            <v>11.82</v>
          </cell>
          <cell r="E91" t="str">
            <v>.</v>
          </cell>
          <cell r="F91" t="str">
            <v/>
          </cell>
        </row>
        <row r="92">
          <cell r="B92" t="str">
            <v>Household income: $60,001–$100,000</v>
          </cell>
          <cell r="C92">
            <v>22.65</v>
          </cell>
          <cell r="D92">
            <v>9.58</v>
          </cell>
          <cell r="E92" t="str">
            <v>.‡</v>
          </cell>
          <cell r="F92" t="str">
            <v/>
          </cell>
        </row>
        <row r="93">
          <cell r="B93" t="str">
            <v>Household income: $100,001 or more</v>
          </cell>
          <cell r="C93">
            <v>19.07</v>
          </cell>
          <cell r="D93">
            <v>8.1300000000000008</v>
          </cell>
          <cell r="E93" t="str">
            <v>.‡</v>
          </cell>
          <cell r="F93" t="str">
            <v/>
          </cell>
        </row>
        <row r="94">
          <cell r="B94" t="str">
            <v>Not at all limited</v>
          </cell>
          <cell r="C94">
            <v>17.21</v>
          </cell>
          <cell r="D94">
            <v>7.72</v>
          </cell>
          <cell r="E94" t="str">
            <v>.‡</v>
          </cell>
          <cell r="F94" t="str">
            <v/>
          </cell>
        </row>
        <row r="95">
          <cell r="B95" t="str">
            <v>A little limited</v>
          </cell>
          <cell r="C95">
            <v>25.58</v>
          </cell>
          <cell r="D95">
            <v>11.38</v>
          </cell>
          <cell r="E95" t="str">
            <v>.</v>
          </cell>
          <cell r="F95" t="str">
            <v/>
          </cell>
        </row>
        <row r="96">
          <cell r="B96" t="str">
            <v>Quite limited</v>
          </cell>
          <cell r="C96" t="str">
            <v>SŜ</v>
          </cell>
          <cell r="D96">
            <v>16.78</v>
          </cell>
          <cell r="E96" t="str">
            <v/>
          </cell>
          <cell r="F96" t="str">
            <v/>
          </cell>
        </row>
        <row r="97">
          <cell r="B97" t="str">
            <v>Very limited</v>
          </cell>
          <cell r="C97" t="str">
            <v>Ŝ</v>
          </cell>
          <cell r="D97">
            <v>12.69</v>
          </cell>
          <cell r="E97" t="str">
            <v/>
          </cell>
          <cell r="F97" t="str">
            <v/>
          </cell>
        </row>
        <row r="98">
          <cell r="B98" t="str">
            <v>Couldn't buy it</v>
          </cell>
          <cell r="C98">
            <v>45.76</v>
          </cell>
          <cell r="D98">
            <v>11.75</v>
          </cell>
          <cell r="E98" t="str">
            <v>.</v>
          </cell>
          <cell r="F98" t="str">
            <v/>
          </cell>
        </row>
        <row r="99">
          <cell r="B99" t="str">
            <v>Not at all limited</v>
          </cell>
          <cell r="C99">
            <v>17.21</v>
          </cell>
          <cell r="D99">
            <v>7.72</v>
          </cell>
          <cell r="E99" t="str">
            <v>.‡</v>
          </cell>
          <cell r="F99" t="str">
            <v/>
          </cell>
        </row>
        <row r="100">
          <cell r="B100" t="str">
            <v>A little limited</v>
          </cell>
          <cell r="C100">
            <v>25.58</v>
          </cell>
          <cell r="D100">
            <v>11.38</v>
          </cell>
          <cell r="E100" t="str">
            <v>.</v>
          </cell>
          <cell r="F100" t="str">
            <v/>
          </cell>
        </row>
        <row r="101">
          <cell r="B101" t="str">
            <v>Quite or very limited</v>
          </cell>
          <cell r="C101">
            <v>29.42</v>
          </cell>
          <cell r="D101">
            <v>10.59</v>
          </cell>
          <cell r="E101" t="str">
            <v>.</v>
          </cell>
          <cell r="F101" t="str">
            <v/>
          </cell>
        </row>
        <row r="102">
          <cell r="B102" t="str">
            <v>Couldn't buy it</v>
          </cell>
          <cell r="C102">
            <v>45.76</v>
          </cell>
          <cell r="D102">
            <v>11.75</v>
          </cell>
          <cell r="E102" t="str">
            <v>.</v>
          </cell>
          <cell r="F102" t="str">
            <v/>
          </cell>
        </row>
        <row r="103">
          <cell r="B103" t="str">
            <v>Yes, can meet unexpected expense</v>
          </cell>
          <cell r="C103">
            <v>22.31</v>
          </cell>
          <cell r="D103">
            <v>6.11</v>
          </cell>
          <cell r="E103" t="str">
            <v>.‡</v>
          </cell>
          <cell r="F103" t="str">
            <v/>
          </cell>
        </row>
        <row r="104">
          <cell r="B104" t="str">
            <v>No, cannot meet unexpected expense</v>
          </cell>
          <cell r="C104">
            <v>46.48</v>
          </cell>
          <cell r="D104">
            <v>10.29</v>
          </cell>
          <cell r="E104" t="str">
            <v>.</v>
          </cell>
          <cell r="F104" t="str">
            <v>*</v>
          </cell>
        </row>
        <row r="105">
          <cell r="B105" t="str">
            <v>Household had no vehicle access</v>
          </cell>
          <cell r="C105" t="str">
            <v>S</v>
          </cell>
          <cell r="D105">
            <v>26.9</v>
          </cell>
          <cell r="E105" t="str">
            <v/>
          </cell>
          <cell r="F105" t="str">
            <v/>
          </cell>
        </row>
        <row r="106">
          <cell r="B106" t="str">
            <v>Household had vehicle access</v>
          </cell>
          <cell r="C106">
            <v>28.17</v>
          </cell>
          <cell r="D106">
            <v>5.34</v>
          </cell>
          <cell r="E106" t="str">
            <v>.‡</v>
          </cell>
          <cell r="F106" t="str">
            <v/>
          </cell>
        </row>
        <row r="107">
          <cell r="B107" t="str">
            <v>Household had no access to device</v>
          </cell>
          <cell r="C107" t="str">
            <v>S</v>
          </cell>
          <cell r="D107">
            <v>38.04</v>
          </cell>
          <cell r="E107" t="str">
            <v/>
          </cell>
          <cell r="F107" t="str">
            <v/>
          </cell>
        </row>
        <row r="108">
          <cell r="B108" t="str">
            <v>Household had access to device</v>
          </cell>
          <cell r="C108">
            <v>29.03</v>
          </cell>
          <cell r="D108">
            <v>5.44</v>
          </cell>
          <cell r="E108" t="str">
            <v>.‡</v>
          </cell>
          <cell r="F108" t="str">
            <v/>
          </cell>
        </row>
        <row r="109">
          <cell r="B109" t="str">
            <v>One person household</v>
          </cell>
          <cell r="C109">
            <v>33.5</v>
          </cell>
          <cell r="D109">
            <v>11.21</v>
          </cell>
          <cell r="E109" t="str">
            <v>.</v>
          </cell>
          <cell r="F109" t="str">
            <v/>
          </cell>
        </row>
        <row r="110">
          <cell r="B110" t="str">
            <v>One parent with child(ren)</v>
          </cell>
          <cell r="C110">
            <v>58.98</v>
          </cell>
          <cell r="D110">
            <v>13.69</v>
          </cell>
          <cell r="E110" t="str">
            <v>.</v>
          </cell>
          <cell r="F110" t="str">
            <v>*</v>
          </cell>
        </row>
        <row r="111">
          <cell r="B111" t="str">
            <v>Couple only</v>
          </cell>
          <cell r="C111" t="str">
            <v>SŜ</v>
          </cell>
          <cell r="D111">
            <v>7.98</v>
          </cell>
          <cell r="E111" t="str">
            <v/>
          </cell>
          <cell r="F111" t="str">
            <v>*</v>
          </cell>
        </row>
        <row r="112">
          <cell r="B112" t="str">
            <v>Couple with child(ren)</v>
          </cell>
          <cell r="C112">
            <v>32.840000000000003</v>
          </cell>
          <cell r="D112">
            <v>11.91</v>
          </cell>
          <cell r="E112" t="str">
            <v>.</v>
          </cell>
          <cell r="F112" t="str">
            <v/>
          </cell>
        </row>
        <row r="113">
          <cell r="B113" t="str">
            <v>Other multi-person household</v>
          </cell>
          <cell r="C113" t="str">
            <v>SŜ</v>
          </cell>
          <cell r="D113">
            <v>15.22</v>
          </cell>
          <cell r="E113" t="str">
            <v/>
          </cell>
          <cell r="F113" t="str">
            <v/>
          </cell>
        </row>
        <row r="114">
          <cell r="B114" t="str">
            <v>Other household with couple and/or child</v>
          </cell>
          <cell r="C114" t="str">
            <v>SŜ</v>
          </cell>
          <cell r="D114">
            <v>9.67</v>
          </cell>
          <cell r="E114" t="str">
            <v/>
          </cell>
          <cell r="F114" t="str">
            <v/>
          </cell>
        </row>
        <row r="115">
          <cell r="B115" t="str">
            <v>One-person household</v>
          </cell>
          <cell r="C115">
            <v>33.5</v>
          </cell>
          <cell r="D115">
            <v>11.21</v>
          </cell>
          <cell r="E115" t="str">
            <v>.</v>
          </cell>
          <cell r="F115" t="str">
            <v/>
          </cell>
        </row>
        <row r="116">
          <cell r="B116" t="str">
            <v>Two-people household</v>
          </cell>
          <cell r="C116">
            <v>21.46</v>
          </cell>
          <cell r="D116">
            <v>7.03</v>
          </cell>
          <cell r="E116" t="str">
            <v>.‡</v>
          </cell>
          <cell r="F116" t="str">
            <v/>
          </cell>
        </row>
        <row r="117">
          <cell r="B117" t="str">
            <v>Three-people household</v>
          </cell>
          <cell r="C117">
            <v>32.07</v>
          </cell>
          <cell r="D117">
            <v>12.04</v>
          </cell>
          <cell r="E117" t="str">
            <v>.</v>
          </cell>
          <cell r="F117" t="str">
            <v/>
          </cell>
        </row>
        <row r="118">
          <cell r="B118" t="str">
            <v>Four-people household</v>
          </cell>
          <cell r="C118">
            <v>29.17</v>
          </cell>
          <cell r="D118">
            <v>11.8</v>
          </cell>
          <cell r="E118" t="str">
            <v>.</v>
          </cell>
          <cell r="F118" t="str">
            <v/>
          </cell>
        </row>
        <row r="119">
          <cell r="B119" t="str">
            <v>Five-or-more-people household</v>
          </cell>
          <cell r="C119">
            <v>31.67</v>
          </cell>
          <cell r="D119">
            <v>12.29</v>
          </cell>
          <cell r="E119" t="str">
            <v>.</v>
          </cell>
          <cell r="F119" t="str">
            <v/>
          </cell>
        </row>
        <row r="120">
          <cell r="B120" t="str">
            <v>No children in household</v>
          </cell>
          <cell r="C120">
            <v>21.31</v>
          </cell>
          <cell r="D120">
            <v>6.1</v>
          </cell>
          <cell r="E120" t="str">
            <v>.‡</v>
          </cell>
          <cell r="F120" t="str">
            <v/>
          </cell>
        </row>
        <row r="121">
          <cell r="B121" t="str">
            <v>One-child household</v>
          </cell>
          <cell r="C121">
            <v>30.47</v>
          </cell>
          <cell r="D121">
            <v>12.93</v>
          </cell>
          <cell r="E121" t="str">
            <v>.</v>
          </cell>
          <cell r="F121" t="str">
            <v/>
          </cell>
        </row>
        <row r="122">
          <cell r="B122" t="str">
            <v>Two-or-more-children household</v>
          </cell>
          <cell r="C122">
            <v>40.26</v>
          </cell>
          <cell r="D122">
            <v>9.82</v>
          </cell>
          <cell r="E122" t="str">
            <v>.‡</v>
          </cell>
          <cell r="F122" t="str">
            <v/>
          </cell>
        </row>
        <row r="123">
          <cell r="B123" t="str">
            <v>No children in household</v>
          </cell>
          <cell r="C123">
            <v>21.31</v>
          </cell>
          <cell r="D123">
            <v>6.1</v>
          </cell>
          <cell r="E123" t="str">
            <v>.‡</v>
          </cell>
          <cell r="F123" t="str">
            <v/>
          </cell>
        </row>
        <row r="124">
          <cell r="B124" t="str">
            <v>One-or-more-children household</v>
          </cell>
          <cell r="C124">
            <v>37.020000000000003</v>
          </cell>
          <cell r="D124">
            <v>7.86</v>
          </cell>
          <cell r="E124" t="str">
            <v>.‡</v>
          </cell>
          <cell r="F124" t="str">
            <v/>
          </cell>
        </row>
        <row r="125">
          <cell r="B125" t="str">
            <v>Yes, lived at current address</v>
          </cell>
          <cell r="C125">
            <v>30.95</v>
          </cell>
          <cell r="D125">
            <v>6.58</v>
          </cell>
          <cell r="E125" t="str">
            <v>.‡</v>
          </cell>
          <cell r="F125" t="str">
            <v/>
          </cell>
        </row>
        <row r="126">
          <cell r="B126" t="str">
            <v>No, did not live at current address</v>
          </cell>
          <cell r="C126">
            <v>23.79</v>
          </cell>
          <cell r="D126">
            <v>8.93</v>
          </cell>
          <cell r="E126" t="str">
            <v>.‡</v>
          </cell>
          <cell r="F126" t="str">
            <v/>
          </cell>
        </row>
        <row r="127">
          <cell r="B127" t="str">
            <v>Owned</v>
          </cell>
          <cell r="C127">
            <v>18.45</v>
          </cell>
          <cell r="D127">
            <v>6.59</v>
          </cell>
          <cell r="E127" t="str">
            <v>.‡</v>
          </cell>
          <cell r="F127" t="str">
            <v/>
          </cell>
        </row>
        <row r="128">
          <cell r="B128" t="str">
            <v>Rented, private</v>
          </cell>
          <cell r="C128">
            <v>33.86</v>
          </cell>
          <cell r="D128">
            <v>9.2899999999999991</v>
          </cell>
          <cell r="E128" t="str">
            <v>.‡</v>
          </cell>
          <cell r="F128" t="str">
            <v/>
          </cell>
        </row>
        <row r="129">
          <cell r="B129" t="str">
            <v>Rented, government</v>
          </cell>
          <cell r="C129">
            <v>62.8</v>
          </cell>
          <cell r="D129">
            <v>14.11</v>
          </cell>
          <cell r="E129" t="str">
            <v>.</v>
          </cell>
          <cell r="F129" t="str">
            <v>*</v>
          </cell>
        </row>
      </sheetData>
      <sheetData sheetId="3">
        <row r="4">
          <cell r="B4" t="str">
            <v>New Zealand Average</v>
          </cell>
          <cell r="C4">
            <v>47.35</v>
          </cell>
          <cell r="D4">
            <v>5.65</v>
          </cell>
          <cell r="E4" t="str">
            <v>.</v>
          </cell>
          <cell r="F4" t="str">
            <v/>
          </cell>
        </row>
        <row r="5">
          <cell r="B5" t="str">
            <v>Male</v>
          </cell>
          <cell r="C5">
            <v>69.17</v>
          </cell>
          <cell r="D5">
            <v>9.18</v>
          </cell>
          <cell r="E5" t="str">
            <v>.‡</v>
          </cell>
          <cell r="F5" t="str">
            <v>*</v>
          </cell>
        </row>
        <row r="6">
          <cell r="B6" t="str">
            <v>Female</v>
          </cell>
          <cell r="C6">
            <v>32.97</v>
          </cell>
          <cell r="D6">
            <v>6.05</v>
          </cell>
          <cell r="E6" t="str">
            <v>.‡</v>
          </cell>
          <cell r="F6" t="str">
            <v>*</v>
          </cell>
        </row>
        <row r="7">
          <cell r="B7" t="str">
            <v>Gender diverse</v>
          </cell>
          <cell r="C7" t="str">
            <v>S</v>
          </cell>
          <cell r="D7">
            <v>137.91999999999999</v>
          </cell>
          <cell r="E7" t="str">
            <v/>
          </cell>
          <cell r="F7" t="str">
            <v/>
          </cell>
        </row>
        <row r="8">
          <cell r="B8" t="str">
            <v>Cis-male</v>
          </cell>
          <cell r="C8">
            <v>69.81</v>
          </cell>
          <cell r="D8">
            <v>9.11</v>
          </cell>
          <cell r="E8" t="str">
            <v>.‡</v>
          </cell>
          <cell r="F8" t="str">
            <v>*</v>
          </cell>
        </row>
        <row r="9">
          <cell r="B9" t="str">
            <v>Cis-female</v>
          </cell>
          <cell r="C9">
            <v>33.06</v>
          </cell>
          <cell r="D9">
            <v>6.08</v>
          </cell>
          <cell r="E9" t="str">
            <v>.‡</v>
          </cell>
          <cell r="F9" t="str">
            <v>*</v>
          </cell>
        </row>
        <row r="10">
          <cell r="B10" t="str">
            <v>Gender-diverse or trans-gender</v>
          </cell>
          <cell r="C10" t="str">
            <v>S</v>
          </cell>
          <cell r="D10">
            <v>28.62</v>
          </cell>
          <cell r="E10" t="str">
            <v/>
          </cell>
          <cell r="F10" t="str">
            <v/>
          </cell>
        </row>
        <row r="11">
          <cell r="B11" t="str">
            <v>Heterosexual</v>
          </cell>
          <cell r="C11">
            <v>47.76</v>
          </cell>
          <cell r="D11">
            <v>5.61</v>
          </cell>
          <cell r="E11" t="str">
            <v>.</v>
          </cell>
          <cell r="F11" t="str">
            <v/>
          </cell>
        </row>
        <row r="12">
          <cell r="B12" t="str">
            <v>Gay or lesbian</v>
          </cell>
          <cell r="C12" t="str">
            <v>S</v>
          </cell>
          <cell r="D12">
            <v>70.510000000000005</v>
          </cell>
          <cell r="E12" t="str">
            <v/>
          </cell>
          <cell r="F12" t="str">
            <v/>
          </cell>
        </row>
        <row r="13">
          <cell r="B13" t="str">
            <v>Bisexual</v>
          </cell>
          <cell r="C13" t="str">
            <v>S</v>
          </cell>
          <cell r="D13">
            <v>24.95</v>
          </cell>
          <cell r="E13" t="str">
            <v/>
          </cell>
          <cell r="F13" t="str">
            <v/>
          </cell>
        </row>
        <row r="14">
          <cell r="B14" t="str">
            <v>Other sexual identity</v>
          </cell>
          <cell r="C14" t="str">
            <v>S</v>
          </cell>
          <cell r="D14">
            <v>60.25</v>
          </cell>
          <cell r="E14" t="str">
            <v/>
          </cell>
          <cell r="F14" t="str">
            <v/>
          </cell>
        </row>
        <row r="15">
          <cell r="B15" t="str">
            <v>People with diverse sexualities</v>
          </cell>
          <cell r="C15" t="str">
            <v>S</v>
          </cell>
          <cell r="D15">
            <v>22.02</v>
          </cell>
          <cell r="E15" t="str">
            <v/>
          </cell>
          <cell r="F15" t="str">
            <v/>
          </cell>
        </row>
        <row r="16">
          <cell r="B16" t="str">
            <v>Not LGBT</v>
          </cell>
          <cell r="C16">
            <v>48.15</v>
          </cell>
          <cell r="D16">
            <v>5.64</v>
          </cell>
          <cell r="E16" t="str">
            <v>.</v>
          </cell>
          <cell r="F16" t="str">
            <v/>
          </cell>
        </row>
        <row r="17">
          <cell r="B17" t="str">
            <v>LGBT</v>
          </cell>
          <cell r="C17" t="str">
            <v>S</v>
          </cell>
          <cell r="D17">
            <v>20.13</v>
          </cell>
          <cell r="E17" t="str">
            <v/>
          </cell>
          <cell r="F17" t="str">
            <v/>
          </cell>
        </row>
        <row r="18">
          <cell r="B18" t="str">
            <v>15–19 years</v>
          </cell>
          <cell r="C18">
            <v>60.65</v>
          </cell>
          <cell r="D18">
            <v>23.63</v>
          </cell>
          <cell r="E18" t="str">
            <v>.</v>
          </cell>
          <cell r="F18" t="str">
            <v/>
          </cell>
        </row>
        <row r="19">
          <cell r="B19" t="str">
            <v>20–29 years</v>
          </cell>
          <cell r="C19">
            <v>42.34</v>
          </cell>
          <cell r="D19">
            <v>9.74</v>
          </cell>
          <cell r="E19" t="str">
            <v>.‡</v>
          </cell>
          <cell r="F19" t="str">
            <v/>
          </cell>
        </row>
        <row r="20">
          <cell r="B20" t="str">
            <v>30–39 years</v>
          </cell>
          <cell r="C20">
            <v>51.07</v>
          </cell>
          <cell r="D20">
            <v>10.86</v>
          </cell>
          <cell r="E20" t="str">
            <v>.</v>
          </cell>
          <cell r="F20" t="str">
            <v/>
          </cell>
        </row>
        <row r="21">
          <cell r="B21" t="str">
            <v>40–49 years</v>
          </cell>
          <cell r="C21">
            <v>32.08</v>
          </cell>
          <cell r="D21">
            <v>13.66</v>
          </cell>
          <cell r="E21" t="str">
            <v>.</v>
          </cell>
          <cell r="F21" t="str">
            <v/>
          </cell>
        </row>
        <row r="22">
          <cell r="B22" t="str">
            <v>50–59 years</v>
          </cell>
          <cell r="C22" t="str">
            <v>Ŝ</v>
          </cell>
          <cell r="D22">
            <v>15.56</v>
          </cell>
          <cell r="E22" t="str">
            <v/>
          </cell>
          <cell r="F22" t="str">
            <v/>
          </cell>
        </row>
        <row r="23">
          <cell r="B23" t="str">
            <v>60–64 years</v>
          </cell>
          <cell r="C23">
            <v>71.84</v>
          </cell>
          <cell r="D23">
            <v>35.03</v>
          </cell>
          <cell r="E23" t="str">
            <v>.</v>
          </cell>
          <cell r="F23" t="str">
            <v/>
          </cell>
        </row>
        <row r="24">
          <cell r="B24" t="str">
            <v>65 years and over</v>
          </cell>
          <cell r="C24">
            <v>57.82</v>
          </cell>
          <cell r="D24">
            <v>21.49</v>
          </cell>
          <cell r="E24" t="str">
            <v>.</v>
          </cell>
          <cell r="F24" t="str">
            <v/>
          </cell>
        </row>
        <row r="25">
          <cell r="B25" t="str">
            <v>15–29 years</v>
          </cell>
          <cell r="C25">
            <v>45.62</v>
          </cell>
          <cell r="D25">
            <v>9.11</v>
          </cell>
          <cell r="E25" t="str">
            <v>.‡</v>
          </cell>
          <cell r="F25" t="str">
            <v/>
          </cell>
        </row>
        <row r="26">
          <cell r="B26" t="str">
            <v>30–64 years</v>
          </cell>
          <cell r="C26">
            <v>47.46</v>
          </cell>
          <cell r="D26">
            <v>7.4</v>
          </cell>
          <cell r="E26" t="str">
            <v>.‡</v>
          </cell>
          <cell r="F26" t="str">
            <v/>
          </cell>
        </row>
        <row r="27">
          <cell r="B27" t="str">
            <v>65 years and over</v>
          </cell>
          <cell r="C27">
            <v>57.82</v>
          </cell>
          <cell r="D27">
            <v>21.49</v>
          </cell>
          <cell r="E27" t="str">
            <v>.</v>
          </cell>
          <cell r="F27" t="str">
            <v/>
          </cell>
        </row>
        <row r="28">
          <cell r="B28" t="str">
            <v>15–19 years</v>
          </cell>
          <cell r="C28">
            <v>60.65</v>
          </cell>
          <cell r="D28">
            <v>23.63</v>
          </cell>
          <cell r="E28" t="str">
            <v>.</v>
          </cell>
          <cell r="F28" t="str">
            <v/>
          </cell>
        </row>
        <row r="29">
          <cell r="B29" t="str">
            <v>20–29 years</v>
          </cell>
          <cell r="C29">
            <v>42.34</v>
          </cell>
          <cell r="D29">
            <v>9.74</v>
          </cell>
          <cell r="E29" t="str">
            <v>.‡</v>
          </cell>
          <cell r="F29" t="str">
            <v/>
          </cell>
        </row>
        <row r="30">
          <cell r="B30" t="str">
            <v>NZ European</v>
          </cell>
          <cell r="C30">
            <v>45.25</v>
          </cell>
          <cell r="D30">
            <v>6.39</v>
          </cell>
          <cell r="E30" t="str">
            <v>.‡</v>
          </cell>
          <cell r="F30" t="str">
            <v/>
          </cell>
        </row>
        <row r="31">
          <cell r="B31" t="str">
            <v>Māori</v>
          </cell>
          <cell r="C31">
            <v>32.17</v>
          </cell>
          <cell r="D31">
            <v>8.92</v>
          </cell>
          <cell r="E31" t="str">
            <v>.‡</v>
          </cell>
          <cell r="F31" t="str">
            <v>*</v>
          </cell>
        </row>
        <row r="32">
          <cell r="B32" t="str">
            <v>Pacific peoples</v>
          </cell>
          <cell r="C32" t="str">
            <v>Ŝ</v>
          </cell>
          <cell r="D32">
            <v>18.71</v>
          </cell>
          <cell r="E32" t="str">
            <v/>
          </cell>
          <cell r="F32" t="str">
            <v/>
          </cell>
        </row>
        <row r="33">
          <cell r="B33" t="str">
            <v>Asian</v>
          </cell>
          <cell r="C33" t="str">
            <v>Ŝ</v>
          </cell>
          <cell r="D33">
            <v>19.32</v>
          </cell>
          <cell r="E33" t="str">
            <v/>
          </cell>
          <cell r="F33" t="str">
            <v/>
          </cell>
        </row>
        <row r="34">
          <cell r="B34" t="str">
            <v>Chinese</v>
          </cell>
          <cell r="C34">
            <v>87.81</v>
          </cell>
          <cell r="D34">
            <v>21.74</v>
          </cell>
          <cell r="E34" t="str">
            <v>.</v>
          </cell>
          <cell r="F34" t="str">
            <v>*</v>
          </cell>
        </row>
        <row r="35">
          <cell r="B35" t="str">
            <v>Indian</v>
          </cell>
          <cell r="C35" t="str">
            <v>S</v>
          </cell>
          <cell r="D35">
            <v>37.020000000000003</v>
          </cell>
          <cell r="E35" t="str">
            <v/>
          </cell>
          <cell r="F35" t="str">
            <v/>
          </cell>
        </row>
        <row r="36">
          <cell r="B36" t="str">
            <v>Other Asian ethnicity</v>
          </cell>
          <cell r="C36" t="str">
            <v>S</v>
          </cell>
          <cell r="D36">
            <v>72.39</v>
          </cell>
          <cell r="E36" t="str">
            <v/>
          </cell>
          <cell r="F36" t="str">
            <v/>
          </cell>
        </row>
        <row r="37">
          <cell r="B37" t="str">
            <v>Other ethnicity</v>
          </cell>
          <cell r="C37" t="str">
            <v>S</v>
          </cell>
          <cell r="D37">
            <v>41.49</v>
          </cell>
          <cell r="E37" t="str">
            <v/>
          </cell>
          <cell r="F37" t="str">
            <v/>
          </cell>
        </row>
        <row r="38">
          <cell r="B38" t="str">
            <v>Other ethnicity (except European and Māori)</v>
          </cell>
          <cell r="C38">
            <v>56.15</v>
          </cell>
          <cell r="D38">
            <v>12.96</v>
          </cell>
          <cell r="E38" t="str">
            <v>.</v>
          </cell>
          <cell r="F38" t="str">
            <v/>
          </cell>
        </row>
        <row r="39">
          <cell r="B39" t="str">
            <v>Other ethnicity (except European, Māori and Asian)</v>
          </cell>
          <cell r="C39" t="str">
            <v>Ŝ</v>
          </cell>
          <cell r="D39">
            <v>17.600000000000001</v>
          </cell>
          <cell r="E39" t="str">
            <v/>
          </cell>
          <cell r="F39" t="str">
            <v/>
          </cell>
        </row>
        <row r="40">
          <cell r="B40" t="str">
            <v>Other ethnicity (except European, Māori and Pacific)</v>
          </cell>
          <cell r="C40" t="str">
            <v>Ŝ</v>
          </cell>
          <cell r="D40">
            <v>17.02</v>
          </cell>
          <cell r="E40" t="str">
            <v/>
          </cell>
          <cell r="F40" t="str">
            <v/>
          </cell>
        </row>
        <row r="41">
          <cell r="B41">
            <v>2018</v>
          </cell>
          <cell r="C41">
            <v>48.91</v>
          </cell>
          <cell r="D41">
            <v>8.25</v>
          </cell>
          <cell r="E41" t="str">
            <v>.‡</v>
          </cell>
          <cell r="F41" t="str">
            <v/>
          </cell>
        </row>
        <row r="42">
          <cell r="B42" t="str">
            <v>2019/20</v>
          </cell>
          <cell r="C42">
            <v>45.44</v>
          </cell>
          <cell r="D42">
            <v>8.5299999999999994</v>
          </cell>
          <cell r="E42" t="str">
            <v>.‡</v>
          </cell>
          <cell r="F42" t="str">
            <v/>
          </cell>
        </row>
        <row r="43">
          <cell r="B43" t="str">
            <v>Auckland</v>
          </cell>
          <cell r="C43">
            <v>52.44</v>
          </cell>
          <cell r="D43">
            <v>9.56</v>
          </cell>
          <cell r="E43" t="str">
            <v>.‡</v>
          </cell>
          <cell r="F43" t="str">
            <v/>
          </cell>
        </row>
        <row r="44">
          <cell r="B44" t="str">
            <v>Wellington</v>
          </cell>
          <cell r="C44">
            <v>53.83</v>
          </cell>
          <cell r="D44">
            <v>15.62</v>
          </cell>
          <cell r="E44" t="str">
            <v>.</v>
          </cell>
          <cell r="F44" t="str">
            <v/>
          </cell>
        </row>
        <row r="45">
          <cell r="B45" t="str">
            <v>Rest of North Island</v>
          </cell>
          <cell r="C45">
            <v>45.86</v>
          </cell>
          <cell r="D45">
            <v>9.58</v>
          </cell>
          <cell r="E45" t="str">
            <v>.‡</v>
          </cell>
          <cell r="F45" t="str">
            <v/>
          </cell>
        </row>
        <row r="46">
          <cell r="B46" t="str">
            <v>Canterbury</v>
          </cell>
          <cell r="C46">
            <v>46.8</v>
          </cell>
          <cell r="D46">
            <v>16.39</v>
          </cell>
          <cell r="E46" t="str">
            <v>.</v>
          </cell>
          <cell r="F46" t="str">
            <v/>
          </cell>
        </row>
        <row r="47">
          <cell r="B47" t="str">
            <v>Rest of South Island</v>
          </cell>
          <cell r="C47" t="str">
            <v>SŜ</v>
          </cell>
          <cell r="D47">
            <v>15.96</v>
          </cell>
          <cell r="E47" t="str">
            <v/>
          </cell>
          <cell r="F47" t="str">
            <v/>
          </cell>
        </row>
        <row r="48">
          <cell r="B48" t="str">
            <v>Major urban area</v>
          </cell>
          <cell r="C48">
            <v>47.24</v>
          </cell>
          <cell r="D48">
            <v>7.88</v>
          </cell>
          <cell r="E48" t="str">
            <v>.‡</v>
          </cell>
          <cell r="F48" t="str">
            <v/>
          </cell>
        </row>
        <row r="49">
          <cell r="B49" t="str">
            <v>Large urban area</v>
          </cell>
          <cell r="C49" t="str">
            <v>Ŝ</v>
          </cell>
          <cell r="D49">
            <v>15.68</v>
          </cell>
          <cell r="E49" t="str">
            <v/>
          </cell>
          <cell r="F49" t="str">
            <v/>
          </cell>
        </row>
        <row r="50">
          <cell r="B50" t="str">
            <v>Medium urban area</v>
          </cell>
          <cell r="C50" t="str">
            <v>S</v>
          </cell>
          <cell r="D50">
            <v>24.3</v>
          </cell>
          <cell r="E50" t="str">
            <v/>
          </cell>
          <cell r="F50" t="str">
            <v/>
          </cell>
        </row>
        <row r="51">
          <cell r="B51" t="str">
            <v>Small urban area</v>
          </cell>
          <cell r="C51" t="str">
            <v>Ŝ</v>
          </cell>
          <cell r="D51">
            <v>19.28</v>
          </cell>
          <cell r="E51" t="str">
            <v/>
          </cell>
          <cell r="F51" t="str">
            <v/>
          </cell>
        </row>
        <row r="52">
          <cell r="B52" t="str">
            <v>Rural settlement/rural other</v>
          </cell>
          <cell r="C52">
            <v>50.32</v>
          </cell>
          <cell r="D52">
            <v>15.99</v>
          </cell>
          <cell r="E52" t="str">
            <v>.</v>
          </cell>
          <cell r="F52" t="str">
            <v/>
          </cell>
        </row>
        <row r="53">
          <cell r="B53" t="str">
            <v>Major urban area</v>
          </cell>
          <cell r="C53">
            <v>47.24</v>
          </cell>
          <cell r="D53">
            <v>7.88</v>
          </cell>
          <cell r="E53" t="str">
            <v>.‡</v>
          </cell>
          <cell r="F53" t="str">
            <v/>
          </cell>
        </row>
        <row r="54">
          <cell r="B54" t="str">
            <v>Medium/large urban area</v>
          </cell>
          <cell r="C54">
            <v>40.72</v>
          </cell>
          <cell r="D54">
            <v>11.76</v>
          </cell>
          <cell r="E54" t="str">
            <v>.</v>
          </cell>
          <cell r="F54" t="str">
            <v/>
          </cell>
        </row>
        <row r="55">
          <cell r="B55" t="str">
            <v>Small urban/rural area</v>
          </cell>
          <cell r="C55">
            <v>53.65</v>
          </cell>
          <cell r="D55">
            <v>12.87</v>
          </cell>
          <cell r="E55" t="str">
            <v>.</v>
          </cell>
          <cell r="F55" t="str">
            <v/>
          </cell>
        </row>
        <row r="56">
          <cell r="B56" t="str">
            <v>Quintile 1 (least deprived)</v>
          </cell>
          <cell r="C56" t="str">
            <v>Ŝ</v>
          </cell>
          <cell r="D56">
            <v>17.52</v>
          </cell>
          <cell r="E56" t="str">
            <v/>
          </cell>
          <cell r="F56" t="str">
            <v/>
          </cell>
        </row>
        <row r="57">
          <cell r="B57" t="str">
            <v>Quintile 2</v>
          </cell>
          <cell r="C57">
            <v>53.16</v>
          </cell>
          <cell r="D57">
            <v>15.02</v>
          </cell>
          <cell r="E57" t="str">
            <v>.</v>
          </cell>
          <cell r="F57" t="str">
            <v/>
          </cell>
        </row>
        <row r="58">
          <cell r="B58" t="str">
            <v>Quintile 3</v>
          </cell>
          <cell r="C58">
            <v>52.29</v>
          </cell>
          <cell r="D58">
            <v>13.78</v>
          </cell>
          <cell r="E58" t="str">
            <v>.</v>
          </cell>
          <cell r="F58" t="str">
            <v/>
          </cell>
        </row>
        <row r="59">
          <cell r="B59" t="str">
            <v>Quintile 4</v>
          </cell>
          <cell r="C59">
            <v>43.2</v>
          </cell>
          <cell r="D59">
            <v>13.32</v>
          </cell>
          <cell r="E59" t="str">
            <v>.</v>
          </cell>
          <cell r="F59" t="str">
            <v/>
          </cell>
        </row>
        <row r="60">
          <cell r="B60" t="str">
            <v>Quintile 5 (most deprived)</v>
          </cell>
          <cell r="C60">
            <v>41.45</v>
          </cell>
          <cell r="D60">
            <v>8.9499999999999993</v>
          </cell>
          <cell r="E60" t="str">
            <v>.‡</v>
          </cell>
          <cell r="F60" t="str">
            <v/>
          </cell>
        </row>
        <row r="61">
          <cell r="B61" t="str">
            <v>Had partner within last 12 months</v>
          </cell>
          <cell r="C61">
            <v>47.35</v>
          </cell>
          <cell r="D61">
            <v>5.65</v>
          </cell>
          <cell r="E61" t="str">
            <v>.</v>
          </cell>
          <cell r="F61" t="str">
            <v/>
          </cell>
        </row>
        <row r="62">
          <cell r="B62" t="str">
            <v>Has ever had a partner</v>
          </cell>
          <cell r="C62">
            <v>47.35</v>
          </cell>
          <cell r="D62">
            <v>5.65</v>
          </cell>
          <cell r="E62" t="str">
            <v>.</v>
          </cell>
          <cell r="F62" t="str">
            <v/>
          </cell>
        </row>
        <row r="63">
          <cell r="B63" t="str">
            <v>Partnered – legally registered</v>
          </cell>
          <cell r="C63">
            <v>56.94</v>
          </cell>
          <cell r="D63">
            <v>8.6300000000000008</v>
          </cell>
          <cell r="E63" t="str">
            <v>.‡</v>
          </cell>
          <cell r="F63" t="str">
            <v/>
          </cell>
        </row>
        <row r="64">
          <cell r="B64" t="str">
            <v>Partnered – not legally registered</v>
          </cell>
          <cell r="C64">
            <v>42.09</v>
          </cell>
          <cell r="D64">
            <v>13.05</v>
          </cell>
          <cell r="E64" t="str">
            <v>.</v>
          </cell>
          <cell r="F64" t="str">
            <v/>
          </cell>
        </row>
        <row r="65">
          <cell r="B65" t="str">
            <v>Non-partnered</v>
          </cell>
          <cell r="C65">
            <v>34.409999999999997</v>
          </cell>
          <cell r="D65">
            <v>8.3800000000000008</v>
          </cell>
          <cell r="E65" t="str">
            <v>.‡</v>
          </cell>
          <cell r="F65" t="str">
            <v/>
          </cell>
        </row>
        <row r="66">
          <cell r="B66" t="str">
            <v>Never married and never in a civil union</v>
          </cell>
          <cell r="C66">
            <v>44.34</v>
          </cell>
          <cell r="D66">
            <v>11.2</v>
          </cell>
          <cell r="E66" t="str">
            <v>.</v>
          </cell>
          <cell r="F66" t="str">
            <v/>
          </cell>
        </row>
        <row r="67">
          <cell r="B67" t="str">
            <v>Divorced</v>
          </cell>
          <cell r="C67" t="str">
            <v>S</v>
          </cell>
          <cell r="D67">
            <v>36.57</v>
          </cell>
          <cell r="E67" t="str">
            <v/>
          </cell>
          <cell r="F67" t="str">
            <v/>
          </cell>
        </row>
        <row r="68">
          <cell r="B68" t="str">
            <v>Widowed/surviving partner</v>
          </cell>
          <cell r="C68" t="str">
            <v>S</v>
          </cell>
          <cell r="D68">
            <v>49.58</v>
          </cell>
          <cell r="E68" t="str">
            <v/>
          </cell>
          <cell r="F68" t="str">
            <v/>
          </cell>
        </row>
        <row r="69">
          <cell r="B69" t="str">
            <v>Separated</v>
          </cell>
          <cell r="C69" t="str">
            <v>SŜ</v>
          </cell>
          <cell r="D69">
            <v>12.18</v>
          </cell>
          <cell r="E69" t="str">
            <v/>
          </cell>
          <cell r="F69" t="str">
            <v>*</v>
          </cell>
        </row>
        <row r="70">
          <cell r="B70" t="str">
            <v>Married/civil union/de facto</v>
          </cell>
          <cell r="C70">
            <v>57.41</v>
          </cell>
          <cell r="D70">
            <v>8.51</v>
          </cell>
          <cell r="E70" t="str">
            <v>.‡</v>
          </cell>
          <cell r="F70" t="str">
            <v/>
          </cell>
        </row>
        <row r="71">
          <cell r="B71" t="str">
            <v>Adults with disability</v>
          </cell>
          <cell r="C71" t="str">
            <v>S</v>
          </cell>
          <cell r="D71">
            <v>23</v>
          </cell>
          <cell r="E71" t="str">
            <v/>
          </cell>
          <cell r="F71" t="str">
            <v/>
          </cell>
        </row>
        <row r="72">
          <cell r="B72" t="str">
            <v>Adults without disability</v>
          </cell>
          <cell r="C72">
            <v>48.67</v>
          </cell>
          <cell r="D72">
            <v>5.89</v>
          </cell>
          <cell r="E72" t="str">
            <v>.</v>
          </cell>
          <cell r="F72" t="str">
            <v/>
          </cell>
        </row>
        <row r="73">
          <cell r="B73" t="str">
            <v>Low level of psychological distress</v>
          </cell>
          <cell r="C73">
            <v>52.29</v>
          </cell>
          <cell r="D73">
            <v>6.34</v>
          </cell>
          <cell r="E73" t="str">
            <v>.</v>
          </cell>
          <cell r="F73" t="str">
            <v/>
          </cell>
        </row>
        <row r="74">
          <cell r="B74" t="str">
            <v>Moderate level of psychological distress</v>
          </cell>
          <cell r="C74" t="str">
            <v>SŜ</v>
          </cell>
          <cell r="D74">
            <v>11.82</v>
          </cell>
          <cell r="E74" t="str">
            <v/>
          </cell>
          <cell r="F74" t="str">
            <v>*</v>
          </cell>
        </row>
        <row r="75">
          <cell r="B75" t="str">
            <v>High level of psychological distress</v>
          </cell>
          <cell r="C75" t="str">
            <v>S</v>
          </cell>
          <cell r="D75">
            <v>32.43</v>
          </cell>
          <cell r="E75" t="str">
            <v/>
          </cell>
          <cell r="F75" t="str">
            <v/>
          </cell>
        </row>
        <row r="76">
          <cell r="B76" t="str">
            <v>No probable serious mental illness</v>
          </cell>
          <cell r="C76">
            <v>52.29</v>
          </cell>
          <cell r="D76">
            <v>6.34</v>
          </cell>
          <cell r="E76" t="str">
            <v>.</v>
          </cell>
          <cell r="F76" t="str">
            <v/>
          </cell>
        </row>
        <row r="77">
          <cell r="B77" t="str">
            <v>Probable serious mental illness</v>
          </cell>
          <cell r="C77" t="str">
            <v>SŜ</v>
          </cell>
          <cell r="D77">
            <v>11.82</v>
          </cell>
          <cell r="E77" t="str">
            <v/>
          </cell>
          <cell r="F77" t="str">
            <v>*</v>
          </cell>
        </row>
        <row r="78">
          <cell r="B78" t="str">
            <v>Employed</v>
          </cell>
          <cell r="C78">
            <v>52.93</v>
          </cell>
          <cell r="D78">
            <v>7.58</v>
          </cell>
          <cell r="E78" t="str">
            <v>.‡</v>
          </cell>
          <cell r="F78" t="str">
            <v/>
          </cell>
        </row>
        <row r="79">
          <cell r="B79" t="str">
            <v>Unemployed</v>
          </cell>
          <cell r="C79" t="str">
            <v>SŜ</v>
          </cell>
          <cell r="D79">
            <v>15.29</v>
          </cell>
          <cell r="E79" t="str">
            <v/>
          </cell>
          <cell r="F79" t="str">
            <v>*</v>
          </cell>
        </row>
        <row r="80">
          <cell r="B80" t="str">
            <v>Retired</v>
          </cell>
          <cell r="C80">
            <v>57.57</v>
          </cell>
          <cell r="D80">
            <v>20.95</v>
          </cell>
          <cell r="E80" t="str">
            <v>.</v>
          </cell>
          <cell r="F80" t="str">
            <v/>
          </cell>
        </row>
        <row r="81">
          <cell r="B81" t="str">
            <v>Home or caring duties or voluntary work</v>
          </cell>
          <cell r="C81" t="str">
            <v>SŜ</v>
          </cell>
          <cell r="D81">
            <v>17.600000000000001</v>
          </cell>
          <cell r="E81" t="str">
            <v/>
          </cell>
          <cell r="F81" t="str">
            <v/>
          </cell>
        </row>
        <row r="82">
          <cell r="B82" t="str">
            <v>Not employed, studying</v>
          </cell>
          <cell r="C82" t="str">
            <v>S</v>
          </cell>
          <cell r="D82">
            <v>21.88</v>
          </cell>
          <cell r="E82" t="str">
            <v/>
          </cell>
          <cell r="F82" t="str">
            <v/>
          </cell>
        </row>
        <row r="83">
          <cell r="B83" t="str">
            <v>Not employed, not actively seeking work/unable to work</v>
          </cell>
          <cell r="C83" t="str">
            <v>S</v>
          </cell>
          <cell r="D83">
            <v>23.59</v>
          </cell>
          <cell r="E83" t="str">
            <v/>
          </cell>
          <cell r="F83" t="str">
            <v/>
          </cell>
        </row>
        <row r="84">
          <cell r="B84" t="str">
            <v>Other employment status</v>
          </cell>
          <cell r="C84" t="str">
            <v>S</v>
          </cell>
          <cell r="D84">
            <v>34.74</v>
          </cell>
          <cell r="E84" t="str">
            <v/>
          </cell>
          <cell r="F84" t="str">
            <v/>
          </cell>
        </row>
        <row r="85">
          <cell r="B85" t="str">
            <v>Not in the labour force</v>
          </cell>
          <cell r="C85">
            <v>39.89</v>
          </cell>
          <cell r="D85">
            <v>8.5</v>
          </cell>
          <cell r="E85" t="str">
            <v>.‡</v>
          </cell>
          <cell r="F85" t="str">
            <v/>
          </cell>
        </row>
        <row r="86">
          <cell r="B86" t="str">
            <v>Personal income: $20,000 or less</v>
          </cell>
          <cell r="C86">
            <v>35.409999999999997</v>
          </cell>
          <cell r="D86">
            <v>8.7799999999999994</v>
          </cell>
          <cell r="E86" t="str">
            <v>.‡</v>
          </cell>
          <cell r="F86" t="str">
            <v/>
          </cell>
        </row>
        <row r="87">
          <cell r="B87" t="str">
            <v>Personal income: $20,001–$40,000</v>
          </cell>
          <cell r="C87">
            <v>46.25</v>
          </cell>
          <cell r="D87">
            <v>10.4</v>
          </cell>
          <cell r="E87" t="str">
            <v>.</v>
          </cell>
          <cell r="F87" t="str">
            <v/>
          </cell>
        </row>
        <row r="88">
          <cell r="B88" t="str">
            <v>Personal income: $40,001–$60,000</v>
          </cell>
          <cell r="C88">
            <v>42.56</v>
          </cell>
          <cell r="D88">
            <v>11.42</v>
          </cell>
          <cell r="E88" t="str">
            <v>.</v>
          </cell>
          <cell r="F88" t="str">
            <v/>
          </cell>
        </row>
        <row r="89">
          <cell r="B89" t="str">
            <v>Personal income: $60,001 or more</v>
          </cell>
          <cell r="C89">
            <v>65.36</v>
          </cell>
          <cell r="D89">
            <v>11.04</v>
          </cell>
          <cell r="E89" t="str">
            <v>.</v>
          </cell>
          <cell r="F89" t="str">
            <v>*</v>
          </cell>
        </row>
        <row r="90">
          <cell r="B90" t="str">
            <v>Household income: $40,000 or less</v>
          </cell>
          <cell r="C90">
            <v>38.159999999999997</v>
          </cell>
          <cell r="D90">
            <v>8.94</v>
          </cell>
          <cell r="E90" t="str">
            <v>.‡</v>
          </cell>
          <cell r="F90" t="str">
            <v/>
          </cell>
        </row>
        <row r="91">
          <cell r="B91" t="str">
            <v>Household income: $40,001–$60,000</v>
          </cell>
          <cell r="C91">
            <v>44.52</v>
          </cell>
          <cell r="D91">
            <v>11.73</v>
          </cell>
          <cell r="E91" t="str">
            <v>.</v>
          </cell>
          <cell r="F91" t="str">
            <v/>
          </cell>
        </row>
        <row r="92">
          <cell r="B92" t="str">
            <v>Household income: $60,001–$100,000</v>
          </cell>
          <cell r="C92">
            <v>52.39</v>
          </cell>
          <cell r="D92">
            <v>13.28</v>
          </cell>
          <cell r="E92" t="str">
            <v>.</v>
          </cell>
          <cell r="F92" t="str">
            <v/>
          </cell>
        </row>
        <row r="93">
          <cell r="B93" t="str">
            <v>Household income: $100,001 or more</v>
          </cell>
          <cell r="C93">
            <v>52.74</v>
          </cell>
          <cell r="D93">
            <v>12.01</v>
          </cell>
          <cell r="E93" t="str">
            <v>.</v>
          </cell>
          <cell r="F93" t="str">
            <v/>
          </cell>
        </row>
        <row r="94">
          <cell r="B94" t="str">
            <v>Not at all limited</v>
          </cell>
          <cell r="C94">
            <v>60.18</v>
          </cell>
          <cell r="D94">
            <v>10.33</v>
          </cell>
          <cell r="E94" t="str">
            <v>.</v>
          </cell>
          <cell r="F94" t="str">
            <v/>
          </cell>
        </row>
        <row r="95">
          <cell r="B95" t="str">
            <v>A little limited</v>
          </cell>
          <cell r="C95">
            <v>49.46</v>
          </cell>
          <cell r="D95">
            <v>13.83</v>
          </cell>
          <cell r="E95" t="str">
            <v>.</v>
          </cell>
          <cell r="F95" t="str">
            <v/>
          </cell>
        </row>
        <row r="96">
          <cell r="B96" t="str">
            <v>Quite limited</v>
          </cell>
          <cell r="C96" t="str">
            <v>Ŝ</v>
          </cell>
          <cell r="D96">
            <v>17.98</v>
          </cell>
          <cell r="E96" t="str">
            <v/>
          </cell>
          <cell r="F96" t="str">
            <v/>
          </cell>
        </row>
        <row r="97">
          <cell r="B97" t="str">
            <v>Very limited</v>
          </cell>
          <cell r="C97">
            <v>45.65</v>
          </cell>
          <cell r="D97">
            <v>15.19</v>
          </cell>
          <cell r="E97" t="str">
            <v>.</v>
          </cell>
          <cell r="F97" t="str">
            <v/>
          </cell>
        </row>
        <row r="98">
          <cell r="B98" t="str">
            <v>Couldn't buy it</v>
          </cell>
          <cell r="C98">
            <v>33.479999999999997</v>
          </cell>
          <cell r="D98">
            <v>11.35</v>
          </cell>
          <cell r="E98" t="str">
            <v>.</v>
          </cell>
          <cell r="F98" t="str">
            <v/>
          </cell>
        </row>
        <row r="99">
          <cell r="B99" t="str">
            <v>Not at all limited</v>
          </cell>
          <cell r="C99">
            <v>60.18</v>
          </cell>
          <cell r="D99">
            <v>10.33</v>
          </cell>
          <cell r="E99" t="str">
            <v>.</v>
          </cell>
          <cell r="F99" t="str">
            <v/>
          </cell>
        </row>
        <row r="100">
          <cell r="B100" t="str">
            <v>A little limited</v>
          </cell>
          <cell r="C100">
            <v>49.46</v>
          </cell>
          <cell r="D100">
            <v>13.83</v>
          </cell>
          <cell r="E100" t="str">
            <v>.</v>
          </cell>
          <cell r="F100" t="str">
            <v/>
          </cell>
        </row>
        <row r="101">
          <cell r="B101" t="str">
            <v>Quite or very limited</v>
          </cell>
          <cell r="C101">
            <v>45.03</v>
          </cell>
          <cell r="D101">
            <v>9.6300000000000008</v>
          </cell>
          <cell r="E101" t="str">
            <v>.‡</v>
          </cell>
          <cell r="F101" t="str">
            <v/>
          </cell>
        </row>
        <row r="102">
          <cell r="B102" t="str">
            <v>Couldn't buy it</v>
          </cell>
          <cell r="C102">
            <v>33.479999999999997</v>
          </cell>
          <cell r="D102">
            <v>11.35</v>
          </cell>
          <cell r="E102" t="str">
            <v>.</v>
          </cell>
          <cell r="F102" t="str">
            <v/>
          </cell>
        </row>
        <row r="103">
          <cell r="B103" t="str">
            <v>Yes, can meet unexpected expense</v>
          </cell>
          <cell r="C103">
            <v>53.24</v>
          </cell>
          <cell r="D103">
            <v>6.51</v>
          </cell>
          <cell r="E103" t="str">
            <v>.‡</v>
          </cell>
          <cell r="F103" t="str">
            <v/>
          </cell>
        </row>
        <row r="104">
          <cell r="B104" t="str">
            <v>No, cannot meet unexpected expense</v>
          </cell>
          <cell r="C104">
            <v>33.04</v>
          </cell>
          <cell r="D104">
            <v>9.9499999999999993</v>
          </cell>
          <cell r="E104" t="str">
            <v>.‡</v>
          </cell>
          <cell r="F104" t="str">
            <v/>
          </cell>
        </row>
        <row r="105">
          <cell r="B105" t="str">
            <v>Household had no vehicle access</v>
          </cell>
          <cell r="C105" t="str">
            <v>S</v>
          </cell>
          <cell r="D105">
            <v>26.73</v>
          </cell>
          <cell r="E105" t="str">
            <v/>
          </cell>
          <cell r="F105" t="str">
            <v/>
          </cell>
        </row>
        <row r="106">
          <cell r="B106" t="str">
            <v>Household had vehicle access</v>
          </cell>
          <cell r="C106">
            <v>48.08</v>
          </cell>
          <cell r="D106">
            <v>5.77</v>
          </cell>
          <cell r="E106" t="str">
            <v>.</v>
          </cell>
          <cell r="F106" t="str">
            <v/>
          </cell>
        </row>
        <row r="107">
          <cell r="B107" t="str">
            <v>Household had no access to device</v>
          </cell>
          <cell r="C107" t="str">
            <v>S</v>
          </cell>
          <cell r="D107">
            <v>25.82</v>
          </cell>
          <cell r="E107" t="str">
            <v/>
          </cell>
          <cell r="F107" t="str">
            <v/>
          </cell>
        </row>
        <row r="108">
          <cell r="B108" t="str">
            <v>Household had access to device</v>
          </cell>
          <cell r="C108">
            <v>47.65</v>
          </cell>
          <cell r="D108">
            <v>5.75</v>
          </cell>
          <cell r="E108" t="str">
            <v>.</v>
          </cell>
          <cell r="F108" t="str">
            <v/>
          </cell>
        </row>
        <row r="109">
          <cell r="B109" t="str">
            <v>One person household</v>
          </cell>
          <cell r="C109">
            <v>44.24</v>
          </cell>
          <cell r="D109">
            <v>9.85</v>
          </cell>
          <cell r="E109" t="str">
            <v>.‡</v>
          </cell>
          <cell r="F109" t="str">
            <v/>
          </cell>
        </row>
        <row r="110">
          <cell r="B110" t="str">
            <v>One parent with child(ren)</v>
          </cell>
          <cell r="C110" t="str">
            <v>SŜ</v>
          </cell>
          <cell r="D110">
            <v>10.17</v>
          </cell>
          <cell r="E110" t="str">
            <v/>
          </cell>
          <cell r="F110" t="str">
            <v>*</v>
          </cell>
        </row>
        <row r="111">
          <cell r="B111" t="str">
            <v>Couple only</v>
          </cell>
          <cell r="C111">
            <v>59.16</v>
          </cell>
          <cell r="D111">
            <v>14.19</v>
          </cell>
          <cell r="E111" t="str">
            <v>.</v>
          </cell>
          <cell r="F111" t="str">
            <v/>
          </cell>
        </row>
        <row r="112">
          <cell r="B112" t="str">
            <v>Couple with child(ren)</v>
          </cell>
          <cell r="C112">
            <v>50.82</v>
          </cell>
          <cell r="D112">
            <v>12.2</v>
          </cell>
          <cell r="E112" t="str">
            <v>.</v>
          </cell>
          <cell r="F112" t="str">
            <v/>
          </cell>
        </row>
        <row r="113">
          <cell r="B113" t="str">
            <v>Other multi-person household</v>
          </cell>
          <cell r="C113" t="str">
            <v>Ŝ</v>
          </cell>
          <cell r="D113">
            <v>19.190000000000001</v>
          </cell>
          <cell r="E113" t="str">
            <v/>
          </cell>
          <cell r="F113" t="str">
            <v/>
          </cell>
        </row>
        <row r="114">
          <cell r="B114" t="str">
            <v>Other household with couple and/or child</v>
          </cell>
          <cell r="C114">
            <v>55.03</v>
          </cell>
          <cell r="D114">
            <v>12.99</v>
          </cell>
          <cell r="E114" t="str">
            <v>.</v>
          </cell>
          <cell r="F114" t="str">
            <v/>
          </cell>
        </row>
        <row r="115">
          <cell r="B115" t="str">
            <v>One-person household</v>
          </cell>
          <cell r="C115">
            <v>44.24</v>
          </cell>
          <cell r="D115">
            <v>9.85</v>
          </cell>
          <cell r="E115" t="str">
            <v>.‡</v>
          </cell>
          <cell r="F115" t="str">
            <v/>
          </cell>
        </row>
        <row r="116">
          <cell r="B116" t="str">
            <v>Two-people household</v>
          </cell>
          <cell r="C116">
            <v>52.31</v>
          </cell>
          <cell r="D116">
            <v>9.25</v>
          </cell>
          <cell r="E116" t="str">
            <v>.‡</v>
          </cell>
          <cell r="F116" t="str">
            <v/>
          </cell>
        </row>
        <row r="117">
          <cell r="B117" t="str">
            <v>Three-people household</v>
          </cell>
          <cell r="C117">
            <v>36.549999999999997</v>
          </cell>
          <cell r="D117">
            <v>11.92</v>
          </cell>
          <cell r="E117" t="str">
            <v>.</v>
          </cell>
          <cell r="F117" t="str">
            <v/>
          </cell>
        </row>
        <row r="118">
          <cell r="B118" t="str">
            <v>Four-people household</v>
          </cell>
          <cell r="C118">
            <v>49.06</v>
          </cell>
          <cell r="D118">
            <v>13.45</v>
          </cell>
          <cell r="E118" t="str">
            <v>.</v>
          </cell>
          <cell r="F118" t="str">
            <v/>
          </cell>
        </row>
        <row r="119">
          <cell r="B119" t="str">
            <v>Five-or-more-people household</v>
          </cell>
          <cell r="C119">
            <v>52.23</v>
          </cell>
          <cell r="D119">
            <v>14.53</v>
          </cell>
          <cell r="E119" t="str">
            <v>.</v>
          </cell>
          <cell r="F119" t="str">
            <v/>
          </cell>
        </row>
        <row r="120">
          <cell r="B120" t="str">
            <v>No children in household</v>
          </cell>
          <cell r="C120">
            <v>54.73</v>
          </cell>
          <cell r="D120">
            <v>7.22</v>
          </cell>
          <cell r="E120" t="str">
            <v>.‡</v>
          </cell>
          <cell r="F120" t="str">
            <v/>
          </cell>
        </row>
        <row r="121">
          <cell r="B121" t="str">
            <v>One-child household</v>
          </cell>
          <cell r="C121">
            <v>40.06</v>
          </cell>
          <cell r="D121">
            <v>14.11</v>
          </cell>
          <cell r="E121" t="str">
            <v>.</v>
          </cell>
          <cell r="F121" t="str">
            <v/>
          </cell>
        </row>
        <row r="122">
          <cell r="B122" t="str">
            <v>Two-or-more-children household</v>
          </cell>
          <cell r="C122">
            <v>39.97</v>
          </cell>
          <cell r="D122">
            <v>10.38</v>
          </cell>
          <cell r="E122" t="str">
            <v>.</v>
          </cell>
          <cell r="F122" t="str">
            <v/>
          </cell>
        </row>
        <row r="123">
          <cell r="B123" t="str">
            <v>No children in household</v>
          </cell>
          <cell r="C123">
            <v>54.73</v>
          </cell>
          <cell r="D123">
            <v>7.22</v>
          </cell>
          <cell r="E123" t="str">
            <v>.‡</v>
          </cell>
          <cell r="F123" t="str">
            <v/>
          </cell>
        </row>
        <row r="124">
          <cell r="B124" t="str">
            <v>One-or-more-children household</v>
          </cell>
          <cell r="C124">
            <v>40</v>
          </cell>
          <cell r="D124">
            <v>8.02</v>
          </cell>
          <cell r="E124" t="str">
            <v>.‡</v>
          </cell>
          <cell r="F124" t="str">
            <v/>
          </cell>
        </row>
        <row r="125">
          <cell r="B125" t="str">
            <v>Yes, lived at current address</v>
          </cell>
          <cell r="C125">
            <v>45.98</v>
          </cell>
          <cell r="D125">
            <v>6.86</v>
          </cell>
          <cell r="E125" t="str">
            <v>.‡</v>
          </cell>
          <cell r="F125" t="str">
            <v/>
          </cell>
        </row>
        <row r="126">
          <cell r="B126" t="str">
            <v>No, did not live at current address</v>
          </cell>
          <cell r="C126">
            <v>51.35</v>
          </cell>
          <cell r="D126">
            <v>8.7200000000000006</v>
          </cell>
          <cell r="E126" t="str">
            <v>.‡</v>
          </cell>
          <cell r="F126" t="str">
            <v/>
          </cell>
        </row>
        <row r="127">
          <cell r="B127" t="str">
            <v>Owned</v>
          </cell>
          <cell r="C127">
            <v>53.66</v>
          </cell>
          <cell r="D127">
            <v>7.54</v>
          </cell>
          <cell r="E127" t="str">
            <v>.‡</v>
          </cell>
          <cell r="F127" t="str">
            <v/>
          </cell>
        </row>
        <row r="128">
          <cell r="B128" t="str">
            <v>Rented, private</v>
          </cell>
          <cell r="C128">
            <v>45.42</v>
          </cell>
          <cell r="D128">
            <v>9.2200000000000006</v>
          </cell>
          <cell r="E128" t="str">
            <v>.‡</v>
          </cell>
          <cell r="F128" t="str">
            <v/>
          </cell>
        </row>
        <row r="129">
          <cell r="B129" t="str">
            <v>Rented, government</v>
          </cell>
          <cell r="C129" t="str">
            <v>SŜ</v>
          </cell>
          <cell r="D129">
            <v>14.09</v>
          </cell>
          <cell r="E129" t="str">
            <v/>
          </cell>
          <cell r="F129" t="str">
            <v>*</v>
          </cell>
        </row>
      </sheetData>
      <sheetData sheetId="4">
        <row r="4">
          <cell r="B4" t="str">
            <v>New Zealand Average</v>
          </cell>
          <cell r="C4">
            <v>88.05</v>
          </cell>
          <cell r="D4">
            <v>5.16</v>
          </cell>
          <cell r="E4" t="str">
            <v>.</v>
          </cell>
          <cell r="F4" t="str">
            <v/>
          </cell>
        </row>
        <row r="5">
          <cell r="B5" t="str">
            <v>Male</v>
          </cell>
          <cell r="C5">
            <v>78.13</v>
          </cell>
          <cell r="D5">
            <v>10.65</v>
          </cell>
          <cell r="E5" t="str">
            <v>.</v>
          </cell>
          <cell r="F5" t="str">
            <v/>
          </cell>
        </row>
        <row r="6">
          <cell r="B6" t="str">
            <v>Female</v>
          </cell>
          <cell r="C6">
            <v>94.44</v>
          </cell>
          <cell r="D6">
            <v>3.42</v>
          </cell>
          <cell r="E6" t="str">
            <v>.</v>
          </cell>
          <cell r="F6" t="str">
            <v/>
          </cell>
        </row>
        <row r="7">
          <cell r="B7" t="str">
            <v>Gender diverse</v>
          </cell>
          <cell r="C7" t="str">
            <v>Ŝ</v>
          </cell>
          <cell r="D7">
            <v>0</v>
          </cell>
          <cell r="E7" t="str">
            <v/>
          </cell>
          <cell r="F7" t="str">
            <v>*</v>
          </cell>
        </row>
        <row r="8">
          <cell r="B8" t="str">
            <v>Cis-male</v>
          </cell>
          <cell r="C8">
            <v>77.86</v>
          </cell>
          <cell r="D8">
            <v>10.77</v>
          </cell>
          <cell r="E8" t="str">
            <v>.</v>
          </cell>
          <cell r="F8" t="str">
            <v/>
          </cell>
        </row>
        <row r="9">
          <cell r="B9" t="str">
            <v>Cis-female</v>
          </cell>
          <cell r="C9">
            <v>94.43</v>
          </cell>
          <cell r="D9">
            <v>3.43</v>
          </cell>
          <cell r="E9" t="str">
            <v>.</v>
          </cell>
          <cell r="F9" t="str">
            <v/>
          </cell>
        </row>
        <row r="10">
          <cell r="B10" t="str">
            <v>Gender-diverse or trans-gender</v>
          </cell>
          <cell r="C10" t="str">
            <v>Ŝ</v>
          </cell>
          <cell r="D10">
            <v>0</v>
          </cell>
          <cell r="E10" t="str">
            <v/>
          </cell>
          <cell r="F10" t="str">
            <v>*</v>
          </cell>
        </row>
        <row r="11">
          <cell r="B11" t="str">
            <v>Heterosexual</v>
          </cell>
          <cell r="C11">
            <v>86.97</v>
          </cell>
          <cell r="D11">
            <v>5.56</v>
          </cell>
          <cell r="E11" t="str">
            <v>.</v>
          </cell>
          <cell r="F11" t="str">
            <v/>
          </cell>
        </row>
        <row r="12">
          <cell r="B12" t="str">
            <v>Gay or lesbian</v>
          </cell>
          <cell r="C12" t="str">
            <v>Ŝ</v>
          </cell>
          <cell r="D12">
            <v>0</v>
          </cell>
          <cell r="E12" t="str">
            <v/>
          </cell>
          <cell r="F12" t="str">
            <v>*</v>
          </cell>
        </row>
        <row r="13">
          <cell r="B13" t="str">
            <v>Bisexual</v>
          </cell>
          <cell r="C13">
            <v>100</v>
          </cell>
          <cell r="D13">
            <v>0</v>
          </cell>
          <cell r="E13" t="str">
            <v>.‡</v>
          </cell>
          <cell r="F13" t="str">
            <v>*</v>
          </cell>
        </row>
        <row r="14">
          <cell r="B14" t="str">
            <v>Other sexual identity</v>
          </cell>
          <cell r="C14" t="str">
            <v>Ŝ</v>
          </cell>
          <cell r="D14">
            <v>0</v>
          </cell>
          <cell r="E14" t="str">
            <v/>
          </cell>
          <cell r="F14" t="str">
            <v>*</v>
          </cell>
        </row>
        <row r="15">
          <cell r="B15" t="str">
            <v>People with diverse sexualities</v>
          </cell>
          <cell r="C15">
            <v>100</v>
          </cell>
          <cell r="D15">
            <v>0</v>
          </cell>
          <cell r="E15" t="str">
            <v>.‡</v>
          </cell>
          <cell r="F15" t="str">
            <v>*</v>
          </cell>
        </row>
        <row r="16">
          <cell r="B16" t="str">
            <v>Not LGBT</v>
          </cell>
          <cell r="C16">
            <v>87.05</v>
          </cell>
          <cell r="D16">
            <v>5.53</v>
          </cell>
          <cell r="E16" t="str">
            <v>.</v>
          </cell>
          <cell r="F16" t="str">
            <v/>
          </cell>
        </row>
        <row r="17">
          <cell r="B17" t="str">
            <v>LGBT</v>
          </cell>
          <cell r="C17">
            <v>100</v>
          </cell>
          <cell r="D17">
            <v>0</v>
          </cell>
          <cell r="E17" t="str">
            <v>.‡</v>
          </cell>
          <cell r="F17" t="str">
            <v>*</v>
          </cell>
        </row>
        <row r="18">
          <cell r="B18" t="str">
            <v>15–19 years</v>
          </cell>
          <cell r="C18">
            <v>66.64</v>
          </cell>
          <cell r="D18">
            <v>25.46</v>
          </cell>
          <cell r="E18" t="str">
            <v>.</v>
          </cell>
          <cell r="F18" t="str">
            <v/>
          </cell>
        </row>
        <row r="19">
          <cell r="B19" t="str">
            <v>20–29 years</v>
          </cell>
          <cell r="C19">
            <v>87.58</v>
          </cell>
          <cell r="D19">
            <v>7.25</v>
          </cell>
          <cell r="E19" t="str">
            <v>.‡</v>
          </cell>
          <cell r="F19" t="str">
            <v/>
          </cell>
        </row>
        <row r="20">
          <cell r="B20" t="str">
            <v>30–39 years</v>
          </cell>
          <cell r="C20">
            <v>90.04</v>
          </cell>
          <cell r="D20">
            <v>8.08</v>
          </cell>
          <cell r="E20" t="str">
            <v>.‡</v>
          </cell>
          <cell r="F20" t="str">
            <v/>
          </cell>
        </row>
        <row r="21">
          <cell r="B21" t="str">
            <v>40–49 years</v>
          </cell>
          <cell r="C21">
            <v>91.28</v>
          </cell>
          <cell r="D21">
            <v>12.54</v>
          </cell>
          <cell r="E21" t="str">
            <v>.</v>
          </cell>
          <cell r="F21" t="str">
            <v/>
          </cell>
        </row>
        <row r="22">
          <cell r="B22" t="str">
            <v>50–59 years</v>
          </cell>
          <cell r="C22">
            <v>87.66</v>
          </cell>
          <cell r="D22">
            <v>12.52</v>
          </cell>
          <cell r="E22" t="str">
            <v>.</v>
          </cell>
          <cell r="F22" t="str">
            <v/>
          </cell>
        </row>
        <row r="23">
          <cell r="B23" t="str">
            <v>60–64 years</v>
          </cell>
          <cell r="C23" t="str">
            <v>Ŝ</v>
          </cell>
          <cell r="D23">
            <v>12.46</v>
          </cell>
          <cell r="E23" t="str">
            <v/>
          </cell>
          <cell r="F23" t="str">
            <v/>
          </cell>
        </row>
        <row r="24">
          <cell r="B24" t="str">
            <v>65 years and over</v>
          </cell>
          <cell r="C24">
            <v>95.11</v>
          </cell>
          <cell r="D24">
            <v>9.91</v>
          </cell>
          <cell r="E24" t="str">
            <v>.‡</v>
          </cell>
          <cell r="F24" t="str">
            <v/>
          </cell>
        </row>
        <row r="25">
          <cell r="B25" t="str">
            <v>15–29 years</v>
          </cell>
          <cell r="C25">
            <v>83.52</v>
          </cell>
          <cell r="D25">
            <v>8.8000000000000007</v>
          </cell>
          <cell r="E25" t="str">
            <v>.‡</v>
          </cell>
          <cell r="F25" t="str">
            <v/>
          </cell>
        </row>
        <row r="26">
          <cell r="B26" t="str">
            <v>30–64 years</v>
          </cell>
          <cell r="C26">
            <v>90.1</v>
          </cell>
          <cell r="D26">
            <v>5.5</v>
          </cell>
          <cell r="E26" t="str">
            <v>.</v>
          </cell>
          <cell r="F26" t="str">
            <v/>
          </cell>
        </row>
        <row r="27">
          <cell r="B27" t="str">
            <v>65 years and over</v>
          </cell>
          <cell r="C27">
            <v>95.11</v>
          </cell>
          <cell r="D27">
            <v>9.91</v>
          </cell>
          <cell r="E27" t="str">
            <v>.‡</v>
          </cell>
          <cell r="F27" t="str">
            <v/>
          </cell>
        </row>
        <row r="28">
          <cell r="B28" t="str">
            <v>15–19 years</v>
          </cell>
          <cell r="C28">
            <v>66.64</v>
          </cell>
          <cell r="D28">
            <v>25.46</v>
          </cell>
          <cell r="E28" t="str">
            <v>.</v>
          </cell>
          <cell r="F28" t="str">
            <v/>
          </cell>
        </row>
        <row r="29">
          <cell r="B29" t="str">
            <v>20–29 years</v>
          </cell>
          <cell r="C29">
            <v>87.58</v>
          </cell>
          <cell r="D29">
            <v>7.25</v>
          </cell>
          <cell r="E29" t="str">
            <v>.‡</v>
          </cell>
          <cell r="F29" t="str">
            <v/>
          </cell>
        </row>
        <row r="30">
          <cell r="B30" t="str">
            <v>NZ European</v>
          </cell>
          <cell r="C30">
            <v>93.3</v>
          </cell>
          <cell r="D30">
            <v>3.87</v>
          </cell>
          <cell r="E30" t="str">
            <v>.</v>
          </cell>
          <cell r="F30" t="str">
            <v/>
          </cell>
        </row>
        <row r="31">
          <cell r="B31" t="str">
            <v>Māori</v>
          </cell>
          <cell r="C31">
            <v>92.64</v>
          </cell>
          <cell r="D31">
            <v>4.6900000000000004</v>
          </cell>
          <cell r="E31" t="str">
            <v>.</v>
          </cell>
          <cell r="F31" t="str">
            <v/>
          </cell>
        </row>
        <row r="32">
          <cell r="B32" t="str">
            <v>Pacific peoples</v>
          </cell>
          <cell r="C32">
            <v>90.87</v>
          </cell>
          <cell r="D32">
            <v>8.92</v>
          </cell>
          <cell r="E32" t="str">
            <v>.‡</v>
          </cell>
          <cell r="F32" t="str">
            <v/>
          </cell>
        </row>
        <row r="33">
          <cell r="B33" t="str">
            <v>Asian</v>
          </cell>
          <cell r="C33" t="str">
            <v>S</v>
          </cell>
          <cell r="D33">
            <v>26.79</v>
          </cell>
          <cell r="E33" t="str">
            <v/>
          </cell>
          <cell r="F33" t="str">
            <v>*</v>
          </cell>
        </row>
        <row r="34">
          <cell r="B34" t="str">
            <v>Chinese</v>
          </cell>
          <cell r="C34" t="str">
            <v>S</v>
          </cell>
          <cell r="D34">
            <v>40.76</v>
          </cell>
          <cell r="E34" t="str">
            <v/>
          </cell>
          <cell r="F34" t="str">
            <v>*</v>
          </cell>
        </row>
        <row r="35">
          <cell r="B35" t="str">
            <v>Indian</v>
          </cell>
          <cell r="C35">
            <v>79.64</v>
          </cell>
          <cell r="D35">
            <v>25.77</v>
          </cell>
          <cell r="E35" t="str">
            <v>.</v>
          </cell>
          <cell r="F35" t="str">
            <v/>
          </cell>
        </row>
        <row r="36">
          <cell r="B36" t="str">
            <v>Other Asian ethnicity</v>
          </cell>
          <cell r="C36" t="str">
            <v>S</v>
          </cell>
          <cell r="D36">
            <v>56.47</v>
          </cell>
          <cell r="E36" t="str">
            <v/>
          </cell>
          <cell r="F36" t="str">
            <v/>
          </cell>
        </row>
        <row r="37">
          <cell r="B37" t="str">
            <v>Other ethnicity</v>
          </cell>
          <cell r="C37" t="str">
            <v>Ŝ</v>
          </cell>
          <cell r="D37">
            <v>0</v>
          </cell>
          <cell r="E37" t="str">
            <v/>
          </cell>
          <cell r="F37" t="str">
            <v>*</v>
          </cell>
        </row>
        <row r="38">
          <cell r="B38" t="str">
            <v>Other ethnicity (except European and Māori)</v>
          </cell>
          <cell r="C38">
            <v>75.64</v>
          </cell>
          <cell r="D38">
            <v>14.24</v>
          </cell>
          <cell r="E38" t="str">
            <v>.</v>
          </cell>
          <cell r="F38" t="str">
            <v/>
          </cell>
        </row>
        <row r="39">
          <cell r="B39" t="str">
            <v>Other ethnicity (except European, Māori and Asian)</v>
          </cell>
          <cell r="C39">
            <v>92.35</v>
          </cell>
          <cell r="D39">
            <v>7.38</v>
          </cell>
          <cell r="E39" t="str">
            <v>.‡</v>
          </cell>
          <cell r="F39" t="str">
            <v/>
          </cell>
        </row>
        <row r="40">
          <cell r="B40" t="str">
            <v>Other ethnicity (except European, Māori and Pacific)</v>
          </cell>
          <cell r="C40">
            <v>60.54</v>
          </cell>
          <cell r="D40">
            <v>23.9</v>
          </cell>
          <cell r="E40" t="str">
            <v>.</v>
          </cell>
          <cell r="F40" t="str">
            <v/>
          </cell>
        </row>
        <row r="41">
          <cell r="B41">
            <v>2018</v>
          </cell>
          <cell r="C41">
            <v>87.15</v>
          </cell>
          <cell r="D41">
            <v>6.99</v>
          </cell>
          <cell r="E41" t="str">
            <v>.</v>
          </cell>
          <cell r="F41" t="str">
            <v/>
          </cell>
        </row>
        <row r="42">
          <cell r="B42" t="str">
            <v>2019/20</v>
          </cell>
          <cell r="C42">
            <v>89.1</v>
          </cell>
          <cell r="D42">
            <v>6.62</v>
          </cell>
          <cell r="E42" t="str">
            <v>.</v>
          </cell>
          <cell r="F42" t="str">
            <v/>
          </cell>
        </row>
        <row r="43">
          <cell r="B43" t="str">
            <v>Auckland</v>
          </cell>
          <cell r="C43">
            <v>79.959999999999994</v>
          </cell>
          <cell r="D43">
            <v>10.88</v>
          </cell>
          <cell r="E43" t="str">
            <v>.</v>
          </cell>
          <cell r="F43" t="str">
            <v/>
          </cell>
        </row>
        <row r="44">
          <cell r="B44" t="str">
            <v>Wellington</v>
          </cell>
          <cell r="C44">
            <v>92.84</v>
          </cell>
          <cell r="D44">
            <v>9.8699999999999992</v>
          </cell>
          <cell r="E44" t="str">
            <v>.‡</v>
          </cell>
          <cell r="F44" t="str">
            <v/>
          </cell>
        </row>
        <row r="45">
          <cell r="B45" t="str">
            <v>Rest of North Island</v>
          </cell>
          <cell r="C45">
            <v>92.63</v>
          </cell>
          <cell r="D45">
            <v>4.92</v>
          </cell>
          <cell r="E45" t="str">
            <v>.</v>
          </cell>
          <cell r="F45" t="str">
            <v/>
          </cell>
        </row>
        <row r="46">
          <cell r="B46" t="str">
            <v>Canterbury</v>
          </cell>
          <cell r="C46">
            <v>87.38</v>
          </cell>
          <cell r="D46">
            <v>12.96</v>
          </cell>
          <cell r="E46" t="str">
            <v>.</v>
          </cell>
          <cell r="F46" t="str">
            <v/>
          </cell>
        </row>
        <row r="47">
          <cell r="B47" t="str">
            <v>Rest of South Island</v>
          </cell>
          <cell r="C47">
            <v>100</v>
          </cell>
          <cell r="D47">
            <v>0</v>
          </cell>
          <cell r="E47" t="str">
            <v>.‡</v>
          </cell>
          <cell r="F47" t="str">
            <v>*</v>
          </cell>
        </row>
        <row r="48">
          <cell r="B48" t="str">
            <v>Major urban area</v>
          </cell>
          <cell r="C48">
            <v>85.07</v>
          </cell>
          <cell r="D48">
            <v>7.46</v>
          </cell>
          <cell r="E48" t="str">
            <v>.</v>
          </cell>
          <cell r="F48" t="str">
            <v/>
          </cell>
        </row>
        <row r="49">
          <cell r="B49" t="str">
            <v>Large urban area</v>
          </cell>
          <cell r="C49">
            <v>93.9</v>
          </cell>
          <cell r="D49">
            <v>8.41</v>
          </cell>
          <cell r="E49" t="str">
            <v>.‡</v>
          </cell>
          <cell r="F49" t="str">
            <v/>
          </cell>
        </row>
        <row r="50">
          <cell r="B50" t="str">
            <v>Medium urban area</v>
          </cell>
          <cell r="C50" t="str">
            <v>Ŝ</v>
          </cell>
          <cell r="D50">
            <v>8.27</v>
          </cell>
          <cell r="E50" t="str">
            <v/>
          </cell>
          <cell r="F50" t="str">
            <v/>
          </cell>
        </row>
        <row r="51">
          <cell r="B51" t="str">
            <v>Small urban area</v>
          </cell>
          <cell r="C51">
            <v>99.54</v>
          </cell>
          <cell r="D51">
            <v>0.94</v>
          </cell>
          <cell r="E51" t="str">
            <v>.‡</v>
          </cell>
          <cell r="F51" t="str">
            <v>*</v>
          </cell>
        </row>
        <row r="52">
          <cell r="B52" t="str">
            <v>Rural settlement/rural other</v>
          </cell>
          <cell r="C52">
            <v>83.98</v>
          </cell>
          <cell r="D52">
            <v>12.7</v>
          </cell>
          <cell r="E52" t="str">
            <v>.</v>
          </cell>
          <cell r="F52" t="str">
            <v/>
          </cell>
        </row>
        <row r="53">
          <cell r="B53" t="str">
            <v>Major urban area</v>
          </cell>
          <cell r="C53">
            <v>85.07</v>
          </cell>
          <cell r="D53">
            <v>7.46</v>
          </cell>
          <cell r="E53" t="str">
            <v>.</v>
          </cell>
          <cell r="F53" t="str">
            <v/>
          </cell>
        </row>
        <row r="54">
          <cell r="B54" t="str">
            <v>Medium/large urban area</v>
          </cell>
          <cell r="C54">
            <v>93.74</v>
          </cell>
          <cell r="D54">
            <v>7</v>
          </cell>
          <cell r="E54" t="str">
            <v>.‡</v>
          </cell>
          <cell r="F54" t="str">
            <v/>
          </cell>
        </row>
        <row r="55">
          <cell r="B55" t="str">
            <v>Small urban/rural area</v>
          </cell>
          <cell r="C55">
            <v>90.68</v>
          </cell>
          <cell r="D55">
            <v>7.55</v>
          </cell>
          <cell r="E55" t="str">
            <v>.‡</v>
          </cell>
          <cell r="F55" t="str">
            <v/>
          </cell>
        </row>
        <row r="56">
          <cell r="B56" t="str">
            <v>Quintile 1 (least deprived)</v>
          </cell>
          <cell r="C56">
            <v>92.57</v>
          </cell>
          <cell r="D56">
            <v>8</v>
          </cell>
          <cell r="E56" t="str">
            <v>.‡</v>
          </cell>
          <cell r="F56" t="str">
            <v/>
          </cell>
        </row>
        <row r="57">
          <cell r="B57" t="str">
            <v>Quintile 2</v>
          </cell>
          <cell r="C57">
            <v>84.81</v>
          </cell>
          <cell r="D57">
            <v>12.42</v>
          </cell>
          <cell r="E57" t="str">
            <v>.</v>
          </cell>
          <cell r="F57" t="str">
            <v/>
          </cell>
        </row>
        <row r="58">
          <cell r="B58" t="str">
            <v>Quintile 3</v>
          </cell>
          <cell r="C58">
            <v>85.52</v>
          </cell>
          <cell r="D58">
            <v>11.89</v>
          </cell>
          <cell r="E58" t="str">
            <v>.</v>
          </cell>
          <cell r="F58" t="str">
            <v/>
          </cell>
        </row>
        <row r="59">
          <cell r="B59" t="str">
            <v>Quintile 4</v>
          </cell>
          <cell r="C59">
            <v>91.91</v>
          </cell>
          <cell r="D59">
            <v>7.28</v>
          </cell>
          <cell r="E59" t="str">
            <v>.‡</v>
          </cell>
          <cell r="F59" t="str">
            <v/>
          </cell>
        </row>
        <row r="60">
          <cell r="B60" t="str">
            <v>Quintile 5 (most deprived)</v>
          </cell>
          <cell r="C60">
            <v>87.13</v>
          </cell>
          <cell r="D60">
            <v>6.8</v>
          </cell>
          <cell r="E60" t="str">
            <v>.</v>
          </cell>
          <cell r="F60" t="str">
            <v/>
          </cell>
        </row>
        <row r="61">
          <cell r="B61" t="str">
            <v>Had partner within last 12 months</v>
          </cell>
          <cell r="C61">
            <v>88.05</v>
          </cell>
          <cell r="D61">
            <v>5.16</v>
          </cell>
          <cell r="E61" t="str">
            <v>.</v>
          </cell>
          <cell r="F61" t="str">
            <v/>
          </cell>
        </row>
        <row r="62">
          <cell r="B62" t="str">
            <v>Has ever had a partner</v>
          </cell>
          <cell r="C62">
            <v>88.05</v>
          </cell>
          <cell r="D62">
            <v>5.16</v>
          </cell>
          <cell r="E62" t="str">
            <v>.</v>
          </cell>
          <cell r="F62" t="str">
            <v/>
          </cell>
        </row>
        <row r="63">
          <cell r="B63" t="str">
            <v>Partnered – legally registered</v>
          </cell>
          <cell r="C63">
            <v>89.63</v>
          </cell>
          <cell r="D63">
            <v>6.49</v>
          </cell>
          <cell r="E63" t="str">
            <v>.</v>
          </cell>
          <cell r="F63" t="str">
            <v/>
          </cell>
        </row>
        <row r="64">
          <cell r="B64" t="str">
            <v>Partnered – not legally registered</v>
          </cell>
          <cell r="C64">
            <v>84.2</v>
          </cell>
          <cell r="D64">
            <v>11.01</v>
          </cell>
          <cell r="E64" t="str">
            <v>.</v>
          </cell>
          <cell r="F64" t="str">
            <v/>
          </cell>
        </row>
        <row r="65">
          <cell r="B65" t="str">
            <v>Non-partnered</v>
          </cell>
          <cell r="C65">
            <v>88.29</v>
          </cell>
          <cell r="D65">
            <v>8.16</v>
          </cell>
          <cell r="E65" t="str">
            <v>.‡</v>
          </cell>
          <cell r="F65" t="str">
            <v/>
          </cell>
        </row>
        <row r="66">
          <cell r="B66" t="str">
            <v>Never married and never in a civil union</v>
          </cell>
          <cell r="C66">
            <v>84.35</v>
          </cell>
          <cell r="D66">
            <v>10.9</v>
          </cell>
          <cell r="E66" t="str">
            <v>.</v>
          </cell>
          <cell r="F66" t="str">
            <v/>
          </cell>
        </row>
        <row r="67">
          <cell r="B67" t="str">
            <v>Divorced</v>
          </cell>
          <cell r="C67" t="str">
            <v>Ŝ</v>
          </cell>
          <cell r="D67">
            <v>12.09</v>
          </cell>
          <cell r="E67" t="str">
            <v/>
          </cell>
          <cell r="F67" t="str">
            <v/>
          </cell>
        </row>
        <row r="68">
          <cell r="B68" t="str">
            <v>Widowed/surviving partner</v>
          </cell>
          <cell r="C68" t="str">
            <v>Ŝ</v>
          </cell>
          <cell r="D68">
            <v>0</v>
          </cell>
          <cell r="E68" t="str">
            <v/>
          </cell>
          <cell r="F68" t="str">
            <v>*</v>
          </cell>
        </row>
        <row r="69">
          <cell r="B69" t="str">
            <v>Separated</v>
          </cell>
          <cell r="C69">
            <v>91.42</v>
          </cell>
          <cell r="D69">
            <v>7.16</v>
          </cell>
          <cell r="E69" t="str">
            <v>.‡</v>
          </cell>
          <cell r="F69" t="str">
            <v/>
          </cell>
        </row>
        <row r="70">
          <cell r="B70" t="str">
            <v>Married/civil union/de facto</v>
          </cell>
          <cell r="C70">
            <v>88.55</v>
          </cell>
          <cell r="D70">
            <v>6.71</v>
          </cell>
          <cell r="E70" t="str">
            <v>.</v>
          </cell>
          <cell r="F70" t="str">
            <v/>
          </cell>
        </row>
        <row r="71">
          <cell r="B71" t="str">
            <v>Adults with disability</v>
          </cell>
          <cell r="C71" t="str">
            <v>Ŝ</v>
          </cell>
          <cell r="D71">
            <v>13.23</v>
          </cell>
          <cell r="E71" t="str">
            <v/>
          </cell>
          <cell r="F71" t="str">
            <v/>
          </cell>
        </row>
        <row r="72">
          <cell r="B72" t="str">
            <v>Adults without disability</v>
          </cell>
          <cell r="C72">
            <v>87.86</v>
          </cell>
          <cell r="D72">
            <v>5.42</v>
          </cell>
          <cell r="E72" t="str">
            <v>.</v>
          </cell>
          <cell r="F72" t="str">
            <v/>
          </cell>
        </row>
        <row r="73">
          <cell r="B73" t="str">
            <v>Low level of psychological distress</v>
          </cell>
          <cell r="C73">
            <v>87.19</v>
          </cell>
          <cell r="D73">
            <v>6.24</v>
          </cell>
          <cell r="E73" t="str">
            <v>.</v>
          </cell>
          <cell r="F73" t="str">
            <v/>
          </cell>
        </row>
        <row r="74">
          <cell r="B74" t="str">
            <v>Moderate level of psychological distress</v>
          </cell>
          <cell r="C74">
            <v>94.1</v>
          </cell>
          <cell r="D74">
            <v>8.39</v>
          </cell>
          <cell r="E74" t="str">
            <v>.‡</v>
          </cell>
          <cell r="F74" t="str">
            <v/>
          </cell>
        </row>
        <row r="75">
          <cell r="B75" t="str">
            <v>High level of psychological distress</v>
          </cell>
          <cell r="C75" t="str">
            <v>Ŝ</v>
          </cell>
          <cell r="D75">
            <v>9.84</v>
          </cell>
          <cell r="E75" t="str">
            <v/>
          </cell>
          <cell r="F75" t="str">
            <v/>
          </cell>
        </row>
        <row r="76">
          <cell r="B76" t="str">
            <v>No probable serious mental illness</v>
          </cell>
          <cell r="C76">
            <v>87.19</v>
          </cell>
          <cell r="D76">
            <v>6.24</v>
          </cell>
          <cell r="E76" t="str">
            <v>.</v>
          </cell>
          <cell r="F76" t="str">
            <v/>
          </cell>
        </row>
        <row r="77">
          <cell r="B77" t="str">
            <v>Probable serious mental illness</v>
          </cell>
          <cell r="C77">
            <v>94.1</v>
          </cell>
          <cell r="D77">
            <v>8.39</v>
          </cell>
          <cell r="E77" t="str">
            <v>.‡</v>
          </cell>
          <cell r="F77" t="str">
            <v/>
          </cell>
        </row>
        <row r="78">
          <cell r="B78" t="str">
            <v>Employed</v>
          </cell>
          <cell r="C78">
            <v>86.11</v>
          </cell>
          <cell r="D78">
            <v>6.95</v>
          </cell>
          <cell r="E78" t="str">
            <v>.</v>
          </cell>
          <cell r="F78" t="str">
            <v/>
          </cell>
        </row>
        <row r="79">
          <cell r="B79" t="str">
            <v>Unemployed</v>
          </cell>
          <cell r="C79">
            <v>97.21</v>
          </cell>
          <cell r="D79">
            <v>4.63</v>
          </cell>
          <cell r="E79" t="str">
            <v>.‡</v>
          </cell>
          <cell r="F79" t="str">
            <v/>
          </cell>
        </row>
        <row r="80">
          <cell r="B80" t="str">
            <v>Retired</v>
          </cell>
          <cell r="C80">
            <v>92.23</v>
          </cell>
          <cell r="D80">
            <v>11.26</v>
          </cell>
          <cell r="E80" t="str">
            <v>.</v>
          </cell>
          <cell r="F80" t="str">
            <v/>
          </cell>
        </row>
        <row r="81">
          <cell r="B81" t="str">
            <v>Home or caring duties or voluntary work</v>
          </cell>
          <cell r="C81">
            <v>95.01</v>
          </cell>
          <cell r="D81">
            <v>7.37</v>
          </cell>
          <cell r="E81" t="str">
            <v>.‡</v>
          </cell>
          <cell r="F81" t="str">
            <v/>
          </cell>
        </row>
        <row r="82">
          <cell r="B82" t="str">
            <v>Not employed, studying</v>
          </cell>
          <cell r="C82">
            <v>76.97</v>
          </cell>
          <cell r="D82">
            <v>20.420000000000002</v>
          </cell>
          <cell r="E82" t="str">
            <v>.</v>
          </cell>
          <cell r="F82" t="str">
            <v/>
          </cell>
        </row>
        <row r="83">
          <cell r="B83" t="str">
            <v>Not employed, not actively seeking work/unable to work</v>
          </cell>
          <cell r="C83">
            <v>100</v>
          </cell>
          <cell r="D83">
            <v>0</v>
          </cell>
          <cell r="E83" t="str">
            <v>.‡</v>
          </cell>
          <cell r="F83" t="str">
            <v>*</v>
          </cell>
        </row>
        <row r="84">
          <cell r="B84" t="str">
            <v>Other employment status</v>
          </cell>
          <cell r="C84">
            <v>87.04</v>
          </cell>
          <cell r="D84">
            <v>25.83</v>
          </cell>
          <cell r="E84" t="str">
            <v>.</v>
          </cell>
          <cell r="F84" t="str">
            <v/>
          </cell>
        </row>
        <row r="85">
          <cell r="B85" t="str">
            <v>Not in the labour force</v>
          </cell>
          <cell r="C85">
            <v>90.24</v>
          </cell>
          <cell r="D85">
            <v>6.62</v>
          </cell>
          <cell r="E85" t="str">
            <v>.‡</v>
          </cell>
          <cell r="F85" t="str">
            <v/>
          </cell>
        </row>
        <row r="86">
          <cell r="B86" t="str">
            <v>Personal income: $20,000 or less</v>
          </cell>
          <cell r="C86">
            <v>87.72</v>
          </cell>
          <cell r="D86">
            <v>7.33</v>
          </cell>
          <cell r="E86" t="str">
            <v>.‡</v>
          </cell>
          <cell r="F86" t="str">
            <v/>
          </cell>
        </row>
        <row r="87">
          <cell r="B87" t="str">
            <v>Personal income: $20,001–$40,000</v>
          </cell>
          <cell r="C87">
            <v>90.54</v>
          </cell>
          <cell r="D87">
            <v>6.97</v>
          </cell>
          <cell r="E87" t="str">
            <v>.‡</v>
          </cell>
          <cell r="F87" t="str">
            <v/>
          </cell>
        </row>
        <row r="88">
          <cell r="B88" t="str">
            <v>Personal income: $40,001–$60,000</v>
          </cell>
          <cell r="C88">
            <v>90.33</v>
          </cell>
          <cell r="D88">
            <v>7.7</v>
          </cell>
          <cell r="E88" t="str">
            <v>.‡</v>
          </cell>
          <cell r="F88" t="str">
            <v/>
          </cell>
        </row>
        <row r="89">
          <cell r="B89" t="str">
            <v>Personal income: $60,001 or more</v>
          </cell>
          <cell r="C89">
            <v>83.89</v>
          </cell>
          <cell r="D89">
            <v>11.83</v>
          </cell>
          <cell r="E89" t="str">
            <v>.</v>
          </cell>
          <cell r="F89" t="str">
            <v/>
          </cell>
        </row>
        <row r="90">
          <cell r="B90" t="str">
            <v>Household income: $40,000 or less</v>
          </cell>
          <cell r="C90">
            <v>87.97</v>
          </cell>
          <cell r="D90">
            <v>6.6</v>
          </cell>
          <cell r="E90" t="str">
            <v>.‡</v>
          </cell>
          <cell r="F90" t="str">
            <v/>
          </cell>
        </row>
        <row r="91">
          <cell r="B91" t="str">
            <v>Household income: $40,001–$60,000</v>
          </cell>
          <cell r="C91">
            <v>87.76</v>
          </cell>
          <cell r="D91">
            <v>8.52</v>
          </cell>
          <cell r="E91" t="str">
            <v>.‡</v>
          </cell>
          <cell r="F91" t="str">
            <v/>
          </cell>
        </row>
        <row r="92">
          <cell r="B92" t="str">
            <v>Household income: $60,001–$100,000</v>
          </cell>
          <cell r="C92">
            <v>86.82</v>
          </cell>
          <cell r="D92">
            <v>11.26</v>
          </cell>
          <cell r="E92" t="str">
            <v>.</v>
          </cell>
          <cell r="F92" t="str">
            <v/>
          </cell>
        </row>
        <row r="93">
          <cell r="B93" t="str">
            <v>Household income: $100,001 or more</v>
          </cell>
          <cell r="C93">
            <v>89.52</v>
          </cell>
          <cell r="D93">
            <v>9.18</v>
          </cell>
          <cell r="E93" t="str">
            <v>.‡</v>
          </cell>
          <cell r="F93" t="str">
            <v/>
          </cell>
        </row>
        <row r="94">
          <cell r="B94" t="str">
            <v>Not at all limited</v>
          </cell>
          <cell r="C94">
            <v>84.41</v>
          </cell>
          <cell r="D94">
            <v>9.3000000000000007</v>
          </cell>
          <cell r="E94" t="str">
            <v>.‡</v>
          </cell>
          <cell r="F94" t="str">
            <v/>
          </cell>
        </row>
        <row r="95">
          <cell r="B95" t="str">
            <v>A little limited</v>
          </cell>
          <cell r="C95">
            <v>91.86</v>
          </cell>
          <cell r="D95">
            <v>6.99</v>
          </cell>
          <cell r="E95" t="str">
            <v>.‡</v>
          </cell>
          <cell r="F95" t="str">
            <v/>
          </cell>
        </row>
        <row r="96">
          <cell r="B96" t="str">
            <v>Quite limited</v>
          </cell>
          <cell r="C96">
            <v>78.260000000000005</v>
          </cell>
          <cell r="D96">
            <v>17.739999999999998</v>
          </cell>
          <cell r="E96" t="str">
            <v>.</v>
          </cell>
          <cell r="F96" t="str">
            <v/>
          </cell>
        </row>
        <row r="97">
          <cell r="B97" t="str">
            <v>Very limited</v>
          </cell>
          <cell r="C97">
            <v>86.75</v>
          </cell>
          <cell r="D97">
            <v>11.61</v>
          </cell>
          <cell r="E97" t="str">
            <v>.</v>
          </cell>
          <cell r="F97" t="str">
            <v/>
          </cell>
        </row>
        <row r="98">
          <cell r="B98" t="str">
            <v>Couldn't buy it</v>
          </cell>
          <cell r="C98">
            <v>94.64</v>
          </cell>
          <cell r="D98">
            <v>4.34</v>
          </cell>
          <cell r="E98" t="str">
            <v>.‡</v>
          </cell>
          <cell r="F98" t="str">
            <v/>
          </cell>
        </row>
        <row r="99">
          <cell r="B99" t="str">
            <v>Not at all limited</v>
          </cell>
          <cell r="C99">
            <v>84.41</v>
          </cell>
          <cell r="D99">
            <v>9.3000000000000007</v>
          </cell>
          <cell r="E99" t="str">
            <v>.‡</v>
          </cell>
          <cell r="F99" t="str">
            <v/>
          </cell>
        </row>
        <row r="100">
          <cell r="B100" t="str">
            <v>A little limited</v>
          </cell>
          <cell r="C100">
            <v>91.86</v>
          </cell>
          <cell r="D100">
            <v>6.99</v>
          </cell>
          <cell r="E100" t="str">
            <v>.‡</v>
          </cell>
          <cell r="F100" t="str">
            <v/>
          </cell>
        </row>
        <row r="101">
          <cell r="B101" t="str">
            <v>Quite or very limited</v>
          </cell>
          <cell r="C101">
            <v>82.68</v>
          </cell>
          <cell r="D101">
            <v>10.029999999999999</v>
          </cell>
          <cell r="E101" t="str">
            <v>.</v>
          </cell>
          <cell r="F101" t="str">
            <v/>
          </cell>
        </row>
        <row r="102">
          <cell r="B102" t="str">
            <v>Couldn't buy it</v>
          </cell>
          <cell r="C102">
            <v>94.64</v>
          </cell>
          <cell r="D102">
            <v>4.34</v>
          </cell>
          <cell r="E102" t="str">
            <v>.‡</v>
          </cell>
          <cell r="F102" t="str">
            <v/>
          </cell>
        </row>
        <row r="103">
          <cell r="B103" t="str">
            <v>Yes, can meet unexpected expense</v>
          </cell>
          <cell r="C103">
            <v>86.45</v>
          </cell>
          <cell r="D103">
            <v>6.51</v>
          </cell>
          <cell r="E103" t="str">
            <v>.</v>
          </cell>
          <cell r="F103" t="str">
            <v/>
          </cell>
        </row>
        <row r="104">
          <cell r="B104" t="str">
            <v>No, cannot meet unexpected expense</v>
          </cell>
          <cell r="C104">
            <v>92.37</v>
          </cell>
          <cell r="D104">
            <v>5.69</v>
          </cell>
          <cell r="E104" t="str">
            <v>.‡</v>
          </cell>
          <cell r="F104" t="str">
            <v/>
          </cell>
        </row>
        <row r="105">
          <cell r="B105" t="str">
            <v>Household had no vehicle access</v>
          </cell>
          <cell r="C105">
            <v>82.44</v>
          </cell>
          <cell r="D105">
            <v>24.96</v>
          </cell>
          <cell r="E105" t="str">
            <v>.</v>
          </cell>
          <cell r="F105" t="str">
            <v/>
          </cell>
        </row>
        <row r="106">
          <cell r="B106" t="str">
            <v>Household had vehicle access</v>
          </cell>
          <cell r="C106">
            <v>88.33</v>
          </cell>
          <cell r="D106">
            <v>5.0999999999999996</v>
          </cell>
          <cell r="E106" t="str">
            <v>.</v>
          </cell>
          <cell r="F106" t="str">
            <v/>
          </cell>
        </row>
        <row r="107">
          <cell r="B107" t="str">
            <v>Household had no access to device</v>
          </cell>
          <cell r="C107">
            <v>80.53</v>
          </cell>
          <cell r="D107">
            <v>28.31</v>
          </cell>
          <cell r="E107" t="str">
            <v>.</v>
          </cell>
          <cell r="F107" t="str">
            <v/>
          </cell>
        </row>
        <row r="108">
          <cell r="B108" t="str">
            <v>Household had access to device</v>
          </cell>
          <cell r="C108">
            <v>88.14</v>
          </cell>
          <cell r="D108">
            <v>5.17</v>
          </cell>
          <cell r="E108" t="str">
            <v>.</v>
          </cell>
          <cell r="F108" t="str">
            <v/>
          </cell>
        </row>
        <row r="109">
          <cell r="B109" t="str">
            <v>One person household</v>
          </cell>
          <cell r="C109">
            <v>88.24</v>
          </cell>
          <cell r="D109">
            <v>7.3</v>
          </cell>
          <cell r="E109" t="str">
            <v>.‡</v>
          </cell>
          <cell r="F109" t="str">
            <v/>
          </cell>
        </row>
        <row r="110">
          <cell r="B110" t="str">
            <v>One parent with child(ren)</v>
          </cell>
          <cell r="C110">
            <v>95.61</v>
          </cell>
          <cell r="D110">
            <v>5.13</v>
          </cell>
          <cell r="E110" t="str">
            <v>.‡</v>
          </cell>
          <cell r="F110" t="str">
            <v/>
          </cell>
        </row>
        <row r="111">
          <cell r="B111" t="str">
            <v>Couple only</v>
          </cell>
          <cell r="C111">
            <v>97.52</v>
          </cell>
          <cell r="D111">
            <v>3.34</v>
          </cell>
          <cell r="E111" t="str">
            <v>.‡</v>
          </cell>
          <cell r="F111" t="str">
            <v>*</v>
          </cell>
        </row>
        <row r="112">
          <cell r="B112" t="str">
            <v>Couple with child(ren)</v>
          </cell>
          <cell r="C112">
            <v>88.55</v>
          </cell>
          <cell r="D112">
            <v>7.82</v>
          </cell>
          <cell r="E112" t="str">
            <v>.‡</v>
          </cell>
          <cell r="F112" t="str">
            <v/>
          </cell>
        </row>
        <row r="113">
          <cell r="B113" t="str">
            <v>Other multi-person household</v>
          </cell>
          <cell r="C113">
            <v>82.16</v>
          </cell>
          <cell r="D113">
            <v>16.27</v>
          </cell>
          <cell r="E113" t="str">
            <v>.</v>
          </cell>
          <cell r="F113" t="str">
            <v/>
          </cell>
        </row>
        <row r="114">
          <cell r="B114" t="str">
            <v>Other household with couple and/or child</v>
          </cell>
          <cell r="C114">
            <v>80.52</v>
          </cell>
          <cell r="D114">
            <v>13.56</v>
          </cell>
          <cell r="E114" t="str">
            <v>.</v>
          </cell>
          <cell r="F114" t="str">
            <v/>
          </cell>
        </row>
        <row r="115">
          <cell r="B115" t="str">
            <v>One-person household</v>
          </cell>
          <cell r="C115">
            <v>88.24</v>
          </cell>
          <cell r="D115">
            <v>7.3</v>
          </cell>
          <cell r="E115" t="str">
            <v>.‡</v>
          </cell>
          <cell r="F115" t="str">
            <v/>
          </cell>
        </row>
        <row r="116">
          <cell r="B116" t="str">
            <v>Two-people household</v>
          </cell>
          <cell r="C116">
            <v>91.69</v>
          </cell>
          <cell r="D116">
            <v>6.25</v>
          </cell>
          <cell r="E116" t="str">
            <v>.</v>
          </cell>
          <cell r="F116" t="str">
            <v/>
          </cell>
        </row>
        <row r="117">
          <cell r="B117" t="str">
            <v>Three-people household</v>
          </cell>
          <cell r="C117">
            <v>85.38</v>
          </cell>
          <cell r="D117">
            <v>9.59</v>
          </cell>
          <cell r="E117" t="str">
            <v>.‡</v>
          </cell>
          <cell r="F117" t="str">
            <v/>
          </cell>
        </row>
        <row r="118">
          <cell r="B118" t="str">
            <v>Four-people household</v>
          </cell>
          <cell r="C118">
            <v>90.52</v>
          </cell>
          <cell r="D118">
            <v>8.36</v>
          </cell>
          <cell r="E118" t="str">
            <v>.‡</v>
          </cell>
          <cell r="F118" t="str">
            <v/>
          </cell>
        </row>
        <row r="119">
          <cell r="B119" t="str">
            <v>Five-or-more-people household</v>
          </cell>
          <cell r="C119">
            <v>85.07</v>
          </cell>
          <cell r="D119">
            <v>12.31</v>
          </cell>
          <cell r="E119" t="str">
            <v>.</v>
          </cell>
          <cell r="F119" t="str">
            <v/>
          </cell>
        </row>
        <row r="120">
          <cell r="B120" t="str">
            <v>No children in household</v>
          </cell>
          <cell r="C120">
            <v>89.42</v>
          </cell>
          <cell r="D120">
            <v>5.36</v>
          </cell>
          <cell r="E120" t="str">
            <v>.</v>
          </cell>
          <cell r="F120" t="str">
            <v/>
          </cell>
        </row>
        <row r="121">
          <cell r="B121" t="str">
            <v>One-child household</v>
          </cell>
          <cell r="C121">
            <v>90.22</v>
          </cell>
          <cell r="D121">
            <v>8.51</v>
          </cell>
          <cell r="E121" t="str">
            <v>.‡</v>
          </cell>
          <cell r="F121" t="str">
            <v/>
          </cell>
        </row>
        <row r="122">
          <cell r="B122" t="str">
            <v>Two-or-more-children household</v>
          </cell>
          <cell r="C122">
            <v>84.85</v>
          </cell>
          <cell r="D122">
            <v>9.5399999999999991</v>
          </cell>
          <cell r="E122" t="str">
            <v>.‡</v>
          </cell>
          <cell r="F122" t="str">
            <v/>
          </cell>
        </row>
        <row r="123">
          <cell r="B123" t="str">
            <v>No children in household</v>
          </cell>
          <cell r="C123">
            <v>89.42</v>
          </cell>
          <cell r="D123">
            <v>5.36</v>
          </cell>
          <cell r="E123" t="str">
            <v>.</v>
          </cell>
          <cell r="F123" t="str">
            <v/>
          </cell>
        </row>
        <row r="124">
          <cell r="B124" t="str">
            <v>One-or-more-children household</v>
          </cell>
          <cell r="C124">
            <v>86.68</v>
          </cell>
          <cell r="D124">
            <v>6.89</v>
          </cell>
          <cell r="E124" t="str">
            <v>.</v>
          </cell>
          <cell r="F124" t="str">
            <v/>
          </cell>
        </row>
        <row r="125">
          <cell r="B125" t="str">
            <v>Yes, lived at current address</v>
          </cell>
          <cell r="C125">
            <v>90.63</v>
          </cell>
          <cell r="D125">
            <v>5.49</v>
          </cell>
          <cell r="E125" t="str">
            <v>.</v>
          </cell>
          <cell r="F125" t="str">
            <v/>
          </cell>
        </row>
        <row r="126">
          <cell r="B126" t="str">
            <v>No, did not live at current address</v>
          </cell>
          <cell r="C126">
            <v>80.290000000000006</v>
          </cell>
          <cell r="D126">
            <v>10.6</v>
          </cell>
          <cell r="E126" t="str">
            <v>.</v>
          </cell>
          <cell r="F126" t="str">
            <v/>
          </cell>
        </row>
        <row r="127">
          <cell r="B127" t="str">
            <v>Owned</v>
          </cell>
          <cell r="C127">
            <v>85.96</v>
          </cell>
          <cell r="D127">
            <v>7.87</v>
          </cell>
          <cell r="E127" t="str">
            <v>.‡</v>
          </cell>
          <cell r="F127" t="str">
            <v/>
          </cell>
        </row>
        <row r="128">
          <cell r="B128" t="str">
            <v>Rented, private</v>
          </cell>
          <cell r="C128">
            <v>89.61</v>
          </cell>
          <cell r="D128">
            <v>5.42</v>
          </cell>
          <cell r="E128" t="str">
            <v>.</v>
          </cell>
          <cell r="F128" t="str">
            <v/>
          </cell>
        </row>
        <row r="129">
          <cell r="B129" t="str">
            <v>Rented, government</v>
          </cell>
          <cell r="C129">
            <v>91.18</v>
          </cell>
          <cell r="D129">
            <v>9.68</v>
          </cell>
          <cell r="E129" t="str">
            <v>.‡</v>
          </cell>
          <cell r="F129" t="str">
            <v/>
          </cell>
        </row>
      </sheetData>
      <sheetData sheetId="5">
        <row r="4">
          <cell r="B4" t="str">
            <v>New Zealand Average</v>
          </cell>
          <cell r="C4">
            <v>34.86</v>
          </cell>
          <cell r="D4">
            <v>5.75</v>
          </cell>
          <cell r="E4" t="str">
            <v>.</v>
          </cell>
          <cell r="F4" t="str">
            <v/>
          </cell>
        </row>
        <row r="5">
          <cell r="B5" t="str">
            <v>Male</v>
          </cell>
          <cell r="C5">
            <v>17.66</v>
          </cell>
          <cell r="D5">
            <v>7.26</v>
          </cell>
          <cell r="E5" t="str">
            <v>.‡</v>
          </cell>
          <cell r="F5" t="str">
            <v>*</v>
          </cell>
        </row>
        <row r="6">
          <cell r="B6" t="str">
            <v>Female</v>
          </cell>
          <cell r="C6">
            <v>46.59</v>
          </cell>
          <cell r="D6">
            <v>7.31</v>
          </cell>
          <cell r="E6" t="str">
            <v>.‡</v>
          </cell>
          <cell r="F6" t="str">
            <v/>
          </cell>
        </row>
        <row r="7">
          <cell r="B7" t="str">
            <v>Gender diverse</v>
          </cell>
          <cell r="C7" t="str">
            <v>S</v>
          </cell>
          <cell r="D7">
            <v>137.91999999999999</v>
          </cell>
          <cell r="E7" t="str">
            <v/>
          </cell>
          <cell r="F7" t="str">
            <v/>
          </cell>
        </row>
        <row r="8">
          <cell r="B8" t="str">
            <v>Cis-male</v>
          </cell>
          <cell r="C8">
            <v>17.309999999999999</v>
          </cell>
          <cell r="D8">
            <v>7.18</v>
          </cell>
          <cell r="E8" t="str">
            <v>.‡</v>
          </cell>
          <cell r="F8" t="str">
            <v>*</v>
          </cell>
        </row>
        <row r="9">
          <cell r="B9" t="str">
            <v>Cis-female</v>
          </cell>
          <cell r="C9">
            <v>46.42</v>
          </cell>
          <cell r="D9">
            <v>7.33</v>
          </cell>
          <cell r="E9" t="str">
            <v>.‡</v>
          </cell>
          <cell r="F9" t="str">
            <v/>
          </cell>
        </row>
        <row r="10">
          <cell r="B10" t="str">
            <v>Gender-diverse or trans-gender</v>
          </cell>
          <cell r="C10" t="str">
            <v>S</v>
          </cell>
          <cell r="D10">
            <v>52</v>
          </cell>
          <cell r="E10" t="str">
            <v/>
          </cell>
          <cell r="F10" t="str">
            <v/>
          </cell>
        </row>
        <row r="11">
          <cell r="B11" t="str">
            <v>Heterosexual</v>
          </cell>
          <cell r="C11">
            <v>35.17</v>
          </cell>
          <cell r="D11">
            <v>6.02</v>
          </cell>
          <cell r="E11" t="str">
            <v>.‡</v>
          </cell>
          <cell r="F11" t="str">
            <v/>
          </cell>
        </row>
        <row r="12">
          <cell r="B12" t="str">
            <v>Gay or lesbian</v>
          </cell>
          <cell r="C12" t="str">
            <v>S</v>
          </cell>
          <cell r="D12">
            <v>44.38</v>
          </cell>
          <cell r="E12" t="str">
            <v/>
          </cell>
          <cell r="F12" t="str">
            <v/>
          </cell>
        </row>
        <row r="13">
          <cell r="B13" t="str">
            <v>Bisexual</v>
          </cell>
          <cell r="C13" t="str">
            <v>S</v>
          </cell>
          <cell r="D13">
            <v>21.81</v>
          </cell>
          <cell r="E13" t="str">
            <v/>
          </cell>
          <cell r="F13" t="str">
            <v/>
          </cell>
        </row>
        <row r="14">
          <cell r="B14" t="str">
            <v>Other sexual identity</v>
          </cell>
          <cell r="C14" t="str">
            <v>S</v>
          </cell>
          <cell r="D14">
            <v>83.58</v>
          </cell>
          <cell r="E14" t="str">
            <v/>
          </cell>
          <cell r="F14" t="str">
            <v/>
          </cell>
        </row>
        <row r="15">
          <cell r="B15" t="str">
            <v>People with diverse sexualities</v>
          </cell>
          <cell r="C15" t="str">
            <v>S</v>
          </cell>
          <cell r="D15">
            <v>23.65</v>
          </cell>
          <cell r="E15" t="str">
            <v/>
          </cell>
          <cell r="F15" t="str">
            <v/>
          </cell>
        </row>
        <row r="16">
          <cell r="B16" t="str">
            <v>Not LGBT</v>
          </cell>
          <cell r="C16">
            <v>34.75</v>
          </cell>
          <cell r="D16">
            <v>6.08</v>
          </cell>
          <cell r="E16" t="str">
            <v>.‡</v>
          </cell>
          <cell r="F16" t="str">
            <v/>
          </cell>
        </row>
        <row r="17">
          <cell r="B17" t="str">
            <v>LGBT</v>
          </cell>
          <cell r="C17" t="str">
            <v>S</v>
          </cell>
          <cell r="D17">
            <v>21.23</v>
          </cell>
          <cell r="E17" t="str">
            <v/>
          </cell>
          <cell r="F17" t="str">
            <v/>
          </cell>
        </row>
        <row r="18">
          <cell r="B18" t="str">
            <v>15–19 years</v>
          </cell>
          <cell r="C18" t="str">
            <v>SŜ</v>
          </cell>
          <cell r="D18">
            <v>18.600000000000001</v>
          </cell>
          <cell r="E18" t="str">
            <v/>
          </cell>
          <cell r="F18" t="str">
            <v/>
          </cell>
        </row>
        <row r="19">
          <cell r="B19" t="str">
            <v>20–29 years</v>
          </cell>
          <cell r="C19">
            <v>36.86</v>
          </cell>
          <cell r="D19">
            <v>10.67</v>
          </cell>
          <cell r="E19" t="str">
            <v>.</v>
          </cell>
          <cell r="F19" t="str">
            <v/>
          </cell>
        </row>
        <row r="20">
          <cell r="B20" t="str">
            <v>30–39 years</v>
          </cell>
          <cell r="C20">
            <v>30.43</v>
          </cell>
          <cell r="D20">
            <v>9.7799999999999994</v>
          </cell>
          <cell r="E20" t="str">
            <v>.‡</v>
          </cell>
          <cell r="F20" t="str">
            <v/>
          </cell>
        </row>
        <row r="21">
          <cell r="B21" t="str">
            <v>40–49 years</v>
          </cell>
          <cell r="C21">
            <v>47.59</v>
          </cell>
          <cell r="D21">
            <v>16.72</v>
          </cell>
          <cell r="E21" t="str">
            <v>.</v>
          </cell>
          <cell r="F21" t="str">
            <v/>
          </cell>
        </row>
        <row r="22">
          <cell r="B22" t="str">
            <v>50–59 years</v>
          </cell>
          <cell r="C22">
            <v>34.380000000000003</v>
          </cell>
          <cell r="D22">
            <v>15.92</v>
          </cell>
          <cell r="E22" t="str">
            <v>.</v>
          </cell>
          <cell r="F22" t="str">
            <v/>
          </cell>
        </row>
        <row r="23">
          <cell r="B23" t="str">
            <v>60–64 years</v>
          </cell>
          <cell r="C23" t="str">
            <v>S</v>
          </cell>
          <cell r="D23">
            <v>21.67</v>
          </cell>
          <cell r="E23" t="str">
            <v/>
          </cell>
          <cell r="F23" t="str">
            <v/>
          </cell>
        </row>
        <row r="24">
          <cell r="B24" t="str">
            <v>65 years and over</v>
          </cell>
          <cell r="C24" t="str">
            <v>S</v>
          </cell>
          <cell r="D24">
            <v>23.06</v>
          </cell>
          <cell r="E24" t="str">
            <v/>
          </cell>
          <cell r="F24" t="str">
            <v/>
          </cell>
        </row>
        <row r="25">
          <cell r="B25" t="str">
            <v>15–29 years</v>
          </cell>
          <cell r="C25">
            <v>34.700000000000003</v>
          </cell>
          <cell r="D25">
            <v>8.84</v>
          </cell>
          <cell r="E25" t="str">
            <v>.‡</v>
          </cell>
          <cell r="F25" t="str">
            <v/>
          </cell>
        </row>
        <row r="26">
          <cell r="B26" t="str">
            <v>30–64 years</v>
          </cell>
          <cell r="C26">
            <v>35.26</v>
          </cell>
          <cell r="D26">
            <v>7.79</v>
          </cell>
          <cell r="E26" t="str">
            <v>.‡</v>
          </cell>
          <cell r="F26" t="str">
            <v/>
          </cell>
        </row>
        <row r="27">
          <cell r="B27" t="str">
            <v>65 years and over</v>
          </cell>
          <cell r="C27" t="str">
            <v>S</v>
          </cell>
          <cell r="D27">
            <v>23.06</v>
          </cell>
          <cell r="E27" t="str">
            <v/>
          </cell>
          <cell r="F27" t="str">
            <v/>
          </cell>
        </row>
        <row r="28">
          <cell r="B28" t="str">
            <v>15–19 years</v>
          </cell>
          <cell r="C28" t="str">
            <v>SŜ</v>
          </cell>
          <cell r="D28">
            <v>18.600000000000001</v>
          </cell>
          <cell r="E28" t="str">
            <v/>
          </cell>
          <cell r="F28" t="str">
            <v/>
          </cell>
        </row>
        <row r="29">
          <cell r="B29" t="str">
            <v>20–29 years</v>
          </cell>
          <cell r="C29">
            <v>36.86</v>
          </cell>
          <cell r="D29">
            <v>10.67</v>
          </cell>
          <cell r="E29" t="str">
            <v>.</v>
          </cell>
          <cell r="F29" t="str">
            <v/>
          </cell>
        </row>
        <row r="30">
          <cell r="B30" t="str">
            <v>NZ European</v>
          </cell>
          <cell r="C30">
            <v>38.97</v>
          </cell>
          <cell r="D30">
            <v>7.7</v>
          </cell>
          <cell r="E30" t="str">
            <v>.‡</v>
          </cell>
          <cell r="F30" t="str">
            <v/>
          </cell>
        </row>
        <row r="31">
          <cell r="B31" t="str">
            <v>Māori</v>
          </cell>
          <cell r="C31">
            <v>45.45</v>
          </cell>
          <cell r="D31">
            <v>10.18</v>
          </cell>
          <cell r="E31" t="str">
            <v>.</v>
          </cell>
          <cell r="F31" t="str">
            <v/>
          </cell>
        </row>
        <row r="32">
          <cell r="B32" t="str">
            <v>Pacific peoples</v>
          </cell>
          <cell r="C32" t="str">
            <v>SŜ</v>
          </cell>
          <cell r="D32">
            <v>15.97</v>
          </cell>
          <cell r="E32" t="str">
            <v/>
          </cell>
          <cell r="F32" t="str">
            <v/>
          </cell>
        </row>
        <row r="33">
          <cell r="B33" t="str">
            <v>Asian</v>
          </cell>
          <cell r="C33" t="str">
            <v>SŜ</v>
          </cell>
          <cell r="D33">
            <v>16.3</v>
          </cell>
          <cell r="E33" t="str">
            <v/>
          </cell>
          <cell r="F33" t="str">
            <v/>
          </cell>
        </row>
        <row r="34">
          <cell r="B34" t="str">
            <v>Chinese</v>
          </cell>
          <cell r="C34" t="str">
            <v>S</v>
          </cell>
          <cell r="D34">
            <v>21.17</v>
          </cell>
          <cell r="E34" t="str">
            <v/>
          </cell>
          <cell r="F34" t="str">
            <v/>
          </cell>
        </row>
        <row r="35">
          <cell r="B35" t="str">
            <v>Indian</v>
          </cell>
          <cell r="C35" t="str">
            <v>S</v>
          </cell>
          <cell r="D35">
            <v>26</v>
          </cell>
          <cell r="E35" t="str">
            <v/>
          </cell>
          <cell r="F35" t="str">
            <v/>
          </cell>
        </row>
        <row r="36">
          <cell r="B36" t="str">
            <v>Other Asian ethnicity</v>
          </cell>
          <cell r="C36" t="str">
            <v>S</v>
          </cell>
          <cell r="D36">
            <v>57.21</v>
          </cell>
          <cell r="E36" t="str">
            <v/>
          </cell>
          <cell r="F36" t="str">
            <v/>
          </cell>
        </row>
        <row r="37">
          <cell r="B37" t="str">
            <v>Other ethnicity</v>
          </cell>
          <cell r="C37">
            <v>0</v>
          </cell>
          <cell r="D37">
            <v>0</v>
          </cell>
          <cell r="E37" t="str">
            <v>.</v>
          </cell>
          <cell r="F37" t="str">
            <v>*</v>
          </cell>
        </row>
        <row r="38">
          <cell r="B38" t="str">
            <v>Other ethnicity (except European and Māori)</v>
          </cell>
          <cell r="C38">
            <v>22.82</v>
          </cell>
          <cell r="D38">
            <v>10.5</v>
          </cell>
          <cell r="E38" t="str">
            <v>.</v>
          </cell>
          <cell r="F38" t="str">
            <v/>
          </cell>
        </row>
        <row r="39">
          <cell r="B39" t="str">
            <v>Other ethnicity (except European, Māori and Asian)</v>
          </cell>
          <cell r="C39" t="str">
            <v>SŜ</v>
          </cell>
          <cell r="D39">
            <v>13.56</v>
          </cell>
          <cell r="E39" t="str">
            <v/>
          </cell>
          <cell r="F39" t="str">
            <v/>
          </cell>
        </row>
        <row r="40">
          <cell r="B40" t="str">
            <v>Other ethnicity (except European, Māori and Pacific)</v>
          </cell>
          <cell r="C40" t="str">
            <v>SŜ</v>
          </cell>
          <cell r="D40">
            <v>12.67</v>
          </cell>
          <cell r="E40" t="str">
            <v/>
          </cell>
          <cell r="F40" t="str">
            <v/>
          </cell>
        </row>
        <row r="41">
          <cell r="B41">
            <v>2018</v>
          </cell>
          <cell r="C41">
            <v>36.75</v>
          </cell>
          <cell r="D41">
            <v>8.6199999999999992</v>
          </cell>
          <cell r="E41" t="str">
            <v>.‡</v>
          </cell>
          <cell r="F41" t="str">
            <v/>
          </cell>
        </row>
        <row r="42">
          <cell r="B42" t="str">
            <v>2019/20</v>
          </cell>
          <cell r="C42">
            <v>32.630000000000003</v>
          </cell>
          <cell r="D42">
            <v>7.84</v>
          </cell>
          <cell r="E42" t="str">
            <v>.‡</v>
          </cell>
          <cell r="F42" t="str">
            <v/>
          </cell>
        </row>
        <row r="43">
          <cell r="B43" t="str">
            <v>Auckland</v>
          </cell>
          <cell r="C43">
            <v>25.1</v>
          </cell>
          <cell r="D43">
            <v>8.89</v>
          </cell>
          <cell r="E43" t="str">
            <v>.‡</v>
          </cell>
          <cell r="F43" t="str">
            <v/>
          </cell>
        </row>
        <row r="44">
          <cell r="B44" t="str">
            <v>Wellington</v>
          </cell>
          <cell r="C44">
            <v>29.57</v>
          </cell>
          <cell r="D44">
            <v>13.52</v>
          </cell>
          <cell r="E44" t="str">
            <v>.</v>
          </cell>
          <cell r="F44" t="str">
            <v/>
          </cell>
        </row>
        <row r="45">
          <cell r="B45" t="str">
            <v>Rest of North Island</v>
          </cell>
          <cell r="C45">
            <v>41.57</v>
          </cell>
          <cell r="D45">
            <v>9.0399999999999991</v>
          </cell>
          <cell r="E45" t="str">
            <v>.‡</v>
          </cell>
          <cell r="F45" t="str">
            <v/>
          </cell>
        </row>
        <row r="46">
          <cell r="B46" t="str">
            <v>Canterbury</v>
          </cell>
          <cell r="C46" t="str">
            <v>Ŝ</v>
          </cell>
          <cell r="D46">
            <v>18.190000000000001</v>
          </cell>
          <cell r="E46" t="str">
            <v/>
          </cell>
          <cell r="F46" t="str">
            <v/>
          </cell>
        </row>
        <row r="47">
          <cell r="B47" t="str">
            <v>Rest of South Island</v>
          </cell>
          <cell r="C47">
            <v>52.9</v>
          </cell>
          <cell r="D47">
            <v>16.579999999999998</v>
          </cell>
          <cell r="E47" t="str">
            <v>.</v>
          </cell>
          <cell r="F47" t="str">
            <v/>
          </cell>
        </row>
        <row r="48">
          <cell r="B48" t="str">
            <v>Major urban area</v>
          </cell>
          <cell r="C48">
            <v>32.22</v>
          </cell>
          <cell r="D48">
            <v>7.23</v>
          </cell>
          <cell r="E48" t="str">
            <v>.‡</v>
          </cell>
          <cell r="F48" t="str">
            <v/>
          </cell>
        </row>
        <row r="49">
          <cell r="B49" t="str">
            <v>Large urban area</v>
          </cell>
          <cell r="C49">
            <v>37.96</v>
          </cell>
          <cell r="D49">
            <v>14.83</v>
          </cell>
          <cell r="E49" t="str">
            <v>.</v>
          </cell>
          <cell r="F49" t="str">
            <v/>
          </cell>
        </row>
        <row r="50">
          <cell r="B50" t="str">
            <v>Medium urban area</v>
          </cell>
          <cell r="C50" t="str">
            <v>S</v>
          </cell>
          <cell r="D50">
            <v>29.91</v>
          </cell>
          <cell r="E50" t="str">
            <v/>
          </cell>
          <cell r="F50" t="str">
            <v/>
          </cell>
        </row>
        <row r="51">
          <cell r="B51" t="str">
            <v>Small urban area</v>
          </cell>
          <cell r="C51" t="str">
            <v>SŜ</v>
          </cell>
          <cell r="D51">
            <v>18.12</v>
          </cell>
          <cell r="E51" t="str">
            <v/>
          </cell>
          <cell r="F51" t="str">
            <v/>
          </cell>
        </row>
        <row r="52">
          <cell r="B52" t="str">
            <v>Rural settlement/rural other</v>
          </cell>
          <cell r="C52" t="str">
            <v>Ŝ</v>
          </cell>
          <cell r="D52">
            <v>15.13</v>
          </cell>
          <cell r="E52" t="str">
            <v/>
          </cell>
          <cell r="F52" t="str">
            <v/>
          </cell>
        </row>
        <row r="53">
          <cell r="B53" t="str">
            <v>Major urban area</v>
          </cell>
          <cell r="C53">
            <v>32.22</v>
          </cell>
          <cell r="D53">
            <v>7.23</v>
          </cell>
          <cell r="E53" t="str">
            <v>.‡</v>
          </cell>
          <cell r="F53" t="str">
            <v/>
          </cell>
        </row>
        <row r="54">
          <cell r="B54" t="str">
            <v>Medium/large urban area</v>
          </cell>
          <cell r="C54">
            <v>42.96</v>
          </cell>
          <cell r="D54">
            <v>12.83</v>
          </cell>
          <cell r="E54" t="str">
            <v>.</v>
          </cell>
          <cell r="F54" t="str">
            <v/>
          </cell>
        </row>
        <row r="55">
          <cell r="B55" t="str">
            <v>Small urban/rural area</v>
          </cell>
          <cell r="C55">
            <v>33.42</v>
          </cell>
          <cell r="D55">
            <v>11.23</v>
          </cell>
          <cell r="E55" t="str">
            <v>.</v>
          </cell>
          <cell r="F55" t="str">
            <v/>
          </cell>
        </row>
        <row r="56">
          <cell r="B56" t="str">
            <v>Quintile 1 (least deprived)</v>
          </cell>
          <cell r="C56" t="str">
            <v>Ŝ</v>
          </cell>
          <cell r="D56">
            <v>16.98</v>
          </cell>
          <cell r="E56" t="str">
            <v/>
          </cell>
          <cell r="F56" t="str">
            <v/>
          </cell>
        </row>
        <row r="57">
          <cell r="B57" t="str">
            <v>Quintile 2</v>
          </cell>
          <cell r="C57" t="str">
            <v>Ŝ</v>
          </cell>
          <cell r="D57">
            <v>14.67</v>
          </cell>
          <cell r="E57" t="str">
            <v/>
          </cell>
          <cell r="F57" t="str">
            <v/>
          </cell>
        </row>
        <row r="58">
          <cell r="B58" t="str">
            <v>Quintile 3</v>
          </cell>
          <cell r="C58">
            <v>31.04</v>
          </cell>
          <cell r="D58">
            <v>13.06</v>
          </cell>
          <cell r="E58" t="str">
            <v>.</v>
          </cell>
          <cell r="F58" t="str">
            <v/>
          </cell>
        </row>
        <row r="59">
          <cell r="B59" t="str">
            <v>Quintile 4</v>
          </cell>
          <cell r="C59">
            <v>35.4</v>
          </cell>
          <cell r="D59">
            <v>12.59</v>
          </cell>
          <cell r="E59" t="str">
            <v>.</v>
          </cell>
          <cell r="F59" t="str">
            <v/>
          </cell>
        </row>
        <row r="60">
          <cell r="B60" t="str">
            <v>Quintile 5 (most deprived)</v>
          </cell>
          <cell r="C60">
            <v>39.270000000000003</v>
          </cell>
          <cell r="D60">
            <v>8.59</v>
          </cell>
          <cell r="E60" t="str">
            <v>.‡</v>
          </cell>
          <cell r="F60" t="str">
            <v/>
          </cell>
        </row>
        <row r="61">
          <cell r="B61" t="str">
            <v>Had partner within last 12 months</v>
          </cell>
          <cell r="C61">
            <v>34.86</v>
          </cell>
          <cell r="D61">
            <v>5.75</v>
          </cell>
          <cell r="E61" t="str">
            <v>.</v>
          </cell>
          <cell r="F61" t="str">
            <v/>
          </cell>
        </row>
        <row r="62">
          <cell r="B62" t="str">
            <v>Has ever had a partner</v>
          </cell>
          <cell r="C62">
            <v>34.86</v>
          </cell>
          <cell r="D62">
            <v>5.75</v>
          </cell>
          <cell r="E62" t="str">
            <v>.</v>
          </cell>
          <cell r="F62" t="str">
            <v/>
          </cell>
        </row>
        <row r="63">
          <cell r="B63" t="str">
            <v>Partnered – legally registered</v>
          </cell>
          <cell r="C63">
            <v>30.26</v>
          </cell>
          <cell r="D63">
            <v>7.81</v>
          </cell>
          <cell r="E63" t="str">
            <v>.‡</v>
          </cell>
          <cell r="F63" t="str">
            <v/>
          </cell>
        </row>
        <row r="64">
          <cell r="B64" t="str">
            <v>Partnered – not legally registered</v>
          </cell>
          <cell r="C64">
            <v>30.61</v>
          </cell>
          <cell r="D64">
            <v>12.23</v>
          </cell>
          <cell r="E64" t="str">
            <v>.</v>
          </cell>
          <cell r="F64" t="str">
            <v/>
          </cell>
        </row>
        <row r="65">
          <cell r="B65" t="str">
            <v>Non-partnered</v>
          </cell>
          <cell r="C65">
            <v>45.05</v>
          </cell>
          <cell r="D65">
            <v>10.86</v>
          </cell>
          <cell r="E65" t="str">
            <v>.</v>
          </cell>
          <cell r="F65" t="str">
            <v/>
          </cell>
        </row>
        <row r="66">
          <cell r="B66" t="str">
            <v>Never married and never in a civil union</v>
          </cell>
          <cell r="C66">
            <v>33.82</v>
          </cell>
          <cell r="D66">
            <v>9.85</v>
          </cell>
          <cell r="E66" t="str">
            <v>.‡</v>
          </cell>
          <cell r="F66" t="str">
            <v/>
          </cell>
        </row>
        <row r="67">
          <cell r="B67" t="str">
            <v>Divorced</v>
          </cell>
          <cell r="C67" t="str">
            <v>S</v>
          </cell>
          <cell r="D67">
            <v>35.94</v>
          </cell>
          <cell r="E67" t="str">
            <v/>
          </cell>
          <cell r="F67" t="str">
            <v/>
          </cell>
        </row>
        <row r="68">
          <cell r="B68" t="str">
            <v>Widowed/surviving partner</v>
          </cell>
          <cell r="C68" t="str">
            <v>S</v>
          </cell>
          <cell r="D68">
            <v>57.16</v>
          </cell>
          <cell r="E68" t="str">
            <v/>
          </cell>
          <cell r="F68" t="str">
            <v/>
          </cell>
        </row>
        <row r="69">
          <cell r="B69" t="str">
            <v>Separated</v>
          </cell>
          <cell r="C69">
            <v>49.46</v>
          </cell>
          <cell r="D69">
            <v>16.350000000000001</v>
          </cell>
          <cell r="E69" t="str">
            <v>.</v>
          </cell>
          <cell r="F69" t="str">
            <v/>
          </cell>
        </row>
        <row r="70">
          <cell r="B70" t="str">
            <v>Married/civil union/de facto</v>
          </cell>
          <cell r="C70">
            <v>30.03</v>
          </cell>
          <cell r="D70">
            <v>7.73</v>
          </cell>
          <cell r="E70" t="str">
            <v>.‡</v>
          </cell>
          <cell r="F70" t="str">
            <v/>
          </cell>
        </row>
        <row r="71">
          <cell r="B71" t="str">
            <v>Adults with disability</v>
          </cell>
          <cell r="C71" t="str">
            <v>S</v>
          </cell>
          <cell r="D71">
            <v>34.57</v>
          </cell>
          <cell r="E71" t="str">
            <v/>
          </cell>
          <cell r="F71" t="str">
            <v/>
          </cell>
        </row>
        <row r="72">
          <cell r="B72" t="str">
            <v>Adults without disability</v>
          </cell>
          <cell r="C72">
            <v>34.01</v>
          </cell>
          <cell r="D72">
            <v>5.48</v>
          </cell>
          <cell r="E72" t="str">
            <v>.</v>
          </cell>
          <cell r="F72" t="str">
            <v/>
          </cell>
        </row>
        <row r="73">
          <cell r="B73" t="str">
            <v>Low level of psychological distress</v>
          </cell>
          <cell r="C73">
            <v>33.43</v>
          </cell>
          <cell r="D73">
            <v>6.23</v>
          </cell>
          <cell r="E73" t="str">
            <v>.‡</v>
          </cell>
          <cell r="F73" t="str">
            <v/>
          </cell>
        </row>
        <row r="74">
          <cell r="B74" t="str">
            <v>Moderate level of psychological distress</v>
          </cell>
          <cell r="C74">
            <v>47.12</v>
          </cell>
          <cell r="D74">
            <v>16.47</v>
          </cell>
          <cell r="E74" t="str">
            <v>.</v>
          </cell>
          <cell r="F74" t="str">
            <v/>
          </cell>
        </row>
        <row r="75">
          <cell r="B75" t="str">
            <v>High level of psychological distress</v>
          </cell>
          <cell r="C75" t="str">
            <v>SŜ</v>
          </cell>
          <cell r="D75">
            <v>17.34</v>
          </cell>
          <cell r="E75" t="str">
            <v/>
          </cell>
          <cell r="F75" t="str">
            <v/>
          </cell>
        </row>
        <row r="76">
          <cell r="B76" t="str">
            <v>No probable serious mental illness</v>
          </cell>
          <cell r="C76">
            <v>33.43</v>
          </cell>
          <cell r="D76">
            <v>6.23</v>
          </cell>
          <cell r="E76" t="str">
            <v>.‡</v>
          </cell>
          <cell r="F76" t="str">
            <v/>
          </cell>
        </row>
        <row r="77">
          <cell r="B77" t="str">
            <v>Probable serious mental illness</v>
          </cell>
          <cell r="C77">
            <v>47.12</v>
          </cell>
          <cell r="D77">
            <v>16.47</v>
          </cell>
          <cell r="E77" t="str">
            <v>.</v>
          </cell>
          <cell r="F77" t="str">
            <v/>
          </cell>
        </row>
        <row r="78">
          <cell r="B78" t="str">
            <v>Employed</v>
          </cell>
          <cell r="C78">
            <v>33.119999999999997</v>
          </cell>
          <cell r="D78">
            <v>7.57</v>
          </cell>
          <cell r="E78" t="str">
            <v>.‡</v>
          </cell>
          <cell r="F78" t="str">
            <v/>
          </cell>
        </row>
        <row r="79">
          <cell r="B79" t="str">
            <v>Unemployed</v>
          </cell>
          <cell r="C79" t="str">
            <v>SŜ</v>
          </cell>
          <cell r="D79">
            <v>17.170000000000002</v>
          </cell>
          <cell r="E79" t="str">
            <v/>
          </cell>
          <cell r="F79" t="str">
            <v/>
          </cell>
        </row>
        <row r="80">
          <cell r="B80" t="str">
            <v>Retired</v>
          </cell>
          <cell r="C80" t="str">
            <v>S</v>
          </cell>
          <cell r="D80">
            <v>21.89</v>
          </cell>
          <cell r="E80" t="str">
            <v/>
          </cell>
          <cell r="F80" t="str">
            <v/>
          </cell>
        </row>
        <row r="81">
          <cell r="B81" t="str">
            <v>Home or caring duties or voluntary work</v>
          </cell>
          <cell r="C81">
            <v>49.11</v>
          </cell>
          <cell r="D81">
            <v>19.920000000000002</v>
          </cell>
          <cell r="E81" t="str">
            <v>.</v>
          </cell>
          <cell r="F81" t="str">
            <v/>
          </cell>
        </row>
        <row r="82">
          <cell r="B82" t="str">
            <v>Not employed, studying</v>
          </cell>
          <cell r="C82" t="str">
            <v>S</v>
          </cell>
          <cell r="D82">
            <v>23.63</v>
          </cell>
          <cell r="E82" t="str">
            <v/>
          </cell>
          <cell r="F82" t="str">
            <v/>
          </cell>
        </row>
        <row r="83">
          <cell r="B83" t="str">
            <v>Not employed, not actively seeking work/unable to work</v>
          </cell>
          <cell r="C83" t="str">
            <v>SŜ</v>
          </cell>
          <cell r="D83">
            <v>15.99</v>
          </cell>
          <cell r="E83" t="str">
            <v/>
          </cell>
          <cell r="F83" t="str">
            <v/>
          </cell>
        </row>
        <row r="84">
          <cell r="B84" t="str">
            <v>Other employment status</v>
          </cell>
          <cell r="C84" t="str">
            <v>S</v>
          </cell>
          <cell r="D84">
            <v>36.74</v>
          </cell>
          <cell r="E84" t="str">
            <v/>
          </cell>
          <cell r="F84" t="str">
            <v/>
          </cell>
        </row>
        <row r="85">
          <cell r="B85" t="str">
            <v>Not in the labour force</v>
          </cell>
          <cell r="C85">
            <v>39.26</v>
          </cell>
          <cell r="D85">
            <v>9.33</v>
          </cell>
          <cell r="E85" t="str">
            <v>.‡</v>
          </cell>
          <cell r="F85" t="str">
            <v/>
          </cell>
        </row>
        <row r="86">
          <cell r="B86" t="str">
            <v>Personal income: $20,000 or less</v>
          </cell>
          <cell r="C86">
            <v>42.1</v>
          </cell>
          <cell r="D86">
            <v>9.6199999999999992</v>
          </cell>
          <cell r="E86" t="str">
            <v>.‡</v>
          </cell>
          <cell r="F86" t="str">
            <v/>
          </cell>
        </row>
        <row r="87">
          <cell r="B87" t="str">
            <v>Personal income: $20,001–$40,000</v>
          </cell>
          <cell r="C87">
            <v>35.19</v>
          </cell>
          <cell r="D87">
            <v>10.4</v>
          </cell>
          <cell r="E87" t="str">
            <v>.</v>
          </cell>
          <cell r="F87" t="str">
            <v/>
          </cell>
        </row>
        <row r="88">
          <cell r="B88" t="str">
            <v>Personal income: $40,001–$60,000</v>
          </cell>
          <cell r="C88">
            <v>35.69</v>
          </cell>
          <cell r="D88">
            <v>11.88</v>
          </cell>
          <cell r="E88" t="str">
            <v>.</v>
          </cell>
          <cell r="F88" t="str">
            <v/>
          </cell>
        </row>
        <row r="89">
          <cell r="B89" t="str">
            <v>Personal income: $60,001 or more</v>
          </cell>
          <cell r="C89">
            <v>25.56</v>
          </cell>
          <cell r="D89">
            <v>10.029999999999999</v>
          </cell>
          <cell r="E89" t="str">
            <v>.</v>
          </cell>
          <cell r="F89" t="str">
            <v/>
          </cell>
        </row>
        <row r="90">
          <cell r="B90" t="str">
            <v>Household income: $40,000 or less</v>
          </cell>
          <cell r="C90">
            <v>40.35</v>
          </cell>
          <cell r="D90">
            <v>8.67</v>
          </cell>
          <cell r="E90" t="str">
            <v>.‡</v>
          </cell>
          <cell r="F90" t="str">
            <v/>
          </cell>
        </row>
        <row r="91">
          <cell r="B91" t="str">
            <v>Household income: $40,001–$60,000</v>
          </cell>
          <cell r="C91">
            <v>29.02</v>
          </cell>
          <cell r="D91">
            <v>10.050000000000001</v>
          </cell>
          <cell r="E91" t="str">
            <v>.</v>
          </cell>
          <cell r="F91" t="str">
            <v/>
          </cell>
        </row>
        <row r="92">
          <cell r="B92" t="str">
            <v>Household income: $60,001–$100,000</v>
          </cell>
          <cell r="C92">
            <v>35.58</v>
          </cell>
          <cell r="D92">
            <v>13.28</v>
          </cell>
          <cell r="E92" t="str">
            <v>.</v>
          </cell>
          <cell r="F92" t="str">
            <v/>
          </cell>
        </row>
        <row r="93">
          <cell r="B93" t="str">
            <v>Household income: $100,001 or more</v>
          </cell>
          <cell r="C93">
            <v>32.76</v>
          </cell>
          <cell r="D93">
            <v>11.38</v>
          </cell>
          <cell r="E93" t="str">
            <v>.</v>
          </cell>
          <cell r="F93" t="str">
            <v/>
          </cell>
        </row>
        <row r="94">
          <cell r="B94" t="str">
            <v>Not at all limited</v>
          </cell>
          <cell r="C94">
            <v>24.65</v>
          </cell>
          <cell r="D94">
            <v>9.0299999999999994</v>
          </cell>
          <cell r="E94" t="str">
            <v>.‡</v>
          </cell>
          <cell r="F94" t="str">
            <v/>
          </cell>
        </row>
        <row r="95">
          <cell r="B95" t="str">
            <v>A little limited</v>
          </cell>
          <cell r="C95">
            <v>35.83</v>
          </cell>
          <cell r="D95">
            <v>13.58</v>
          </cell>
          <cell r="E95" t="str">
            <v>.</v>
          </cell>
          <cell r="F95" t="str">
            <v/>
          </cell>
        </row>
        <row r="96">
          <cell r="B96" t="str">
            <v>Quite limited</v>
          </cell>
          <cell r="C96">
            <v>34.049999999999997</v>
          </cell>
          <cell r="D96">
            <v>14.89</v>
          </cell>
          <cell r="E96" t="str">
            <v>.</v>
          </cell>
          <cell r="F96" t="str">
            <v/>
          </cell>
        </row>
        <row r="97">
          <cell r="B97" t="str">
            <v>Very limited</v>
          </cell>
          <cell r="C97">
            <v>41.7</v>
          </cell>
          <cell r="D97">
            <v>15.44</v>
          </cell>
          <cell r="E97" t="str">
            <v>.</v>
          </cell>
          <cell r="F97" t="str">
            <v/>
          </cell>
        </row>
        <row r="98">
          <cell r="B98" t="str">
            <v>Couldn't buy it</v>
          </cell>
          <cell r="C98">
            <v>43.46</v>
          </cell>
          <cell r="D98">
            <v>12.09</v>
          </cell>
          <cell r="E98" t="str">
            <v>.</v>
          </cell>
          <cell r="F98" t="str">
            <v/>
          </cell>
        </row>
        <row r="99">
          <cell r="B99" t="str">
            <v>Not at all limited</v>
          </cell>
          <cell r="C99">
            <v>24.65</v>
          </cell>
          <cell r="D99">
            <v>9.0299999999999994</v>
          </cell>
          <cell r="E99" t="str">
            <v>.‡</v>
          </cell>
          <cell r="F99" t="str">
            <v/>
          </cell>
        </row>
        <row r="100">
          <cell r="B100" t="str">
            <v>A little limited</v>
          </cell>
          <cell r="C100">
            <v>35.83</v>
          </cell>
          <cell r="D100">
            <v>13.58</v>
          </cell>
          <cell r="E100" t="str">
            <v>.</v>
          </cell>
          <cell r="F100" t="str">
            <v/>
          </cell>
        </row>
        <row r="101">
          <cell r="B101" t="str">
            <v>Quite or very limited</v>
          </cell>
          <cell r="C101">
            <v>38.07</v>
          </cell>
          <cell r="D101">
            <v>9.4499999999999993</v>
          </cell>
          <cell r="E101" t="str">
            <v>.‡</v>
          </cell>
          <cell r="F101" t="str">
            <v/>
          </cell>
        </row>
        <row r="102">
          <cell r="B102" t="str">
            <v>Couldn't buy it</v>
          </cell>
          <cell r="C102">
            <v>43.46</v>
          </cell>
          <cell r="D102">
            <v>12.09</v>
          </cell>
          <cell r="E102" t="str">
            <v>.</v>
          </cell>
          <cell r="F102" t="str">
            <v/>
          </cell>
        </row>
        <row r="103">
          <cell r="B103" t="str">
            <v>Yes, can meet unexpected expense</v>
          </cell>
          <cell r="C103">
            <v>32.020000000000003</v>
          </cell>
          <cell r="D103">
            <v>6.57</v>
          </cell>
          <cell r="E103" t="str">
            <v>.‡</v>
          </cell>
          <cell r="F103" t="str">
            <v/>
          </cell>
        </row>
        <row r="104">
          <cell r="B104" t="str">
            <v>No, cannot meet unexpected expense</v>
          </cell>
          <cell r="C104">
            <v>41.95</v>
          </cell>
          <cell r="D104">
            <v>10.3</v>
          </cell>
          <cell r="E104" t="str">
            <v>.</v>
          </cell>
          <cell r="F104" t="str">
            <v/>
          </cell>
        </row>
        <row r="105">
          <cell r="B105" t="str">
            <v>Household had no vehicle access</v>
          </cell>
          <cell r="C105">
            <v>54.42</v>
          </cell>
          <cell r="D105">
            <v>23.83</v>
          </cell>
          <cell r="E105" t="str">
            <v>.</v>
          </cell>
          <cell r="F105" t="str">
            <v/>
          </cell>
        </row>
        <row r="106">
          <cell r="B106" t="str">
            <v>Household had vehicle access</v>
          </cell>
          <cell r="C106">
            <v>33.9</v>
          </cell>
          <cell r="D106">
            <v>5.84</v>
          </cell>
          <cell r="E106" t="str">
            <v>.‡</v>
          </cell>
          <cell r="F106" t="str">
            <v/>
          </cell>
        </row>
        <row r="107">
          <cell r="B107" t="str">
            <v>Household had no access to device</v>
          </cell>
          <cell r="C107">
            <v>82.12</v>
          </cell>
          <cell r="D107">
            <v>26.02</v>
          </cell>
          <cell r="E107" t="str">
            <v>.</v>
          </cell>
          <cell r="F107" t="str">
            <v>*</v>
          </cell>
        </row>
        <row r="108">
          <cell r="B108" t="str">
            <v>Household had access to device</v>
          </cell>
          <cell r="C108">
            <v>34.28</v>
          </cell>
          <cell r="D108">
            <v>5.81</v>
          </cell>
          <cell r="E108" t="str">
            <v>.</v>
          </cell>
          <cell r="F108" t="str">
            <v/>
          </cell>
        </row>
        <row r="109">
          <cell r="B109" t="str">
            <v>One person household</v>
          </cell>
          <cell r="C109">
            <v>38.76</v>
          </cell>
          <cell r="D109">
            <v>11.33</v>
          </cell>
          <cell r="E109" t="str">
            <v>.</v>
          </cell>
          <cell r="F109" t="str">
            <v/>
          </cell>
        </row>
        <row r="110">
          <cell r="B110" t="str">
            <v>One parent with child(ren)</v>
          </cell>
          <cell r="C110">
            <v>55.29</v>
          </cell>
          <cell r="D110">
            <v>14.77</v>
          </cell>
          <cell r="E110" t="str">
            <v>.</v>
          </cell>
          <cell r="F110" t="str">
            <v/>
          </cell>
        </row>
        <row r="111">
          <cell r="B111" t="str">
            <v>Couple only</v>
          </cell>
          <cell r="C111">
            <v>31.98</v>
          </cell>
          <cell r="D111">
            <v>14.11</v>
          </cell>
          <cell r="E111" t="str">
            <v>.</v>
          </cell>
          <cell r="F111" t="str">
            <v/>
          </cell>
        </row>
        <row r="112">
          <cell r="B112" t="str">
            <v>Couple with child(ren)</v>
          </cell>
          <cell r="C112">
            <v>32.32</v>
          </cell>
          <cell r="D112">
            <v>11.78</v>
          </cell>
          <cell r="E112" t="str">
            <v>.</v>
          </cell>
          <cell r="F112" t="str">
            <v/>
          </cell>
        </row>
        <row r="113">
          <cell r="B113" t="str">
            <v>Other multi-person household</v>
          </cell>
          <cell r="C113" t="str">
            <v>SŜ</v>
          </cell>
          <cell r="D113">
            <v>19.27</v>
          </cell>
          <cell r="E113" t="str">
            <v/>
          </cell>
          <cell r="F113" t="str">
            <v/>
          </cell>
        </row>
        <row r="114">
          <cell r="B114" t="str">
            <v>Other household with couple and/or child</v>
          </cell>
          <cell r="C114" t="str">
            <v>SŜ</v>
          </cell>
          <cell r="D114">
            <v>13.33</v>
          </cell>
          <cell r="E114" t="str">
            <v/>
          </cell>
          <cell r="F114" t="str">
            <v/>
          </cell>
        </row>
        <row r="115">
          <cell r="B115" t="str">
            <v>One-person household</v>
          </cell>
          <cell r="C115">
            <v>38.76</v>
          </cell>
          <cell r="D115">
            <v>11.33</v>
          </cell>
          <cell r="E115" t="str">
            <v>.</v>
          </cell>
          <cell r="F115" t="str">
            <v/>
          </cell>
        </row>
        <row r="116">
          <cell r="B116" t="str">
            <v>Two-people household</v>
          </cell>
          <cell r="C116">
            <v>34.549999999999997</v>
          </cell>
          <cell r="D116">
            <v>9.43</v>
          </cell>
          <cell r="E116" t="str">
            <v>.‡</v>
          </cell>
          <cell r="F116" t="str">
            <v/>
          </cell>
        </row>
        <row r="117">
          <cell r="B117" t="str">
            <v>Three-people household</v>
          </cell>
          <cell r="C117">
            <v>48.54</v>
          </cell>
          <cell r="D117">
            <v>14.95</v>
          </cell>
          <cell r="E117" t="str">
            <v>.</v>
          </cell>
          <cell r="F117" t="str">
            <v/>
          </cell>
        </row>
        <row r="118">
          <cell r="B118" t="str">
            <v>Four-people household</v>
          </cell>
          <cell r="C118">
            <v>32.5</v>
          </cell>
          <cell r="D118">
            <v>12.62</v>
          </cell>
          <cell r="E118" t="str">
            <v>.</v>
          </cell>
          <cell r="F118" t="str">
            <v/>
          </cell>
        </row>
        <row r="119">
          <cell r="B119" t="str">
            <v>Five-or-more-people household</v>
          </cell>
          <cell r="C119" t="str">
            <v>S</v>
          </cell>
          <cell r="D119">
            <v>11.36</v>
          </cell>
          <cell r="E119" t="str">
            <v/>
          </cell>
          <cell r="F119" t="str">
            <v/>
          </cell>
        </row>
        <row r="120">
          <cell r="B120" t="str">
            <v>No children in household</v>
          </cell>
          <cell r="C120">
            <v>30.46</v>
          </cell>
          <cell r="D120">
            <v>6.97</v>
          </cell>
          <cell r="E120" t="str">
            <v>.‡</v>
          </cell>
          <cell r="F120" t="str">
            <v/>
          </cell>
        </row>
        <row r="121">
          <cell r="B121" t="str">
            <v>One-child household</v>
          </cell>
          <cell r="C121" t="str">
            <v>Ŝ</v>
          </cell>
          <cell r="D121">
            <v>16.579999999999998</v>
          </cell>
          <cell r="E121" t="str">
            <v/>
          </cell>
          <cell r="F121" t="str">
            <v/>
          </cell>
        </row>
        <row r="122">
          <cell r="B122" t="str">
            <v>Two-or-more-children household</v>
          </cell>
          <cell r="C122">
            <v>38.51</v>
          </cell>
          <cell r="D122">
            <v>11.27</v>
          </cell>
          <cell r="E122" t="str">
            <v>.</v>
          </cell>
          <cell r="F122" t="str">
            <v/>
          </cell>
        </row>
        <row r="123">
          <cell r="B123" t="str">
            <v>No children in household</v>
          </cell>
          <cell r="C123">
            <v>30.46</v>
          </cell>
          <cell r="D123">
            <v>6.97</v>
          </cell>
          <cell r="E123" t="str">
            <v>.‡</v>
          </cell>
          <cell r="F123" t="str">
            <v/>
          </cell>
        </row>
        <row r="124">
          <cell r="B124" t="str">
            <v>One-or-more-children household</v>
          </cell>
          <cell r="C124">
            <v>39.5</v>
          </cell>
          <cell r="D124">
            <v>9.2100000000000009</v>
          </cell>
          <cell r="E124" t="str">
            <v>.‡</v>
          </cell>
          <cell r="F124" t="str">
            <v/>
          </cell>
        </row>
        <row r="125">
          <cell r="B125" t="str">
            <v>Yes, lived at current address</v>
          </cell>
          <cell r="C125">
            <v>35.159999999999997</v>
          </cell>
          <cell r="D125">
            <v>6.9</v>
          </cell>
          <cell r="E125" t="str">
            <v>.‡</v>
          </cell>
          <cell r="F125" t="str">
            <v/>
          </cell>
        </row>
        <row r="126">
          <cell r="B126" t="str">
            <v>No, did not live at current address</v>
          </cell>
          <cell r="C126">
            <v>33.909999999999997</v>
          </cell>
          <cell r="D126">
            <v>10.039999999999999</v>
          </cell>
          <cell r="E126" t="str">
            <v>.</v>
          </cell>
          <cell r="F126" t="str">
            <v/>
          </cell>
        </row>
        <row r="127">
          <cell r="B127" t="str">
            <v>Owned</v>
          </cell>
          <cell r="C127">
            <v>34.65</v>
          </cell>
          <cell r="D127">
            <v>8.6300000000000008</v>
          </cell>
          <cell r="E127" t="str">
            <v>.‡</v>
          </cell>
          <cell r="F127" t="str">
            <v/>
          </cell>
        </row>
        <row r="128">
          <cell r="B128" t="str">
            <v>Rented, private</v>
          </cell>
          <cell r="C128">
            <v>33.869999999999997</v>
          </cell>
          <cell r="D128">
            <v>8.15</v>
          </cell>
          <cell r="E128" t="str">
            <v>.‡</v>
          </cell>
          <cell r="F128" t="str">
            <v/>
          </cell>
        </row>
        <row r="129">
          <cell r="B129" t="str">
            <v>Rented, government</v>
          </cell>
          <cell r="C129">
            <v>37.78</v>
          </cell>
          <cell r="D129">
            <v>14.82</v>
          </cell>
          <cell r="E129" t="str">
            <v>.</v>
          </cell>
          <cell r="F129" t="str">
            <v/>
          </cell>
        </row>
      </sheetData>
      <sheetData sheetId="6">
        <row r="4">
          <cell r="B4" t="str">
            <v>New Zealand Average</v>
          </cell>
          <cell r="C4">
            <v>74</v>
          </cell>
          <cell r="D4">
            <v>13.55</v>
          </cell>
          <cell r="E4" t="str">
            <v/>
          </cell>
        </row>
        <row r="5">
          <cell r="B5" t="str">
            <v>Male</v>
          </cell>
          <cell r="C5">
            <v>17</v>
          </cell>
          <cell r="D5">
            <v>29.88</v>
          </cell>
          <cell r="E5" t="str">
            <v>#</v>
          </cell>
        </row>
        <row r="6">
          <cell r="B6" t="str">
            <v>Female</v>
          </cell>
          <cell r="C6">
            <v>57</v>
          </cell>
          <cell r="D6">
            <v>14.09</v>
          </cell>
          <cell r="E6" t="str">
            <v/>
          </cell>
        </row>
        <row r="7">
          <cell r="B7" t="str">
            <v>Gender diverse</v>
          </cell>
          <cell r="C7" t="str">
            <v>S</v>
          </cell>
          <cell r="D7">
            <v>196.04</v>
          </cell>
          <cell r="E7" t="str">
            <v/>
          </cell>
        </row>
        <row r="8">
          <cell r="B8" t="str">
            <v>Cis-male</v>
          </cell>
          <cell r="C8">
            <v>17</v>
          </cell>
          <cell r="D8">
            <v>30.3</v>
          </cell>
          <cell r="E8" t="str">
            <v>#</v>
          </cell>
        </row>
        <row r="9">
          <cell r="B9" t="str">
            <v>Cis-female</v>
          </cell>
          <cell r="C9">
            <v>56</v>
          </cell>
          <cell r="D9">
            <v>14.19</v>
          </cell>
          <cell r="E9" t="str">
            <v/>
          </cell>
        </row>
        <row r="10">
          <cell r="B10" t="str">
            <v>Gender-diverse or trans-gender</v>
          </cell>
          <cell r="C10" t="str">
            <v>S</v>
          </cell>
          <cell r="D10">
            <v>95.64</v>
          </cell>
          <cell r="E10" t="str">
            <v/>
          </cell>
        </row>
        <row r="11">
          <cell r="B11" t="str">
            <v>Heterosexual</v>
          </cell>
          <cell r="C11">
            <v>67</v>
          </cell>
          <cell r="D11">
            <v>14.13</v>
          </cell>
          <cell r="E11" t="str">
            <v/>
          </cell>
        </row>
        <row r="12">
          <cell r="B12" t="str">
            <v>Gay or lesbian</v>
          </cell>
          <cell r="C12" t="str">
            <v>S</v>
          </cell>
          <cell r="D12">
            <v>118.32</v>
          </cell>
          <cell r="E12" t="str">
            <v/>
          </cell>
        </row>
        <row r="13">
          <cell r="B13" t="str">
            <v>Bisexual</v>
          </cell>
          <cell r="C13" t="str">
            <v>S</v>
          </cell>
          <cell r="D13">
            <v>57.79</v>
          </cell>
          <cell r="E13" t="str">
            <v/>
          </cell>
        </row>
        <row r="14">
          <cell r="B14" t="str">
            <v>Other sexual identity</v>
          </cell>
          <cell r="C14" t="str">
            <v>S</v>
          </cell>
          <cell r="D14">
            <v>127.21</v>
          </cell>
          <cell r="E14" t="str">
            <v/>
          </cell>
        </row>
        <row r="15">
          <cell r="B15" t="str">
            <v>People with diverse sexualities</v>
          </cell>
          <cell r="C15" t="str">
            <v>S</v>
          </cell>
          <cell r="D15">
            <v>53.48</v>
          </cell>
          <cell r="E15" t="str">
            <v/>
          </cell>
        </row>
        <row r="16">
          <cell r="B16" t="str">
            <v>Not LGBT</v>
          </cell>
          <cell r="C16">
            <v>67</v>
          </cell>
          <cell r="D16">
            <v>13.9</v>
          </cell>
          <cell r="E16" t="str">
            <v/>
          </cell>
        </row>
        <row r="17">
          <cell r="B17" t="str">
            <v>LGBT</v>
          </cell>
          <cell r="C17">
            <v>7</v>
          </cell>
          <cell r="D17">
            <v>49.11</v>
          </cell>
          <cell r="E17" t="str">
            <v>#</v>
          </cell>
        </row>
        <row r="18">
          <cell r="B18" t="str">
            <v>15–19 years</v>
          </cell>
          <cell r="C18" t="str">
            <v>S</v>
          </cell>
          <cell r="D18">
            <v>55.28</v>
          </cell>
          <cell r="E18" t="str">
            <v/>
          </cell>
        </row>
        <row r="19">
          <cell r="B19" t="str">
            <v>20–29 years</v>
          </cell>
          <cell r="C19">
            <v>22</v>
          </cell>
          <cell r="D19">
            <v>25.1</v>
          </cell>
          <cell r="E19" t="str">
            <v>#</v>
          </cell>
        </row>
        <row r="20">
          <cell r="B20" t="str">
            <v>30–39 years</v>
          </cell>
          <cell r="C20">
            <v>18</v>
          </cell>
          <cell r="D20">
            <v>29.5</v>
          </cell>
          <cell r="E20" t="str">
            <v>#</v>
          </cell>
        </row>
        <row r="21">
          <cell r="B21" t="str">
            <v>40–49 years</v>
          </cell>
          <cell r="C21">
            <v>18</v>
          </cell>
          <cell r="D21">
            <v>33.83</v>
          </cell>
          <cell r="E21" t="str">
            <v>#</v>
          </cell>
        </row>
        <row r="22">
          <cell r="B22" t="str">
            <v>50–59 years</v>
          </cell>
          <cell r="C22">
            <v>8</v>
          </cell>
          <cell r="D22">
            <v>39.72</v>
          </cell>
          <cell r="E22" t="str">
            <v>#</v>
          </cell>
        </row>
        <row r="23">
          <cell r="B23" t="str">
            <v>60–64 years</v>
          </cell>
          <cell r="C23" t="str">
            <v>S</v>
          </cell>
          <cell r="D23">
            <v>99.28</v>
          </cell>
          <cell r="E23" t="str">
            <v/>
          </cell>
        </row>
        <row r="24">
          <cell r="B24" t="str">
            <v>65 years and over</v>
          </cell>
          <cell r="C24" t="str">
            <v>S</v>
          </cell>
          <cell r="D24">
            <v>61.2</v>
          </cell>
          <cell r="E24" t="str">
            <v/>
          </cell>
        </row>
        <row r="25">
          <cell r="B25" t="str">
            <v>15–29 years</v>
          </cell>
          <cell r="C25">
            <v>26</v>
          </cell>
          <cell r="D25">
            <v>23</v>
          </cell>
          <cell r="E25" t="str">
            <v>#</v>
          </cell>
        </row>
        <row r="26">
          <cell r="B26" t="str">
            <v>30–64 years</v>
          </cell>
          <cell r="C26">
            <v>46</v>
          </cell>
          <cell r="D26">
            <v>17.91</v>
          </cell>
          <cell r="E26" t="str">
            <v/>
          </cell>
        </row>
        <row r="27">
          <cell r="B27" t="str">
            <v>65 years and over</v>
          </cell>
          <cell r="C27" t="str">
            <v>S</v>
          </cell>
          <cell r="D27">
            <v>61.2</v>
          </cell>
          <cell r="E27" t="str">
            <v/>
          </cell>
        </row>
        <row r="28">
          <cell r="B28" t="str">
            <v>15–19 years</v>
          </cell>
          <cell r="C28" t="str">
            <v>S</v>
          </cell>
          <cell r="D28">
            <v>55.28</v>
          </cell>
          <cell r="E28" t="str">
            <v/>
          </cell>
        </row>
        <row r="29">
          <cell r="B29" t="str">
            <v>20–29 years</v>
          </cell>
          <cell r="C29">
            <v>22</v>
          </cell>
          <cell r="D29">
            <v>25.1</v>
          </cell>
          <cell r="E29" t="str">
            <v>#</v>
          </cell>
        </row>
        <row r="30">
          <cell r="B30" t="str">
            <v>NZ European</v>
          </cell>
          <cell r="C30">
            <v>50</v>
          </cell>
          <cell r="D30">
            <v>18.09</v>
          </cell>
          <cell r="E30" t="str">
            <v/>
          </cell>
        </row>
        <row r="31">
          <cell r="B31" t="str">
            <v>Māori</v>
          </cell>
          <cell r="C31">
            <v>23</v>
          </cell>
          <cell r="D31">
            <v>23.43</v>
          </cell>
          <cell r="E31" t="str">
            <v>#</v>
          </cell>
        </row>
        <row r="32">
          <cell r="B32" t="str">
            <v>Pacific peoples</v>
          </cell>
          <cell r="C32">
            <v>10</v>
          </cell>
          <cell r="D32">
            <v>45.72</v>
          </cell>
          <cell r="E32" t="str">
            <v>#</v>
          </cell>
        </row>
        <row r="33">
          <cell r="B33" t="str">
            <v>Asian</v>
          </cell>
          <cell r="C33" t="str">
            <v>S</v>
          </cell>
          <cell r="D33">
            <v>63.25</v>
          </cell>
          <cell r="E33" t="str">
            <v/>
          </cell>
        </row>
        <row r="34">
          <cell r="B34" t="str">
            <v>Chinese</v>
          </cell>
          <cell r="C34" t="str">
            <v>S</v>
          </cell>
          <cell r="D34">
            <v>150.69999999999999</v>
          </cell>
          <cell r="E34" t="str">
            <v/>
          </cell>
        </row>
        <row r="35">
          <cell r="B35" t="str">
            <v>Indian</v>
          </cell>
          <cell r="C35" t="str">
            <v>S</v>
          </cell>
          <cell r="D35">
            <v>80.97</v>
          </cell>
          <cell r="E35" t="str">
            <v/>
          </cell>
        </row>
        <row r="36">
          <cell r="B36" t="str">
            <v>Other Asian ethnicity</v>
          </cell>
          <cell r="C36" t="str">
            <v>S</v>
          </cell>
          <cell r="D36">
            <v>138.27000000000001</v>
          </cell>
          <cell r="E36" t="str">
            <v/>
          </cell>
        </row>
        <row r="37">
          <cell r="B37" t="str">
            <v>Other ethnicity</v>
          </cell>
          <cell r="C37" t="str">
            <v>S</v>
          </cell>
          <cell r="D37">
            <v>127.29</v>
          </cell>
          <cell r="E37" t="str">
            <v/>
          </cell>
        </row>
        <row r="38">
          <cell r="B38" t="str">
            <v>Other ethnicity (except European and Māori)</v>
          </cell>
          <cell r="C38">
            <v>15</v>
          </cell>
          <cell r="D38">
            <v>33.909999999999997</v>
          </cell>
          <cell r="E38" t="str">
            <v>#</v>
          </cell>
        </row>
        <row r="39">
          <cell r="B39" t="str">
            <v>Other ethnicity (except European, Māori and Asian)</v>
          </cell>
          <cell r="C39">
            <v>11</v>
          </cell>
          <cell r="D39">
            <v>42.27</v>
          </cell>
          <cell r="E39" t="str">
            <v>#</v>
          </cell>
        </row>
        <row r="40">
          <cell r="B40" t="str">
            <v>Other ethnicity (except European, Māori and Pacific)</v>
          </cell>
          <cell r="C40" t="str">
            <v>S</v>
          </cell>
          <cell r="D40">
            <v>55.75</v>
          </cell>
          <cell r="E40" t="str">
            <v/>
          </cell>
        </row>
        <row r="41">
          <cell r="B41">
            <v>2018</v>
          </cell>
          <cell r="C41">
            <v>40</v>
          </cell>
          <cell r="D41">
            <v>19.22</v>
          </cell>
          <cell r="E41" t="str">
            <v/>
          </cell>
        </row>
        <row r="42">
          <cell r="B42" t="str">
            <v>2019/20</v>
          </cell>
          <cell r="C42">
            <v>35</v>
          </cell>
          <cell r="D42">
            <v>20.170000000000002</v>
          </cell>
          <cell r="E42" t="str">
            <v>#</v>
          </cell>
        </row>
        <row r="43">
          <cell r="B43" t="str">
            <v>Auckland</v>
          </cell>
          <cell r="C43">
            <v>23</v>
          </cell>
          <cell r="D43">
            <v>25.71</v>
          </cell>
          <cell r="E43" t="str">
            <v>#</v>
          </cell>
        </row>
        <row r="44">
          <cell r="B44" t="str">
            <v>Wellington</v>
          </cell>
          <cell r="C44">
            <v>7</v>
          </cell>
          <cell r="D44">
            <v>39.57</v>
          </cell>
          <cell r="E44" t="str">
            <v>#</v>
          </cell>
        </row>
        <row r="45">
          <cell r="B45" t="str">
            <v>Rest of North Island</v>
          </cell>
          <cell r="C45">
            <v>23</v>
          </cell>
          <cell r="D45">
            <v>22.34</v>
          </cell>
          <cell r="E45" t="str">
            <v>#</v>
          </cell>
        </row>
        <row r="46">
          <cell r="B46" t="str">
            <v>Canterbury</v>
          </cell>
          <cell r="C46">
            <v>12</v>
          </cell>
          <cell r="D46">
            <v>41.19</v>
          </cell>
          <cell r="E46" t="str">
            <v>#</v>
          </cell>
        </row>
        <row r="47">
          <cell r="B47" t="str">
            <v>Rest of South Island</v>
          </cell>
          <cell r="C47">
            <v>10</v>
          </cell>
          <cell r="D47">
            <v>33.630000000000003</v>
          </cell>
          <cell r="E47" t="str">
            <v>#</v>
          </cell>
        </row>
        <row r="48">
          <cell r="B48" t="str">
            <v>Major urban area</v>
          </cell>
          <cell r="C48">
            <v>41</v>
          </cell>
          <cell r="D48">
            <v>17.43</v>
          </cell>
          <cell r="E48" t="str">
            <v/>
          </cell>
        </row>
        <row r="49">
          <cell r="B49" t="str">
            <v>Large urban area</v>
          </cell>
          <cell r="C49">
            <v>11</v>
          </cell>
          <cell r="D49">
            <v>32.840000000000003</v>
          </cell>
          <cell r="E49" t="str">
            <v>#</v>
          </cell>
        </row>
        <row r="50">
          <cell r="B50" t="str">
            <v>Medium urban area</v>
          </cell>
          <cell r="C50" t="str">
            <v>S</v>
          </cell>
          <cell r="D50">
            <v>70.84</v>
          </cell>
          <cell r="E50" t="str">
            <v/>
          </cell>
        </row>
        <row r="51">
          <cell r="B51" t="str">
            <v>Small urban area</v>
          </cell>
          <cell r="C51">
            <v>5</v>
          </cell>
          <cell r="D51">
            <v>43.19</v>
          </cell>
          <cell r="E51" t="str">
            <v>#</v>
          </cell>
        </row>
        <row r="52">
          <cell r="B52" t="str">
            <v>Rural settlement/rural other</v>
          </cell>
          <cell r="C52">
            <v>10</v>
          </cell>
          <cell r="D52">
            <v>40.36</v>
          </cell>
          <cell r="E52" t="str">
            <v>#</v>
          </cell>
        </row>
        <row r="53">
          <cell r="B53" t="str">
            <v>Major urban area</v>
          </cell>
          <cell r="C53">
            <v>41</v>
          </cell>
          <cell r="D53">
            <v>17.43</v>
          </cell>
          <cell r="E53" t="str">
            <v/>
          </cell>
        </row>
        <row r="54">
          <cell r="B54" t="str">
            <v>Medium/large urban area</v>
          </cell>
          <cell r="C54">
            <v>17</v>
          </cell>
          <cell r="D54">
            <v>34.770000000000003</v>
          </cell>
          <cell r="E54" t="str">
            <v>#</v>
          </cell>
        </row>
        <row r="55">
          <cell r="B55" t="str">
            <v>Small urban/rural area</v>
          </cell>
          <cell r="C55">
            <v>15</v>
          </cell>
          <cell r="D55">
            <v>30.17</v>
          </cell>
          <cell r="E55" t="str">
            <v>#</v>
          </cell>
        </row>
        <row r="56">
          <cell r="B56" t="str">
            <v>Quintile 1 (least deprived)</v>
          </cell>
          <cell r="C56">
            <v>9</v>
          </cell>
          <cell r="D56">
            <v>41.76</v>
          </cell>
          <cell r="E56" t="str">
            <v>#</v>
          </cell>
        </row>
        <row r="57">
          <cell r="B57" t="str">
            <v>Quintile 2</v>
          </cell>
          <cell r="C57">
            <v>10</v>
          </cell>
          <cell r="D57">
            <v>41.77</v>
          </cell>
          <cell r="E57" t="str">
            <v>#</v>
          </cell>
        </row>
        <row r="58">
          <cell r="B58" t="str">
            <v>Quintile 3</v>
          </cell>
          <cell r="C58">
            <v>16</v>
          </cell>
          <cell r="D58">
            <v>37.15</v>
          </cell>
          <cell r="E58" t="str">
            <v>#</v>
          </cell>
        </row>
        <row r="59">
          <cell r="B59" t="str">
            <v>Quintile 4</v>
          </cell>
          <cell r="C59">
            <v>17</v>
          </cell>
          <cell r="D59">
            <v>32.78</v>
          </cell>
          <cell r="E59" t="str">
            <v>#</v>
          </cell>
        </row>
        <row r="60">
          <cell r="B60" t="str">
            <v>Quintile 5 (most deprived)</v>
          </cell>
          <cell r="C60">
            <v>22</v>
          </cell>
          <cell r="D60">
            <v>22.97</v>
          </cell>
          <cell r="E60" t="str">
            <v>#</v>
          </cell>
        </row>
        <row r="61">
          <cell r="B61" t="str">
            <v>Had partner within last 12 months</v>
          </cell>
          <cell r="C61">
            <v>74</v>
          </cell>
          <cell r="D61">
            <v>13.55</v>
          </cell>
          <cell r="E61" t="str">
            <v/>
          </cell>
        </row>
        <row r="62">
          <cell r="B62" t="str">
            <v>Has ever had a partner</v>
          </cell>
          <cell r="C62">
            <v>74</v>
          </cell>
          <cell r="D62">
            <v>13.55</v>
          </cell>
          <cell r="E62" t="str">
            <v/>
          </cell>
        </row>
        <row r="63">
          <cell r="B63" t="str">
            <v>Partnered – legally registered</v>
          </cell>
          <cell r="C63">
            <v>31</v>
          </cell>
          <cell r="D63">
            <v>22.85</v>
          </cell>
          <cell r="E63" t="str">
            <v>#</v>
          </cell>
        </row>
        <row r="64">
          <cell r="B64" t="str">
            <v>Partnered – not legally registered</v>
          </cell>
          <cell r="C64">
            <v>14</v>
          </cell>
          <cell r="D64">
            <v>32.25</v>
          </cell>
          <cell r="E64" t="str">
            <v>#</v>
          </cell>
        </row>
        <row r="65">
          <cell r="B65" t="str">
            <v>Non-partnered</v>
          </cell>
          <cell r="C65">
            <v>29</v>
          </cell>
          <cell r="D65">
            <v>25.78</v>
          </cell>
          <cell r="E65" t="str">
            <v>#</v>
          </cell>
        </row>
        <row r="66">
          <cell r="B66" t="str">
            <v>Never married and never in a civil union</v>
          </cell>
          <cell r="C66">
            <v>20</v>
          </cell>
          <cell r="D66">
            <v>24.6</v>
          </cell>
          <cell r="E66" t="str">
            <v>#</v>
          </cell>
        </row>
        <row r="67">
          <cell r="B67" t="str">
            <v>Divorced</v>
          </cell>
          <cell r="C67" t="str">
            <v>S</v>
          </cell>
          <cell r="D67">
            <v>79.430000000000007</v>
          </cell>
          <cell r="E67" t="str">
            <v/>
          </cell>
        </row>
        <row r="68">
          <cell r="B68" t="str">
            <v>Widowed/surviving partner</v>
          </cell>
          <cell r="C68" t="str">
            <v>S</v>
          </cell>
          <cell r="D68">
            <v>106.03</v>
          </cell>
          <cell r="E68" t="str">
            <v/>
          </cell>
        </row>
        <row r="69">
          <cell r="B69" t="str">
            <v>Separated</v>
          </cell>
          <cell r="C69">
            <v>18</v>
          </cell>
          <cell r="D69">
            <v>35.81</v>
          </cell>
          <cell r="E69" t="str">
            <v>#</v>
          </cell>
        </row>
        <row r="70">
          <cell r="B70" t="str">
            <v>Married/civil union/de facto</v>
          </cell>
          <cell r="C70">
            <v>31</v>
          </cell>
          <cell r="D70">
            <v>22.63</v>
          </cell>
          <cell r="E70" t="str">
            <v>#</v>
          </cell>
        </row>
        <row r="71">
          <cell r="B71" t="str">
            <v>Adults with disability</v>
          </cell>
          <cell r="C71" t="str">
            <v>S</v>
          </cell>
          <cell r="D71">
            <v>67.48</v>
          </cell>
          <cell r="E71" t="str">
            <v/>
          </cell>
        </row>
        <row r="72">
          <cell r="B72" t="str">
            <v>Adults without disability</v>
          </cell>
          <cell r="C72">
            <v>68</v>
          </cell>
          <cell r="D72">
            <v>13.54</v>
          </cell>
          <cell r="E72" t="str">
            <v/>
          </cell>
        </row>
        <row r="73">
          <cell r="B73" t="str">
            <v>Low level of psychological distress</v>
          </cell>
          <cell r="C73">
            <v>54</v>
          </cell>
          <cell r="D73">
            <v>16.38</v>
          </cell>
          <cell r="E73" t="str">
            <v/>
          </cell>
        </row>
        <row r="74">
          <cell r="B74" t="str">
            <v>Moderate level of psychological distress</v>
          </cell>
          <cell r="C74">
            <v>12</v>
          </cell>
          <cell r="D74">
            <v>43.09</v>
          </cell>
          <cell r="E74" t="str">
            <v>#</v>
          </cell>
        </row>
        <row r="75">
          <cell r="B75" t="str">
            <v>High level of psychological distress</v>
          </cell>
          <cell r="C75">
            <v>8</v>
          </cell>
          <cell r="D75">
            <v>49.46</v>
          </cell>
          <cell r="E75" t="str">
            <v>#</v>
          </cell>
        </row>
        <row r="76">
          <cell r="B76" t="str">
            <v>No probable serious mental illness</v>
          </cell>
          <cell r="C76">
            <v>54</v>
          </cell>
          <cell r="D76">
            <v>16.38</v>
          </cell>
          <cell r="E76" t="str">
            <v/>
          </cell>
        </row>
        <row r="77">
          <cell r="B77" t="str">
            <v>Probable serious mental illness</v>
          </cell>
          <cell r="C77">
            <v>12</v>
          </cell>
          <cell r="D77">
            <v>43.09</v>
          </cell>
          <cell r="E77" t="str">
            <v>#</v>
          </cell>
        </row>
        <row r="78">
          <cell r="B78" t="str">
            <v>Employed</v>
          </cell>
          <cell r="C78">
            <v>43</v>
          </cell>
          <cell r="D78">
            <v>20.309999999999999</v>
          </cell>
          <cell r="E78" t="str">
            <v>#</v>
          </cell>
        </row>
        <row r="79">
          <cell r="B79" t="str">
            <v>Unemployed</v>
          </cell>
          <cell r="C79">
            <v>7</v>
          </cell>
          <cell r="D79">
            <v>48.11</v>
          </cell>
          <cell r="E79" t="str">
            <v>#</v>
          </cell>
        </row>
        <row r="80">
          <cell r="B80" t="str">
            <v>Retired</v>
          </cell>
          <cell r="C80" t="str">
            <v>S</v>
          </cell>
          <cell r="D80">
            <v>61.86</v>
          </cell>
          <cell r="E80" t="str">
            <v/>
          </cell>
        </row>
        <row r="81">
          <cell r="B81" t="str">
            <v>Home or caring duties or voluntary work</v>
          </cell>
          <cell r="C81">
            <v>9</v>
          </cell>
          <cell r="D81">
            <v>35.659999999999997</v>
          </cell>
          <cell r="E81" t="str">
            <v>#</v>
          </cell>
        </row>
        <row r="82">
          <cell r="B82" t="str">
            <v>Not employed, studying</v>
          </cell>
          <cell r="C82" t="str">
            <v>S</v>
          </cell>
          <cell r="D82">
            <v>53.7</v>
          </cell>
          <cell r="E82" t="str">
            <v/>
          </cell>
        </row>
        <row r="83">
          <cell r="B83" t="str">
            <v>Not employed, not actively seeking work/unable to work</v>
          </cell>
          <cell r="C83" t="str">
            <v>S</v>
          </cell>
          <cell r="D83">
            <v>60.24</v>
          </cell>
          <cell r="E83" t="str">
            <v/>
          </cell>
        </row>
        <row r="84">
          <cell r="B84" t="str">
            <v>Other employment status</v>
          </cell>
          <cell r="C84" t="str">
            <v>S</v>
          </cell>
          <cell r="D84">
            <v>76.2</v>
          </cell>
          <cell r="E84" t="str">
            <v/>
          </cell>
        </row>
        <row r="85">
          <cell r="B85" t="str">
            <v>Not in the labour force</v>
          </cell>
          <cell r="C85">
            <v>24</v>
          </cell>
          <cell r="D85">
            <v>21.47</v>
          </cell>
          <cell r="E85" t="str">
            <v>#</v>
          </cell>
        </row>
        <row r="86">
          <cell r="B86" t="str">
            <v>Personal income: $20,000 or less</v>
          </cell>
          <cell r="C86">
            <v>25</v>
          </cell>
          <cell r="D86">
            <v>23.06</v>
          </cell>
          <cell r="E86" t="str">
            <v>#</v>
          </cell>
        </row>
        <row r="87">
          <cell r="B87" t="str">
            <v>Personal income: $20,001–$40,000</v>
          </cell>
          <cell r="C87">
            <v>21</v>
          </cell>
          <cell r="D87">
            <v>25.3</v>
          </cell>
          <cell r="E87" t="str">
            <v>#</v>
          </cell>
        </row>
        <row r="88">
          <cell r="B88" t="str">
            <v>Personal income: $40,001–$60,000</v>
          </cell>
          <cell r="C88">
            <v>16</v>
          </cell>
          <cell r="D88">
            <v>30.74</v>
          </cell>
          <cell r="E88" t="str">
            <v>#</v>
          </cell>
        </row>
        <row r="89">
          <cell r="B89" t="str">
            <v>Personal income: $60,001 or more</v>
          </cell>
          <cell r="C89">
            <v>12</v>
          </cell>
          <cell r="D89">
            <v>32.54</v>
          </cell>
          <cell r="E89" t="str">
            <v>#</v>
          </cell>
        </row>
        <row r="90">
          <cell r="B90" t="str">
            <v>Household income: $40,000 or less</v>
          </cell>
          <cell r="C90">
            <v>23</v>
          </cell>
          <cell r="D90">
            <v>21.59</v>
          </cell>
          <cell r="E90" t="str">
            <v>#</v>
          </cell>
        </row>
        <row r="91">
          <cell r="B91" t="str">
            <v>Household income: $40,001–$60,000</v>
          </cell>
          <cell r="C91">
            <v>14</v>
          </cell>
          <cell r="D91">
            <v>32.29</v>
          </cell>
          <cell r="E91" t="str">
            <v>#</v>
          </cell>
        </row>
        <row r="92">
          <cell r="B92" t="str">
            <v>Household income: $60,001–$100,000</v>
          </cell>
          <cell r="C92">
            <v>19</v>
          </cell>
          <cell r="D92">
            <v>34.71</v>
          </cell>
          <cell r="E92" t="str">
            <v>#</v>
          </cell>
        </row>
        <row r="93">
          <cell r="B93" t="str">
            <v>Household income: $100,001 or more</v>
          </cell>
          <cell r="C93">
            <v>19</v>
          </cell>
          <cell r="D93">
            <v>30.47</v>
          </cell>
          <cell r="E93" t="str">
            <v>#</v>
          </cell>
        </row>
        <row r="94">
          <cell r="B94" t="str">
            <v>Not at all limited</v>
          </cell>
          <cell r="C94">
            <v>15</v>
          </cell>
          <cell r="D94">
            <v>27.57</v>
          </cell>
          <cell r="E94" t="str">
            <v>#</v>
          </cell>
        </row>
        <row r="95">
          <cell r="B95" t="str">
            <v>A little limited</v>
          </cell>
          <cell r="C95">
            <v>16</v>
          </cell>
          <cell r="D95">
            <v>34.08</v>
          </cell>
          <cell r="E95" t="str">
            <v>#</v>
          </cell>
        </row>
        <row r="96">
          <cell r="B96" t="str">
            <v>Quite limited</v>
          </cell>
          <cell r="C96">
            <v>10</v>
          </cell>
          <cell r="D96">
            <v>37.090000000000003</v>
          </cell>
          <cell r="E96" t="str">
            <v>#</v>
          </cell>
        </row>
        <row r="97">
          <cell r="B97" t="str">
            <v>Very limited</v>
          </cell>
          <cell r="C97">
            <v>11</v>
          </cell>
          <cell r="D97">
            <v>37.44</v>
          </cell>
          <cell r="E97" t="str">
            <v>#</v>
          </cell>
        </row>
        <row r="98">
          <cell r="B98" t="str">
            <v>Couldn't buy it</v>
          </cell>
          <cell r="C98">
            <v>22</v>
          </cell>
          <cell r="D98">
            <v>25.52</v>
          </cell>
          <cell r="E98" t="str">
            <v>#</v>
          </cell>
        </row>
        <row r="99">
          <cell r="B99" t="str">
            <v>Not at all limited</v>
          </cell>
          <cell r="C99">
            <v>15</v>
          </cell>
          <cell r="D99">
            <v>27.57</v>
          </cell>
          <cell r="E99" t="str">
            <v>#</v>
          </cell>
        </row>
        <row r="100">
          <cell r="B100" t="str">
            <v>A little limited</v>
          </cell>
          <cell r="C100">
            <v>16</v>
          </cell>
          <cell r="D100">
            <v>34.08</v>
          </cell>
          <cell r="E100" t="str">
            <v>#</v>
          </cell>
        </row>
        <row r="101">
          <cell r="B101" t="str">
            <v>Quite or very limited</v>
          </cell>
          <cell r="C101">
            <v>21</v>
          </cell>
          <cell r="D101">
            <v>23.22</v>
          </cell>
          <cell r="E101" t="str">
            <v>#</v>
          </cell>
        </row>
        <row r="102">
          <cell r="B102" t="str">
            <v>Couldn't buy it</v>
          </cell>
          <cell r="C102">
            <v>22</v>
          </cell>
          <cell r="D102">
            <v>25.52</v>
          </cell>
          <cell r="E102" t="str">
            <v>#</v>
          </cell>
        </row>
        <row r="103">
          <cell r="B103" t="str">
            <v>Yes, can meet unexpected expense</v>
          </cell>
          <cell r="C103">
            <v>46</v>
          </cell>
          <cell r="D103">
            <v>16.96</v>
          </cell>
          <cell r="E103" t="str">
            <v/>
          </cell>
        </row>
        <row r="104">
          <cell r="B104" t="str">
            <v>No, cannot meet unexpected expense</v>
          </cell>
          <cell r="C104">
            <v>27</v>
          </cell>
          <cell r="D104">
            <v>25.86</v>
          </cell>
          <cell r="E104" t="str">
            <v>#</v>
          </cell>
        </row>
        <row r="105">
          <cell r="B105" t="str">
            <v>Household had no vehicle access</v>
          </cell>
          <cell r="C105">
            <v>4</v>
          </cell>
          <cell r="D105">
            <v>47.46</v>
          </cell>
          <cell r="E105" t="str">
            <v>#</v>
          </cell>
        </row>
        <row r="106">
          <cell r="B106" t="str">
            <v>Household had vehicle access</v>
          </cell>
          <cell r="C106">
            <v>70</v>
          </cell>
          <cell r="D106">
            <v>14.11</v>
          </cell>
          <cell r="E106" t="str">
            <v/>
          </cell>
        </row>
        <row r="107">
          <cell r="B107" t="str">
            <v>Household had no access to device</v>
          </cell>
          <cell r="C107" t="str">
            <v>S</v>
          </cell>
          <cell r="D107">
            <v>73.98</v>
          </cell>
          <cell r="E107" t="str">
            <v/>
          </cell>
        </row>
        <row r="108">
          <cell r="B108" t="str">
            <v>Household had access to device</v>
          </cell>
          <cell r="C108">
            <v>73</v>
          </cell>
          <cell r="D108">
            <v>13.76</v>
          </cell>
          <cell r="E108" t="str">
            <v/>
          </cell>
        </row>
        <row r="109">
          <cell r="B109" t="str">
            <v>One person household</v>
          </cell>
          <cell r="C109">
            <v>8</v>
          </cell>
          <cell r="D109">
            <v>25.23</v>
          </cell>
          <cell r="E109" t="str">
            <v>#</v>
          </cell>
        </row>
        <row r="110">
          <cell r="B110" t="str">
            <v>One parent with child(ren)</v>
          </cell>
          <cell r="C110">
            <v>17</v>
          </cell>
          <cell r="D110">
            <v>29.99</v>
          </cell>
          <cell r="E110" t="str">
            <v>#</v>
          </cell>
        </row>
        <row r="111">
          <cell r="B111" t="str">
            <v>Couple only</v>
          </cell>
          <cell r="C111">
            <v>7</v>
          </cell>
          <cell r="D111">
            <v>37.64</v>
          </cell>
          <cell r="E111" t="str">
            <v>#</v>
          </cell>
        </row>
        <row r="112">
          <cell r="B112" t="str">
            <v>Couple with child(ren)</v>
          </cell>
          <cell r="C112">
            <v>20</v>
          </cell>
          <cell r="D112">
            <v>31.43</v>
          </cell>
          <cell r="E112" t="str">
            <v>#</v>
          </cell>
        </row>
        <row r="113">
          <cell r="B113" t="str">
            <v>Other multi-person household</v>
          </cell>
          <cell r="C113">
            <v>4</v>
          </cell>
          <cell r="D113">
            <v>44.51</v>
          </cell>
          <cell r="E113" t="str">
            <v>#</v>
          </cell>
        </row>
        <row r="114">
          <cell r="B114" t="str">
            <v>Other household with couple and/or child</v>
          </cell>
          <cell r="C114">
            <v>17</v>
          </cell>
          <cell r="D114">
            <v>43.1</v>
          </cell>
          <cell r="E114" t="str">
            <v>#</v>
          </cell>
        </row>
        <row r="115">
          <cell r="B115" t="str">
            <v>One-person household</v>
          </cell>
          <cell r="C115">
            <v>8</v>
          </cell>
          <cell r="D115">
            <v>25.23</v>
          </cell>
          <cell r="E115" t="str">
            <v>#</v>
          </cell>
        </row>
        <row r="116">
          <cell r="B116" t="str">
            <v>Two-people household</v>
          </cell>
          <cell r="C116">
            <v>16</v>
          </cell>
          <cell r="D116">
            <v>23.08</v>
          </cell>
          <cell r="E116" t="str">
            <v>#</v>
          </cell>
        </row>
        <row r="117">
          <cell r="B117" t="str">
            <v>Three-people household</v>
          </cell>
          <cell r="C117">
            <v>20</v>
          </cell>
          <cell r="D117">
            <v>34.35</v>
          </cell>
          <cell r="E117" t="str">
            <v>#</v>
          </cell>
        </row>
        <row r="118">
          <cell r="B118" t="str">
            <v>Four-people household</v>
          </cell>
          <cell r="C118">
            <v>14</v>
          </cell>
          <cell r="D118">
            <v>31.78</v>
          </cell>
          <cell r="E118" t="str">
            <v>#</v>
          </cell>
        </row>
        <row r="119">
          <cell r="B119" t="str">
            <v>Five-or-more-people household</v>
          </cell>
          <cell r="C119">
            <v>17</v>
          </cell>
          <cell r="D119">
            <v>33.43</v>
          </cell>
          <cell r="E119" t="str">
            <v>#</v>
          </cell>
        </row>
        <row r="120">
          <cell r="B120" t="str">
            <v>No children in household</v>
          </cell>
          <cell r="C120">
            <v>32</v>
          </cell>
          <cell r="D120">
            <v>18.7</v>
          </cell>
          <cell r="E120" t="str">
            <v/>
          </cell>
        </row>
        <row r="121">
          <cell r="B121" t="str">
            <v>One-child household</v>
          </cell>
          <cell r="C121">
            <v>14</v>
          </cell>
          <cell r="D121">
            <v>35.68</v>
          </cell>
          <cell r="E121" t="str">
            <v>#</v>
          </cell>
        </row>
        <row r="122">
          <cell r="B122" t="str">
            <v>Two-or-more-children household</v>
          </cell>
          <cell r="C122">
            <v>29</v>
          </cell>
          <cell r="D122">
            <v>24.54</v>
          </cell>
          <cell r="E122" t="str">
            <v>#</v>
          </cell>
        </row>
        <row r="123">
          <cell r="B123" t="str">
            <v>No children in household</v>
          </cell>
          <cell r="C123">
            <v>32</v>
          </cell>
          <cell r="D123">
            <v>18.7</v>
          </cell>
          <cell r="E123" t="str">
            <v/>
          </cell>
        </row>
        <row r="124">
          <cell r="B124" t="str">
            <v>One-or-more-children household</v>
          </cell>
          <cell r="C124">
            <v>42</v>
          </cell>
          <cell r="D124">
            <v>19.09</v>
          </cell>
          <cell r="E124" t="str">
            <v/>
          </cell>
        </row>
        <row r="125">
          <cell r="B125" t="str">
            <v>Yes, lived at current address</v>
          </cell>
          <cell r="C125">
            <v>58</v>
          </cell>
          <cell r="D125">
            <v>17.25</v>
          </cell>
          <cell r="E125" t="str">
            <v/>
          </cell>
        </row>
        <row r="126">
          <cell r="B126" t="str">
            <v>No, did not live at current address</v>
          </cell>
          <cell r="C126">
            <v>16</v>
          </cell>
          <cell r="D126">
            <v>25.81</v>
          </cell>
          <cell r="E126" t="str">
            <v>#</v>
          </cell>
        </row>
        <row r="127">
          <cell r="B127" t="str">
            <v>Owned</v>
          </cell>
          <cell r="C127">
            <v>32</v>
          </cell>
          <cell r="D127">
            <v>23.9</v>
          </cell>
          <cell r="E127" t="str">
            <v>#</v>
          </cell>
        </row>
        <row r="128">
          <cell r="B128" t="str">
            <v>Rented, private</v>
          </cell>
          <cell r="C128">
            <v>30</v>
          </cell>
          <cell r="D128">
            <v>21.2</v>
          </cell>
          <cell r="E128" t="str">
            <v>#</v>
          </cell>
        </row>
        <row r="129">
          <cell r="B129" t="str">
            <v>Rented, government</v>
          </cell>
          <cell r="C129">
            <v>11</v>
          </cell>
          <cell r="D129">
            <v>32.369999999999997</v>
          </cell>
          <cell r="E129" t="str">
            <v>#</v>
          </cell>
        </row>
      </sheetData>
      <sheetData sheetId="7">
        <row r="4">
          <cell r="B4" t="str">
            <v>New Zealand Average</v>
          </cell>
          <cell r="C4">
            <v>49</v>
          </cell>
          <cell r="D4">
            <v>16.649999999999999</v>
          </cell>
          <cell r="E4" t="str">
            <v/>
          </cell>
        </row>
        <row r="5">
          <cell r="B5" t="str">
            <v>Male</v>
          </cell>
          <cell r="C5">
            <v>11</v>
          </cell>
          <cell r="D5">
            <v>34.47</v>
          </cell>
          <cell r="E5" t="str">
            <v>#</v>
          </cell>
        </row>
        <row r="6">
          <cell r="B6" t="str">
            <v>Female</v>
          </cell>
          <cell r="C6">
            <v>38</v>
          </cell>
          <cell r="D6">
            <v>18.940000000000001</v>
          </cell>
          <cell r="E6" t="str">
            <v/>
          </cell>
        </row>
        <row r="7">
          <cell r="B7" t="str">
            <v>Gender diverse</v>
          </cell>
          <cell r="C7" t="str">
            <v>S</v>
          </cell>
          <cell r="D7">
            <v>196.04</v>
          </cell>
          <cell r="E7" t="str">
            <v/>
          </cell>
        </row>
        <row r="8">
          <cell r="B8" t="str">
            <v>Cis-male</v>
          </cell>
          <cell r="C8">
            <v>11</v>
          </cell>
          <cell r="D8">
            <v>36.36</v>
          </cell>
          <cell r="E8" t="str">
            <v>#</v>
          </cell>
        </row>
        <row r="9">
          <cell r="B9" t="str">
            <v>Cis-female</v>
          </cell>
          <cell r="C9">
            <v>38</v>
          </cell>
          <cell r="D9">
            <v>19.05</v>
          </cell>
          <cell r="E9" t="str">
            <v/>
          </cell>
        </row>
        <row r="10">
          <cell r="B10" t="str">
            <v>Gender-diverse or trans-gender</v>
          </cell>
          <cell r="C10" t="str">
            <v>S</v>
          </cell>
          <cell r="D10">
            <v>105.3</v>
          </cell>
          <cell r="E10" t="str">
            <v/>
          </cell>
        </row>
        <row r="11">
          <cell r="B11" t="str">
            <v>Heterosexual</v>
          </cell>
          <cell r="C11">
            <v>44</v>
          </cell>
          <cell r="D11">
            <v>17.329999999999998</v>
          </cell>
          <cell r="E11" t="str">
            <v/>
          </cell>
        </row>
        <row r="12">
          <cell r="B12" t="str">
            <v>Gay or lesbian</v>
          </cell>
          <cell r="C12" t="str">
            <v>S</v>
          </cell>
          <cell r="D12">
            <v>118.32</v>
          </cell>
          <cell r="E12" t="str">
            <v/>
          </cell>
        </row>
        <row r="13">
          <cell r="B13" t="str">
            <v>Bisexual</v>
          </cell>
          <cell r="C13" t="str">
            <v>S</v>
          </cell>
          <cell r="D13">
            <v>73.930000000000007</v>
          </cell>
          <cell r="E13" t="str">
            <v/>
          </cell>
        </row>
        <row r="14">
          <cell r="B14" t="str">
            <v>Other sexual identity</v>
          </cell>
          <cell r="C14" t="str">
            <v>S</v>
          </cell>
          <cell r="D14">
            <v>166.82</v>
          </cell>
          <cell r="E14" t="str">
            <v/>
          </cell>
        </row>
        <row r="15">
          <cell r="B15" t="str">
            <v>People with diverse sexualities</v>
          </cell>
          <cell r="C15" t="str">
            <v>S</v>
          </cell>
          <cell r="D15">
            <v>57.32</v>
          </cell>
          <cell r="E15" t="str">
            <v/>
          </cell>
        </row>
        <row r="16">
          <cell r="B16" t="str">
            <v>Not LGBT</v>
          </cell>
          <cell r="C16">
            <v>44</v>
          </cell>
          <cell r="D16">
            <v>16.96</v>
          </cell>
          <cell r="E16" t="str">
            <v/>
          </cell>
        </row>
        <row r="17">
          <cell r="B17" t="str">
            <v>LGBT</v>
          </cell>
          <cell r="C17" t="str">
            <v>S</v>
          </cell>
          <cell r="D17">
            <v>53.09</v>
          </cell>
          <cell r="E17" t="str">
            <v/>
          </cell>
        </row>
        <row r="18">
          <cell r="B18" t="str">
            <v>15–19 years</v>
          </cell>
          <cell r="C18" t="str">
            <v>S</v>
          </cell>
          <cell r="D18">
            <v>79.98</v>
          </cell>
          <cell r="E18" t="str">
            <v/>
          </cell>
        </row>
        <row r="19">
          <cell r="B19" t="str">
            <v>20–29 years</v>
          </cell>
          <cell r="C19">
            <v>16</v>
          </cell>
          <cell r="D19">
            <v>30.29</v>
          </cell>
          <cell r="E19" t="str">
            <v>#</v>
          </cell>
        </row>
        <row r="20">
          <cell r="B20" t="str">
            <v>30–39 years</v>
          </cell>
          <cell r="C20">
            <v>13</v>
          </cell>
          <cell r="D20">
            <v>36.68</v>
          </cell>
          <cell r="E20" t="str">
            <v>#</v>
          </cell>
        </row>
        <row r="21">
          <cell r="B21" t="str">
            <v>40–49 years</v>
          </cell>
          <cell r="C21">
            <v>12</v>
          </cell>
          <cell r="D21">
            <v>34.82</v>
          </cell>
          <cell r="E21" t="str">
            <v>#</v>
          </cell>
        </row>
        <row r="22">
          <cell r="B22" t="str">
            <v>50–59 years</v>
          </cell>
          <cell r="C22" t="str">
            <v>S</v>
          </cell>
          <cell r="D22">
            <v>55.67</v>
          </cell>
          <cell r="E22" t="str">
            <v/>
          </cell>
        </row>
        <row r="23">
          <cell r="B23" t="str">
            <v>60–64 years</v>
          </cell>
          <cell r="C23" t="str">
            <v>S</v>
          </cell>
          <cell r="D23">
            <v>114.55</v>
          </cell>
          <cell r="E23" t="str">
            <v/>
          </cell>
        </row>
        <row r="24">
          <cell r="B24" t="str">
            <v>65 years and over</v>
          </cell>
          <cell r="C24" t="str">
            <v>S</v>
          </cell>
          <cell r="D24">
            <v>70.459999999999994</v>
          </cell>
          <cell r="E24" t="str">
            <v/>
          </cell>
        </row>
        <row r="25">
          <cell r="B25" t="str">
            <v>15–29 years</v>
          </cell>
          <cell r="C25">
            <v>18</v>
          </cell>
          <cell r="D25">
            <v>28.51</v>
          </cell>
          <cell r="E25" t="str">
            <v>#</v>
          </cell>
        </row>
        <row r="26">
          <cell r="B26" t="str">
            <v>30–64 years</v>
          </cell>
          <cell r="C26">
            <v>30</v>
          </cell>
          <cell r="D26">
            <v>22.25</v>
          </cell>
          <cell r="E26" t="str">
            <v>#</v>
          </cell>
        </row>
        <row r="27">
          <cell r="B27" t="str">
            <v>65 years and over</v>
          </cell>
          <cell r="C27" t="str">
            <v>S</v>
          </cell>
          <cell r="D27">
            <v>70.459999999999994</v>
          </cell>
          <cell r="E27" t="str">
            <v/>
          </cell>
        </row>
        <row r="28">
          <cell r="B28" t="str">
            <v>15–19 years</v>
          </cell>
          <cell r="C28" t="str">
            <v>S</v>
          </cell>
          <cell r="D28">
            <v>79.98</v>
          </cell>
          <cell r="E28" t="str">
            <v/>
          </cell>
        </row>
        <row r="29">
          <cell r="B29" t="str">
            <v>20–29 years</v>
          </cell>
          <cell r="C29">
            <v>16</v>
          </cell>
          <cell r="D29">
            <v>30.29</v>
          </cell>
          <cell r="E29" t="str">
            <v>#</v>
          </cell>
        </row>
        <row r="30">
          <cell r="B30" t="str">
            <v>NZ European</v>
          </cell>
          <cell r="C30">
            <v>31</v>
          </cell>
          <cell r="D30">
            <v>21.71</v>
          </cell>
          <cell r="E30" t="str">
            <v>#</v>
          </cell>
        </row>
        <row r="31">
          <cell r="B31" t="str">
            <v>Māori</v>
          </cell>
          <cell r="C31">
            <v>18</v>
          </cell>
          <cell r="D31">
            <v>26.39</v>
          </cell>
          <cell r="E31" t="str">
            <v>#</v>
          </cell>
        </row>
        <row r="32">
          <cell r="B32" t="str">
            <v>Pacific peoples</v>
          </cell>
          <cell r="C32">
            <v>8</v>
          </cell>
          <cell r="D32">
            <v>48.38</v>
          </cell>
          <cell r="E32" t="str">
            <v>#</v>
          </cell>
        </row>
        <row r="33">
          <cell r="B33" t="str">
            <v>Asian</v>
          </cell>
          <cell r="C33" t="str">
            <v>S</v>
          </cell>
          <cell r="D33">
            <v>101.29</v>
          </cell>
          <cell r="E33" t="str">
            <v/>
          </cell>
        </row>
        <row r="34">
          <cell r="B34" t="str">
            <v>Chinese</v>
          </cell>
          <cell r="C34" t="str">
            <v>S</v>
          </cell>
          <cell r="D34">
            <v>196.03</v>
          </cell>
          <cell r="E34" t="str">
            <v/>
          </cell>
        </row>
        <row r="35">
          <cell r="B35" t="str">
            <v>Indian</v>
          </cell>
          <cell r="C35" t="str">
            <v>S</v>
          </cell>
          <cell r="D35">
            <v>108.05</v>
          </cell>
          <cell r="E35" t="str">
            <v/>
          </cell>
        </row>
        <row r="36">
          <cell r="B36" t="str">
            <v>Other Asian ethnicity</v>
          </cell>
          <cell r="C36">
            <v>0</v>
          </cell>
          <cell r="D36" t="str">
            <v>.</v>
          </cell>
          <cell r="E36" t="str">
            <v/>
          </cell>
        </row>
        <row r="37">
          <cell r="B37" t="str">
            <v>Other ethnicity</v>
          </cell>
          <cell r="C37" t="str">
            <v>S</v>
          </cell>
          <cell r="D37">
            <v>127.29</v>
          </cell>
          <cell r="E37" t="str">
            <v/>
          </cell>
        </row>
        <row r="38">
          <cell r="B38" t="str">
            <v>Other ethnicity (except European and Māori)</v>
          </cell>
          <cell r="C38">
            <v>11</v>
          </cell>
          <cell r="D38">
            <v>40.78</v>
          </cell>
          <cell r="E38" t="str">
            <v>#</v>
          </cell>
        </row>
        <row r="39">
          <cell r="B39" t="str">
            <v>Other ethnicity (except European, Māori and Asian)</v>
          </cell>
          <cell r="C39">
            <v>10</v>
          </cell>
          <cell r="D39">
            <v>44.41</v>
          </cell>
          <cell r="E39" t="str">
            <v>#</v>
          </cell>
        </row>
        <row r="40">
          <cell r="B40" t="str">
            <v>Other ethnicity (except European, Māori and Pacific)</v>
          </cell>
          <cell r="C40" t="str">
            <v>S</v>
          </cell>
          <cell r="D40">
            <v>81.290000000000006</v>
          </cell>
          <cell r="E40" t="str">
            <v/>
          </cell>
        </row>
        <row r="41">
          <cell r="B41">
            <v>2018</v>
          </cell>
          <cell r="C41">
            <v>24</v>
          </cell>
          <cell r="D41">
            <v>21.29</v>
          </cell>
          <cell r="E41" t="str">
            <v>#</v>
          </cell>
        </row>
        <row r="42">
          <cell r="B42" t="str">
            <v>2019/20</v>
          </cell>
          <cell r="C42">
            <v>25</v>
          </cell>
          <cell r="D42">
            <v>25.19</v>
          </cell>
          <cell r="E42" t="str">
            <v>#</v>
          </cell>
        </row>
        <row r="43">
          <cell r="B43" t="str">
            <v>Auckland</v>
          </cell>
          <cell r="C43">
            <v>17</v>
          </cell>
          <cell r="D43">
            <v>31.23</v>
          </cell>
          <cell r="E43" t="str">
            <v>#</v>
          </cell>
        </row>
        <row r="44">
          <cell r="B44" t="str">
            <v>Wellington</v>
          </cell>
          <cell r="C44">
            <v>4</v>
          </cell>
          <cell r="D44">
            <v>47.69</v>
          </cell>
          <cell r="E44" t="str">
            <v>#</v>
          </cell>
        </row>
        <row r="45">
          <cell r="B45" t="str">
            <v>Rest of North Island</v>
          </cell>
          <cell r="C45">
            <v>15</v>
          </cell>
          <cell r="D45">
            <v>25.86</v>
          </cell>
          <cell r="E45" t="str">
            <v>#</v>
          </cell>
        </row>
        <row r="46">
          <cell r="B46" t="str">
            <v>Canterbury</v>
          </cell>
          <cell r="C46" t="str">
            <v>S</v>
          </cell>
          <cell r="D46">
            <v>50.55</v>
          </cell>
          <cell r="E46" t="str">
            <v/>
          </cell>
        </row>
        <row r="47">
          <cell r="B47" t="str">
            <v>Rest of South Island</v>
          </cell>
          <cell r="C47">
            <v>6</v>
          </cell>
          <cell r="D47">
            <v>44.38</v>
          </cell>
          <cell r="E47" t="str">
            <v>#</v>
          </cell>
        </row>
        <row r="48">
          <cell r="B48" t="str">
            <v>Major urban area</v>
          </cell>
          <cell r="C48">
            <v>27</v>
          </cell>
          <cell r="D48">
            <v>23.48</v>
          </cell>
          <cell r="E48" t="str">
            <v>#</v>
          </cell>
        </row>
        <row r="49">
          <cell r="B49" t="str">
            <v>Large urban area</v>
          </cell>
          <cell r="C49">
            <v>7</v>
          </cell>
          <cell r="D49">
            <v>37.96</v>
          </cell>
          <cell r="E49" t="str">
            <v>#</v>
          </cell>
        </row>
        <row r="50">
          <cell r="B50" t="str">
            <v>Medium urban area</v>
          </cell>
          <cell r="C50" t="str">
            <v>S</v>
          </cell>
          <cell r="D50">
            <v>64.5</v>
          </cell>
          <cell r="E50" t="str">
            <v/>
          </cell>
        </row>
        <row r="51">
          <cell r="B51" t="str">
            <v>Small urban area</v>
          </cell>
          <cell r="C51" t="str">
            <v>S</v>
          </cell>
          <cell r="D51">
            <v>50.2</v>
          </cell>
          <cell r="E51" t="str">
            <v/>
          </cell>
        </row>
        <row r="52">
          <cell r="B52" t="str">
            <v>Rural settlement/rural other</v>
          </cell>
          <cell r="C52">
            <v>7</v>
          </cell>
          <cell r="D52">
            <v>47.37</v>
          </cell>
          <cell r="E52" t="str">
            <v>#</v>
          </cell>
        </row>
        <row r="53">
          <cell r="B53" t="str">
            <v>Major urban area</v>
          </cell>
          <cell r="C53">
            <v>27</v>
          </cell>
          <cell r="D53">
            <v>23.48</v>
          </cell>
          <cell r="E53" t="str">
            <v>#</v>
          </cell>
        </row>
        <row r="54">
          <cell r="B54" t="str">
            <v>Medium/large urban area</v>
          </cell>
          <cell r="C54">
            <v>11</v>
          </cell>
          <cell r="D54">
            <v>35.51</v>
          </cell>
          <cell r="E54" t="str">
            <v>#</v>
          </cell>
        </row>
        <row r="55">
          <cell r="B55" t="str">
            <v>Small urban/rural area</v>
          </cell>
          <cell r="C55">
            <v>10</v>
          </cell>
          <cell r="D55">
            <v>37.729999999999997</v>
          </cell>
          <cell r="E55" t="str">
            <v>#</v>
          </cell>
        </row>
        <row r="56">
          <cell r="B56" t="str">
            <v>Quintile 1 (least deprived)</v>
          </cell>
          <cell r="C56" t="str">
            <v>S</v>
          </cell>
          <cell r="D56">
            <v>61.34</v>
          </cell>
          <cell r="E56" t="str">
            <v/>
          </cell>
        </row>
        <row r="57">
          <cell r="B57" t="str">
            <v>Quintile 2</v>
          </cell>
          <cell r="C57">
            <v>6</v>
          </cell>
          <cell r="D57">
            <v>48.37</v>
          </cell>
          <cell r="E57" t="str">
            <v>#</v>
          </cell>
        </row>
        <row r="58">
          <cell r="B58" t="str">
            <v>Quintile 3</v>
          </cell>
          <cell r="C58">
            <v>9</v>
          </cell>
          <cell r="D58">
            <v>44.27</v>
          </cell>
          <cell r="E58" t="str">
            <v>#</v>
          </cell>
        </row>
        <row r="59">
          <cell r="B59" t="str">
            <v>Quintile 4</v>
          </cell>
          <cell r="C59">
            <v>13</v>
          </cell>
          <cell r="D59">
            <v>38.43</v>
          </cell>
          <cell r="E59" t="str">
            <v>#</v>
          </cell>
        </row>
        <row r="60">
          <cell r="B60" t="str">
            <v>Quintile 5 (most deprived)</v>
          </cell>
          <cell r="C60">
            <v>17</v>
          </cell>
          <cell r="D60">
            <v>26.28</v>
          </cell>
          <cell r="E60" t="str">
            <v>#</v>
          </cell>
        </row>
        <row r="61">
          <cell r="B61" t="str">
            <v>Had partner within last 12 months</v>
          </cell>
          <cell r="C61">
            <v>49</v>
          </cell>
          <cell r="D61">
            <v>16.649999999999999</v>
          </cell>
          <cell r="E61" t="str">
            <v/>
          </cell>
        </row>
        <row r="62">
          <cell r="B62" t="str">
            <v>Has ever had a partner</v>
          </cell>
          <cell r="C62">
            <v>49</v>
          </cell>
          <cell r="D62">
            <v>16.649999999999999</v>
          </cell>
          <cell r="E62" t="str">
            <v/>
          </cell>
        </row>
        <row r="63">
          <cell r="B63" t="str">
            <v>Partnered – legally registered</v>
          </cell>
          <cell r="C63">
            <v>19</v>
          </cell>
          <cell r="D63">
            <v>30.37</v>
          </cell>
          <cell r="E63" t="str">
            <v>#</v>
          </cell>
        </row>
        <row r="64">
          <cell r="B64" t="str">
            <v>Partnered – not legally registered</v>
          </cell>
          <cell r="C64">
            <v>10</v>
          </cell>
          <cell r="D64">
            <v>38.56</v>
          </cell>
          <cell r="E64" t="str">
            <v>#</v>
          </cell>
        </row>
        <row r="65">
          <cell r="B65" t="str">
            <v>Non-partnered</v>
          </cell>
          <cell r="C65">
            <v>21</v>
          </cell>
          <cell r="D65">
            <v>25.17</v>
          </cell>
          <cell r="E65" t="str">
            <v>#</v>
          </cell>
        </row>
        <row r="66">
          <cell r="B66" t="str">
            <v>Never married and never in a civil union</v>
          </cell>
          <cell r="C66">
            <v>14</v>
          </cell>
          <cell r="D66">
            <v>27.14</v>
          </cell>
          <cell r="E66" t="str">
            <v>#</v>
          </cell>
        </row>
        <row r="67">
          <cell r="B67" t="str">
            <v>Divorced</v>
          </cell>
          <cell r="C67" t="str">
            <v>S</v>
          </cell>
          <cell r="D67">
            <v>101.54</v>
          </cell>
          <cell r="E67" t="str">
            <v/>
          </cell>
        </row>
        <row r="68">
          <cell r="B68" t="str">
            <v>Widowed/surviving partner</v>
          </cell>
          <cell r="C68" t="str">
            <v>S</v>
          </cell>
          <cell r="D68">
            <v>106.03</v>
          </cell>
          <cell r="E68" t="str">
            <v/>
          </cell>
        </row>
        <row r="69">
          <cell r="B69" t="str">
            <v>Separated</v>
          </cell>
          <cell r="C69">
            <v>13</v>
          </cell>
          <cell r="D69">
            <v>41.96</v>
          </cell>
          <cell r="E69" t="str">
            <v>#</v>
          </cell>
        </row>
        <row r="70">
          <cell r="B70" t="str">
            <v>Married/civil union/de facto</v>
          </cell>
          <cell r="C70">
            <v>19</v>
          </cell>
          <cell r="D70">
            <v>29.98</v>
          </cell>
          <cell r="E70" t="str">
            <v>#</v>
          </cell>
        </row>
        <row r="71">
          <cell r="B71" t="str">
            <v>Adults with disability</v>
          </cell>
          <cell r="C71" t="str">
            <v>S</v>
          </cell>
          <cell r="D71">
            <v>66.73</v>
          </cell>
          <cell r="E71" t="str">
            <v/>
          </cell>
        </row>
        <row r="72">
          <cell r="B72" t="str">
            <v>Adults without disability</v>
          </cell>
          <cell r="C72">
            <v>46</v>
          </cell>
          <cell r="D72">
            <v>17.86</v>
          </cell>
          <cell r="E72" t="str">
            <v/>
          </cell>
        </row>
        <row r="73">
          <cell r="B73" t="str">
            <v>Low level of psychological distress</v>
          </cell>
          <cell r="C73">
            <v>33</v>
          </cell>
          <cell r="D73">
            <v>20.53</v>
          </cell>
          <cell r="E73" t="str">
            <v>#</v>
          </cell>
        </row>
        <row r="74">
          <cell r="B74" t="str">
            <v>Moderate level of psychological distress</v>
          </cell>
          <cell r="C74">
            <v>10</v>
          </cell>
          <cell r="D74">
            <v>47.87</v>
          </cell>
          <cell r="E74" t="str">
            <v>#</v>
          </cell>
        </row>
        <row r="75">
          <cell r="B75" t="str">
            <v>High level of psychological distress</v>
          </cell>
          <cell r="C75" t="str">
            <v>S</v>
          </cell>
          <cell r="D75">
            <v>51.9</v>
          </cell>
          <cell r="E75" t="str">
            <v/>
          </cell>
        </row>
        <row r="76">
          <cell r="B76" t="str">
            <v>No probable serious mental illness</v>
          </cell>
          <cell r="C76">
            <v>33</v>
          </cell>
          <cell r="D76">
            <v>20.53</v>
          </cell>
          <cell r="E76" t="str">
            <v>#</v>
          </cell>
        </row>
        <row r="77">
          <cell r="B77" t="str">
            <v>Probable serious mental illness</v>
          </cell>
          <cell r="C77">
            <v>10</v>
          </cell>
          <cell r="D77">
            <v>47.87</v>
          </cell>
          <cell r="E77" t="str">
            <v>#</v>
          </cell>
        </row>
        <row r="78">
          <cell r="B78" t="str">
            <v>Employed</v>
          </cell>
          <cell r="C78">
            <v>27</v>
          </cell>
          <cell r="D78">
            <v>23.22</v>
          </cell>
          <cell r="E78" t="str">
            <v>#</v>
          </cell>
        </row>
        <row r="79">
          <cell r="B79" t="str">
            <v>Unemployed</v>
          </cell>
          <cell r="C79" t="str">
            <v>S</v>
          </cell>
          <cell r="D79">
            <v>55.81</v>
          </cell>
          <cell r="E79" t="str">
            <v/>
          </cell>
        </row>
        <row r="80">
          <cell r="B80" t="str">
            <v>Retired</v>
          </cell>
          <cell r="C80" t="str">
            <v>S</v>
          </cell>
          <cell r="D80">
            <v>80.88</v>
          </cell>
          <cell r="E80" t="str">
            <v/>
          </cell>
        </row>
        <row r="81">
          <cell r="B81" t="str">
            <v>Home or caring duties or voluntary work</v>
          </cell>
          <cell r="C81">
            <v>7</v>
          </cell>
          <cell r="D81">
            <v>41.21</v>
          </cell>
          <cell r="E81" t="str">
            <v>#</v>
          </cell>
        </row>
        <row r="82">
          <cell r="B82" t="str">
            <v>Not employed, studying</v>
          </cell>
          <cell r="C82" t="str">
            <v>S</v>
          </cell>
          <cell r="D82">
            <v>72.67</v>
          </cell>
          <cell r="E82" t="str">
            <v/>
          </cell>
        </row>
        <row r="83">
          <cell r="B83" t="str">
            <v>Not employed, not actively seeking work/unable to work</v>
          </cell>
          <cell r="C83" t="str">
            <v>S</v>
          </cell>
          <cell r="D83">
            <v>68.989999999999995</v>
          </cell>
          <cell r="E83" t="str">
            <v/>
          </cell>
        </row>
        <row r="84">
          <cell r="B84" t="str">
            <v>Other employment status</v>
          </cell>
          <cell r="C84" t="str">
            <v>S</v>
          </cell>
          <cell r="D84">
            <v>82.63</v>
          </cell>
          <cell r="E84" t="str">
            <v/>
          </cell>
        </row>
        <row r="85">
          <cell r="B85" t="str">
            <v>Not in the labour force</v>
          </cell>
          <cell r="C85">
            <v>17</v>
          </cell>
          <cell r="D85">
            <v>24.44</v>
          </cell>
          <cell r="E85" t="str">
            <v>#</v>
          </cell>
        </row>
        <row r="86">
          <cell r="B86" t="str">
            <v>Personal income: $20,000 or less</v>
          </cell>
          <cell r="C86">
            <v>16</v>
          </cell>
          <cell r="D86">
            <v>29</v>
          </cell>
          <cell r="E86" t="str">
            <v>#</v>
          </cell>
        </row>
        <row r="87">
          <cell r="B87" t="str">
            <v>Personal income: $20,001–$40,000</v>
          </cell>
          <cell r="C87">
            <v>14</v>
          </cell>
          <cell r="D87">
            <v>32.83</v>
          </cell>
          <cell r="E87" t="str">
            <v>#</v>
          </cell>
        </row>
        <row r="88">
          <cell r="B88" t="str">
            <v>Personal income: $40,001–$60,000</v>
          </cell>
          <cell r="C88">
            <v>11</v>
          </cell>
          <cell r="D88">
            <v>39.11</v>
          </cell>
          <cell r="E88" t="str">
            <v>#</v>
          </cell>
        </row>
        <row r="89">
          <cell r="B89" t="str">
            <v>Personal income: $60,001 or more</v>
          </cell>
          <cell r="C89">
            <v>9</v>
          </cell>
          <cell r="D89">
            <v>39.18</v>
          </cell>
          <cell r="E89" t="str">
            <v>#</v>
          </cell>
        </row>
        <row r="90">
          <cell r="B90" t="str">
            <v>Household income: $40,000 or less</v>
          </cell>
          <cell r="C90">
            <v>18</v>
          </cell>
          <cell r="D90">
            <v>24.61</v>
          </cell>
          <cell r="E90" t="str">
            <v>#</v>
          </cell>
        </row>
        <row r="91">
          <cell r="B91" t="str">
            <v>Household income: $40,001–$60,000</v>
          </cell>
          <cell r="C91">
            <v>10</v>
          </cell>
          <cell r="D91">
            <v>39.46</v>
          </cell>
          <cell r="E91" t="str">
            <v>#</v>
          </cell>
        </row>
        <row r="92">
          <cell r="B92" t="str">
            <v>Household income: $60,001–$100,000</v>
          </cell>
          <cell r="C92">
            <v>11</v>
          </cell>
          <cell r="D92">
            <v>35.729999999999997</v>
          </cell>
          <cell r="E92" t="str">
            <v>#</v>
          </cell>
        </row>
        <row r="93">
          <cell r="B93" t="str">
            <v>Household income: $100,001 or more</v>
          </cell>
          <cell r="C93">
            <v>10</v>
          </cell>
          <cell r="D93">
            <v>40.6</v>
          </cell>
          <cell r="E93" t="str">
            <v>#</v>
          </cell>
        </row>
        <row r="94">
          <cell r="B94" t="str">
            <v>Not at all limited</v>
          </cell>
          <cell r="C94">
            <v>9</v>
          </cell>
          <cell r="D94">
            <v>34.9</v>
          </cell>
          <cell r="E94" t="str">
            <v>#</v>
          </cell>
        </row>
        <row r="95">
          <cell r="B95" t="str">
            <v>A little limited</v>
          </cell>
          <cell r="C95">
            <v>9</v>
          </cell>
          <cell r="D95">
            <v>39.1</v>
          </cell>
          <cell r="E95" t="str">
            <v>#</v>
          </cell>
        </row>
        <row r="96">
          <cell r="B96" t="str">
            <v>Quite limited</v>
          </cell>
          <cell r="C96">
            <v>7</v>
          </cell>
          <cell r="D96">
            <v>48.37</v>
          </cell>
          <cell r="E96" t="str">
            <v>#</v>
          </cell>
        </row>
        <row r="97">
          <cell r="B97" t="str">
            <v>Very limited</v>
          </cell>
          <cell r="C97">
            <v>6</v>
          </cell>
          <cell r="D97">
            <v>48.08</v>
          </cell>
          <cell r="E97" t="str">
            <v>#</v>
          </cell>
        </row>
        <row r="98">
          <cell r="B98" t="str">
            <v>Couldn't buy it</v>
          </cell>
          <cell r="C98">
            <v>18</v>
          </cell>
          <cell r="D98">
            <v>30.37</v>
          </cell>
          <cell r="E98" t="str">
            <v>#</v>
          </cell>
        </row>
        <row r="99">
          <cell r="B99" t="str">
            <v>Not at all limited</v>
          </cell>
          <cell r="C99">
            <v>9</v>
          </cell>
          <cell r="D99">
            <v>34.9</v>
          </cell>
          <cell r="E99" t="str">
            <v>#</v>
          </cell>
        </row>
        <row r="100">
          <cell r="B100" t="str">
            <v>A little limited</v>
          </cell>
          <cell r="C100">
            <v>9</v>
          </cell>
          <cell r="D100">
            <v>39.1</v>
          </cell>
          <cell r="E100" t="str">
            <v>#</v>
          </cell>
        </row>
        <row r="101">
          <cell r="B101" t="str">
            <v>Quite or very limited</v>
          </cell>
          <cell r="C101">
            <v>13</v>
          </cell>
          <cell r="D101">
            <v>32.340000000000003</v>
          </cell>
          <cell r="E101" t="str">
            <v>#</v>
          </cell>
        </row>
        <row r="102">
          <cell r="B102" t="str">
            <v>Couldn't buy it</v>
          </cell>
          <cell r="C102">
            <v>18</v>
          </cell>
          <cell r="D102">
            <v>30.37</v>
          </cell>
          <cell r="E102" t="str">
            <v>#</v>
          </cell>
        </row>
        <row r="103">
          <cell r="B103" t="str">
            <v>Yes, can meet unexpected expense</v>
          </cell>
          <cell r="C103">
            <v>29</v>
          </cell>
          <cell r="D103">
            <v>23.73</v>
          </cell>
          <cell r="E103" t="str">
            <v>#</v>
          </cell>
        </row>
        <row r="104">
          <cell r="B104" t="str">
            <v>No, cannot meet unexpected expense</v>
          </cell>
          <cell r="C104">
            <v>19</v>
          </cell>
          <cell r="D104">
            <v>30.58</v>
          </cell>
          <cell r="E104" t="str">
            <v>#</v>
          </cell>
        </row>
        <row r="105">
          <cell r="B105" t="str">
            <v>Household had no vehicle access</v>
          </cell>
          <cell r="C105" t="str">
            <v>S</v>
          </cell>
          <cell r="D105">
            <v>56.15</v>
          </cell>
          <cell r="E105" t="str">
            <v/>
          </cell>
        </row>
        <row r="106">
          <cell r="B106" t="str">
            <v>Household had vehicle access</v>
          </cell>
          <cell r="C106">
            <v>46</v>
          </cell>
          <cell r="D106">
            <v>17</v>
          </cell>
          <cell r="E106" t="str">
            <v/>
          </cell>
        </row>
        <row r="107">
          <cell r="B107" t="str">
            <v>Household had no access to device</v>
          </cell>
          <cell r="C107" t="str">
            <v>S</v>
          </cell>
          <cell r="D107">
            <v>94.69</v>
          </cell>
          <cell r="E107" t="str">
            <v/>
          </cell>
        </row>
        <row r="108">
          <cell r="B108" t="str">
            <v>Household had access to device</v>
          </cell>
          <cell r="C108">
            <v>49</v>
          </cell>
          <cell r="D108">
            <v>16.62</v>
          </cell>
          <cell r="E108" t="str">
            <v/>
          </cell>
        </row>
        <row r="109">
          <cell r="B109" t="str">
            <v>One person household</v>
          </cell>
          <cell r="C109">
            <v>6</v>
          </cell>
          <cell r="D109">
            <v>32.590000000000003</v>
          </cell>
          <cell r="E109" t="str">
            <v>#</v>
          </cell>
        </row>
        <row r="110">
          <cell r="B110" t="str">
            <v>One parent with child(ren)</v>
          </cell>
          <cell r="C110">
            <v>14</v>
          </cell>
          <cell r="D110">
            <v>33.28</v>
          </cell>
          <cell r="E110" t="str">
            <v>#</v>
          </cell>
        </row>
        <row r="111">
          <cell r="B111" t="str">
            <v>Couple only</v>
          </cell>
          <cell r="C111" t="str">
            <v>S</v>
          </cell>
          <cell r="D111">
            <v>50.63</v>
          </cell>
          <cell r="E111" t="str">
            <v/>
          </cell>
        </row>
        <row r="112">
          <cell r="B112" t="str">
            <v>Couple with child(ren)</v>
          </cell>
          <cell r="C112">
            <v>14</v>
          </cell>
          <cell r="D112">
            <v>39.590000000000003</v>
          </cell>
          <cell r="E112" t="str">
            <v>#</v>
          </cell>
        </row>
        <row r="113">
          <cell r="B113" t="str">
            <v>Other multi-person household</v>
          </cell>
          <cell r="C113" t="str">
            <v>S</v>
          </cell>
          <cell r="D113">
            <v>57.9</v>
          </cell>
          <cell r="E113" t="str">
            <v/>
          </cell>
        </row>
        <row r="114">
          <cell r="B114" t="str">
            <v>Other household with couple and/or child</v>
          </cell>
          <cell r="C114">
            <v>9</v>
          </cell>
          <cell r="D114">
            <v>43.81</v>
          </cell>
          <cell r="E114" t="str">
            <v>#</v>
          </cell>
        </row>
        <row r="115">
          <cell r="B115" t="str">
            <v>One-person household</v>
          </cell>
          <cell r="C115">
            <v>6</v>
          </cell>
          <cell r="D115">
            <v>32.590000000000003</v>
          </cell>
          <cell r="E115" t="str">
            <v>#</v>
          </cell>
        </row>
        <row r="116">
          <cell r="B116" t="str">
            <v>Two-people household</v>
          </cell>
          <cell r="C116">
            <v>9</v>
          </cell>
          <cell r="D116">
            <v>29.36</v>
          </cell>
          <cell r="E116" t="str">
            <v>#</v>
          </cell>
        </row>
        <row r="117">
          <cell r="B117" t="str">
            <v>Three-people household</v>
          </cell>
          <cell r="C117">
            <v>11</v>
          </cell>
          <cell r="D117">
            <v>36.64</v>
          </cell>
          <cell r="E117" t="str">
            <v>#</v>
          </cell>
        </row>
        <row r="118">
          <cell r="B118" t="str">
            <v>Four-people household</v>
          </cell>
          <cell r="C118">
            <v>9</v>
          </cell>
          <cell r="D118">
            <v>41.4</v>
          </cell>
          <cell r="E118" t="str">
            <v>#</v>
          </cell>
        </row>
        <row r="119">
          <cell r="B119" t="str">
            <v>Five-or-more-people household</v>
          </cell>
          <cell r="C119">
            <v>14</v>
          </cell>
          <cell r="D119">
            <v>35.1</v>
          </cell>
          <cell r="E119" t="str">
            <v>#</v>
          </cell>
        </row>
        <row r="120">
          <cell r="B120" t="str">
            <v>No children in household</v>
          </cell>
          <cell r="C120">
            <v>19</v>
          </cell>
          <cell r="D120">
            <v>24.32</v>
          </cell>
          <cell r="E120" t="str">
            <v>#</v>
          </cell>
        </row>
        <row r="121">
          <cell r="B121" t="str">
            <v>One-child household</v>
          </cell>
          <cell r="C121">
            <v>9</v>
          </cell>
          <cell r="D121">
            <v>35.79</v>
          </cell>
          <cell r="E121" t="str">
            <v>#</v>
          </cell>
        </row>
        <row r="122">
          <cell r="B122" t="str">
            <v>Two-or-more-children household</v>
          </cell>
          <cell r="C122">
            <v>22</v>
          </cell>
          <cell r="D122">
            <v>27.72</v>
          </cell>
          <cell r="E122" t="str">
            <v>#</v>
          </cell>
        </row>
        <row r="123">
          <cell r="B123" t="str">
            <v>No children in household</v>
          </cell>
          <cell r="C123">
            <v>19</v>
          </cell>
          <cell r="D123">
            <v>24.32</v>
          </cell>
          <cell r="E123" t="str">
            <v>#</v>
          </cell>
        </row>
        <row r="124">
          <cell r="B124" t="str">
            <v>One-or-more-children household</v>
          </cell>
          <cell r="C124">
            <v>30</v>
          </cell>
          <cell r="D124">
            <v>22.84</v>
          </cell>
          <cell r="E124" t="str">
            <v>#</v>
          </cell>
        </row>
        <row r="125">
          <cell r="B125" t="str">
            <v>Yes, lived at current address</v>
          </cell>
          <cell r="C125">
            <v>39</v>
          </cell>
          <cell r="D125">
            <v>19.62</v>
          </cell>
          <cell r="E125" t="str">
            <v/>
          </cell>
        </row>
        <row r="126">
          <cell r="B126" t="str">
            <v>No, did not live at current address</v>
          </cell>
          <cell r="C126">
            <v>10</v>
          </cell>
          <cell r="D126">
            <v>33.880000000000003</v>
          </cell>
          <cell r="E126" t="str">
            <v>#</v>
          </cell>
        </row>
        <row r="127">
          <cell r="B127" t="str">
            <v>Owned</v>
          </cell>
          <cell r="C127">
            <v>17</v>
          </cell>
          <cell r="D127">
            <v>29.58</v>
          </cell>
          <cell r="E127" t="str">
            <v>#</v>
          </cell>
        </row>
        <row r="128">
          <cell r="B128" t="str">
            <v>Rented, private</v>
          </cell>
          <cell r="C128">
            <v>22</v>
          </cell>
          <cell r="D128">
            <v>26.06</v>
          </cell>
          <cell r="E128" t="str">
            <v>#</v>
          </cell>
        </row>
        <row r="129">
          <cell r="B129" t="str">
            <v>Rented, government</v>
          </cell>
          <cell r="C129">
            <v>10</v>
          </cell>
          <cell r="D129">
            <v>34.74</v>
          </cell>
          <cell r="E129" t="str">
            <v>#</v>
          </cell>
        </row>
      </sheetData>
      <sheetData sheetId="8">
        <row r="4">
          <cell r="B4" t="str">
            <v>New Zealand Average</v>
          </cell>
          <cell r="C4">
            <v>39</v>
          </cell>
          <cell r="D4">
            <v>20.29</v>
          </cell>
          <cell r="E4" t="str">
            <v>#</v>
          </cell>
        </row>
        <row r="5">
          <cell r="B5" t="str">
            <v>Male</v>
          </cell>
          <cell r="C5">
            <v>8</v>
          </cell>
          <cell r="D5">
            <v>44.82</v>
          </cell>
          <cell r="E5" t="str">
            <v>#</v>
          </cell>
        </row>
        <row r="6">
          <cell r="B6" t="str">
            <v>Female</v>
          </cell>
          <cell r="C6">
            <v>31</v>
          </cell>
          <cell r="D6">
            <v>21.76</v>
          </cell>
          <cell r="E6" t="str">
            <v>#</v>
          </cell>
        </row>
        <row r="7">
          <cell r="B7" t="str">
            <v>Gender diverse</v>
          </cell>
          <cell r="C7" t="str">
            <v>S</v>
          </cell>
          <cell r="D7">
            <v>196.04</v>
          </cell>
          <cell r="E7" t="str">
            <v/>
          </cell>
        </row>
        <row r="8">
          <cell r="B8" t="str">
            <v>Cis-male</v>
          </cell>
          <cell r="C8">
            <v>7</v>
          </cell>
          <cell r="D8">
            <v>48.08</v>
          </cell>
          <cell r="E8" t="str">
            <v>#</v>
          </cell>
        </row>
        <row r="9">
          <cell r="B9" t="str">
            <v>Cis-female</v>
          </cell>
          <cell r="C9">
            <v>31</v>
          </cell>
          <cell r="D9">
            <v>21.89</v>
          </cell>
          <cell r="E9" t="str">
            <v>#</v>
          </cell>
        </row>
        <row r="10">
          <cell r="B10" t="str">
            <v>Gender-diverse or trans-gender</v>
          </cell>
          <cell r="C10" t="str">
            <v>S</v>
          </cell>
          <cell r="D10">
            <v>105.3</v>
          </cell>
          <cell r="E10" t="str">
            <v/>
          </cell>
        </row>
        <row r="11">
          <cell r="B11" t="str">
            <v>Heterosexual</v>
          </cell>
          <cell r="C11">
            <v>34</v>
          </cell>
          <cell r="D11">
            <v>21.39</v>
          </cell>
          <cell r="E11" t="str">
            <v>#</v>
          </cell>
        </row>
        <row r="12">
          <cell r="B12" t="str">
            <v>Gay or lesbian</v>
          </cell>
          <cell r="C12" t="str">
            <v>S</v>
          </cell>
          <cell r="D12">
            <v>118.32</v>
          </cell>
          <cell r="E12" t="str">
            <v/>
          </cell>
        </row>
        <row r="13">
          <cell r="B13" t="str">
            <v>Bisexual</v>
          </cell>
          <cell r="C13" t="str">
            <v>S</v>
          </cell>
          <cell r="D13">
            <v>74.53</v>
          </cell>
          <cell r="E13" t="str">
            <v/>
          </cell>
        </row>
        <row r="14">
          <cell r="B14" t="str">
            <v>Other sexual identity</v>
          </cell>
          <cell r="C14" t="str">
            <v>S</v>
          </cell>
          <cell r="D14">
            <v>166.82</v>
          </cell>
          <cell r="E14" t="str">
            <v/>
          </cell>
        </row>
        <row r="15">
          <cell r="B15" t="str">
            <v>People with diverse sexualities</v>
          </cell>
          <cell r="C15" t="str">
            <v>S</v>
          </cell>
          <cell r="D15">
            <v>57.6</v>
          </cell>
          <cell r="E15" t="str">
            <v/>
          </cell>
        </row>
        <row r="16">
          <cell r="B16" t="str">
            <v>Not LGBT</v>
          </cell>
          <cell r="C16">
            <v>34</v>
          </cell>
          <cell r="D16">
            <v>20.98</v>
          </cell>
          <cell r="E16" t="str">
            <v>#</v>
          </cell>
        </row>
        <row r="17">
          <cell r="B17" t="str">
            <v>LGBT</v>
          </cell>
          <cell r="C17" t="str">
            <v>S</v>
          </cell>
          <cell r="D17">
            <v>53.32</v>
          </cell>
          <cell r="E17" t="str">
            <v/>
          </cell>
        </row>
        <row r="18">
          <cell r="B18" t="str">
            <v>15–19 years</v>
          </cell>
          <cell r="C18" t="str">
            <v>S</v>
          </cell>
          <cell r="D18">
            <v>101.85</v>
          </cell>
          <cell r="E18" t="str">
            <v/>
          </cell>
        </row>
        <row r="19">
          <cell r="B19" t="str">
            <v>20–29 years</v>
          </cell>
          <cell r="C19">
            <v>14</v>
          </cell>
          <cell r="D19">
            <v>32.17</v>
          </cell>
          <cell r="E19" t="str">
            <v>#</v>
          </cell>
        </row>
        <row r="20">
          <cell r="B20" t="str">
            <v>30–39 years</v>
          </cell>
          <cell r="C20">
            <v>12</v>
          </cell>
          <cell r="D20">
            <v>41.12</v>
          </cell>
          <cell r="E20" t="str">
            <v>#</v>
          </cell>
        </row>
        <row r="21">
          <cell r="B21" t="str">
            <v>40–49 years</v>
          </cell>
          <cell r="C21">
            <v>8</v>
          </cell>
          <cell r="D21">
            <v>40.51</v>
          </cell>
          <cell r="E21" t="str">
            <v>#</v>
          </cell>
        </row>
        <row r="22">
          <cell r="B22" t="str">
            <v>50–59 years</v>
          </cell>
          <cell r="C22" t="str">
            <v>S</v>
          </cell>
          <cell r="D22">
            <v>64.31</v>
          </cell>
          <cell r="E22" t="str">
            <v/>
          </cell>
        </row>
        <row r="23">
          <cell r="B23" t="str">
            <v>60–64 years</v>
          </cell>
          <cell r="C23" t="str">
            <v>S</v>
          </cell>
          <cell r="D23">
            <v>196.39</v>
          </cell>
          <cell r="E23" t="str">
            <v/>
          </cell>
        </row>
        <row r="24">
          <cell r="B24" t="str">
            <v>65 years and over</v>
          </cell>
          <cell r="C24" t="str">
            <v>S</v>
          </cell>
          <cell r="D24">
            <v>100.07</v>
          </cell>
          <cell r="E24" t="str">
            <v/>
          </cell>
        </row>
        <row r="25">
          <cell r="B25" t="str">
            <v>15–29 years</v>
          </cell>
          <cell r="C25">
            <v>14</v>
          </cell>
          <cell r="D25">
            <v>31.51</v>
          </cell>
          <cell r="E25" t="str">
            <v>#</v>
          </cell>
        </row>
        <row r="26">
          <cell r="B26" t="str">
            <v>30–64 years</v>
          </cell>
          <cell r="C26">
            <v>23</v>
          </cell>
          <cell r="D26">
            <v>26.8</v>
          </cell>
          <cell r="E26" t="str">
            <v>#</v>
          </cell>
        </row>
        <row r="27">
          <cell r="B27" t="str">
            <v>65 years and over</v>
          </cell>
          <cell r="C27" t="str">
            <v>S</v>
          </cell>
          <cell r="D27">
            <v>100.07</v>
          </cell>
          <cell r="E27" t="str">
            <v/>
          </cell>
        </row>
        <row r="28">
          <cell r="B28" t="str">
            <v>15–19 years</v>
          </cell>
          <cell r="C28" t="str">
            <v>S</v>
          </cell>
          <cell r="D28">
            <v>101.85</v>
          </cell>
          <cell r="E28" t="str">
            <v/>
          </cell>
        </row>
        <row r="29">
          <cell r="B29" t="str">
            <v>20–29 years</v>
          </cell>
          <cell r="C29">
            <v>14</v>
          </cell>
          <cell r="D29">
            <v>32.17</v>
          </cell>
          <cell r="E29" t="str">
            <v>#</v>
          </cell>
        </row>
        <row r="30">
          <cell r="B30" t="str">
            <v>NZ European</v>
          </cell>
          <cell r="C30">
            <v>24</v>
          </cell>
          <cell r="D30">
            <v>25.15</v>
          </cell>
          <cell r="E30" t="str">
            <v>#</v>
          </cell>
        </row>
        <row r="31">
          <cell r="B31" t="str">
            <v>Māori</v>
          </cell>
          <cell r="C31">
            <v>14</v>
          </cell>
          <cell r="D31">
            <v>29.65</v>
          </cell>
          <cell r="E31" t="str">
            <v>#</v>
          </cell>
        </row>
        <row r="32">
          <cell r="B32" t="str">
            <v>Pacific peoples</v>
          </cell>
          <cell r="C32" t="str">
            <v>S</v>
          </cell>
          <cell r="D32">
            <v>52.35</v>
          </cell>
          <cell r="E32" t="str">
            <v/>
          </cell>
        </row>
        <row r="33">
          <cell r="B33" t="str">
            <v>Asian</v>
          </cell>
          <cell r="C33" t="str">
            <v>S</v>
          </cell>
          <cell r="D33">
            <v>101.49</v>
          </cell>
          <cell r="E33" t="str">
            <v/>
          </cell>
        </row>
        <row r="34">
          <cell r="B34" t="str">
            <v>Chinese</v>
          </cell>
          <cell r="C34" t="str">
            <v>S</v>
          </cell>
          <cell r="D34">
            <v>196.03</v>
          </cell>
          <cell r="E34" t="str">
            <v/>
          </cell>
        </row>
        <row r="35">
          <cell r="B35" t="str">
            <v>Indian</v>
          </cell>
          <cell r="C35" t="str">
            <v>S</v>
          </cell>
          <cell r="D35">
            <v>112.67</v>
          </cell>
          <cell r="E35" t="str">
            <v/>
          </cell>
        </row>
        <row r="36">
          <cell r="B36" t="str">
            <v>Other Asian ethnicity</v>
          </cell>
          <cell r="C36">
            <v>0</v>
          </cell>
          <cell r="D36" t="str">
            <v>.</v>
          </cell>
          <cell r="E36" t="str">
            <v/>
          </cell>
        </row>
        <row r="37">
          <cell r="B37" t="str">
            <v>Other ethnicity</v>
          </cell>
          <cell r="C37" t="str">
            <v>S</v>
          </cell>
          <cell r="D37">
            <v>148.63</v>
          </cell>
          <cell r="E37" t="str">
            <v/>
          </cell>
        </row>
        <row r="38">
          <cell r="B38" t="str">
            <v>Other ethnicity (except European and Māori)</v>
          </cell>
          <cell r="C38">
            <v>9</v>
          </cell>
          <cell r="D38">
            <v>45.75</v>
          </cell>
          <cell r="E38" t="str">
            <v>#</v>
          </cell>
        </row>
        <row r="39">
          <cell r="B39" t="str">
            <v>Other ethnicity (except European, Māori and Asian)</v>
          </cell>
          <cell r="C39">
            <v>9</v>
          </cell>
          <cell r="D39">
            <v>48.67</v>
          </cell>
          <cell r="E39" t="str">
            <v>#</v>
          </cell>
        </row>
        <row r="40">
          <cell r="B40" t="str">
            <v>Other ethnicity (except European, Māori and Pacific)</v>
          </cell>
          <cell r="C40" t="str">
            <v>S</v>
          </cell>
          <cell r="D40">
            <v>98.87</v>
          </cell>
          <cell r="E40" t="str">
            <v/>
          </cell>
        </row>
        <row r="41">
          <cell r="B41">
            <v>2018</v>
          </cell>
          <cell r="C41">
            <v>18</v>
          </cell>
          <cell r="D41">
            <v>26.62</v>
          </cell>
          <cell r="E41" t="str">
            <v>#</v>
          </cell>
        </row>
        <row r="42">
          <cell r="B42" t="str">
            <v>2019/20</v>
          </cell>
          <cell r="C42">
            <v>21</v>
          </cell>
          <cell r="D42">
            <v>29.15</v>
          </cell>
          <cell r="E42" t="str">
            <v>#</v>
          </cell>
        </row>
        <row r="43">
          <cell r="B43" t="str">
            <v>Auckland</v>
          </cell>
          <cell r="C43">
            <v>13</v>
          </cell>
          <cell r="D43">
            <v>36.32</v>
          </cell>
          <cell r="E43" t="str">
            <v>#</v>
          </cell>
        </row>
        <row r="44">
          <cell r="B44" t="str">
            <v>Wellington</v>
          </cell>
          <cell r="C44" t="str">
            <v>S</v>
          </cell>
          <cell r="D44">
            <v>52.67</v>
          </cell>
          <cell r="E44" t="str">
            <v/>
          </cell>
        </row>
        <row r="45">
          <cell r="B45" t="str">
            <v>Rest of North Island</v>
          </cell>
          <cell r="C45">
            <v>11</v>
          </cell>
          <cell r="D45">
            <v>31.15</v>
          </cell>
          <cell r="E45" t="str">
            <v>#</v>
          </cell>
        </row>
        <row r="46">
          <cell r="B46" t="str">
            <v>Canterbury</v>
          </cell>
          <cell r="C46" t="str">
            <v>S</v>
          </cell>
          <cell r="D46">
            <v>58.2</v>
          </cell>
          <cell r="E46" t="str">
            <v/>
          </cell>
        </row>
        <row r="47">
          <cell r="B47" t="str">
            <v>Rest of South Island</v>
          </cell>
          <cell r="C47">
            <v>5</v>
          </cell>
          <cell r="D47">
            <v>47.19</v>
          </cell>
          <cell r="E47" t="str">
            <v>#</v>
          </cell>
        </row>
        <row r="48">
          <cell r="B48" t="str">
            <v>Major urban area</v>
          </cell>
          <cell r="C48">
            <v>20</v>
          </cell>
          <cell r="D48">
            <v>29.41</v>
          </cell>
          <cell r="E48" t="str">
            <v>#</v>
          </cell>
        </row>
        <row r="49">
          <cell r="B49" t="str">
            <v>Large urban area</v>
          </cell>
          <cell r="C49">
            <v>6</v>
          </cell>
          <cell r="D49">
            <v>43.05</v>
          </cell>
          <cell r="E49" t="str">
            <v>#</v>
          </cell>
        </row>
        <row r="50">
          <cell r="B50" t="str">
            <v>Medium urban area</v>
          </cell>
          <cell r="C50" t="str">
            <v>S</v>
          </cell>
          <cell r="D50">
            <v>67.260000000000005</v>
          </cell>
          <cell r="E50" t="str">
            <v/>
          </cell>
        </row>
        <row r="51">
          <cell r="B51" t="str">
            <v>Small urban area</v>
          </cell>
          <cell r="C51" t="str">
            <v>S</v>
          </cell>
          <cell r="D51">
            <v>57.03</v>
          </cell>
          <cell r="E51" t="str">
            <v/>
          </cell>
        </row>
        <row r="52">
          <cell r="B52" t="str">
            <v>Rural settlement/rural other</v>
          </cell>
          <cell r="C52" t="str">
            <v>S</v>
          </cell>
          <cell r="D52">
            <v>52.35</v>
          </cell>
          <cell r="E52" t="str">
            <v/>
          </cell>
        </row>
        <row r="53">
          <cell r="B53" t="str">
            <v>Major urban area</v>
          </cell>
          <cell r="C53">
            <v>20</v>
          </cell>
          <cell r="D53">
            <v>29.41</v>
          </cell>
          <cell r="E53" t="str">
            <v>#</v>
          </cell>
        </row>
        <row r="54">
          <cell r="B54" t="str">
            <v>Medium/large urban area</v>
          </cell>
          <cell r="C54">
            <v>10</v>
          </cell>
          <cell r="D54">
            <v>36.86</v>
          </cell>
          <cell r="E54" t="str">
            <v>#</v>
          </cell>
        </row>
        <row r="55">
          <cell r="B55" t="str">
            <v>Small urban/rural area</v>
          </cell>
          <cell r="C55">
            <v>8</v>
          </cell>
          <cell r="D55">
            <v>41.42</v>
          </cell>
          <cell r="E55" t="str">
            <v>#</v>
          </cell>
        </row>
        <row r="56">
          <cell r="B56" t="str">
            <v>Quintile 1 (least deprived)</v>
          </cell>
          <cell r="C56" t="str">
            <v>S</v>
          </cell>
          <cell r="D56">
            <v>68.819999999999993</v>
          </cell>
          <cell r="E56" t="str">
            <v/>
          </cell>
        </row>
        <row r="57">
          <cell r="B57" t="str">
            <v>Quintile 2</v>
          </cell>
          <cell r="C57" t="str">
            <v>S</v>
          </cell>
          <cell r="D57">
            <v>55.76</v>
          </cell>
          <cell r="E57" t="str">
            <v/>
          </cell>
        </row>
        <row r="58">
          <cell r="B58" t="str">
            <v>Quintile 3</v>
          </cell>
          <cell r="C58" t="str">
            <v>S</v>
          </cell>
          <cell r="D58">
            <v>51.19</v>
          </cell>
          <cell r="E58" t="str">
            <v/>
          </cell>
        </row>
        <row r="59">
          <cell r="B59" t="str">
            <v>Quintile 4</v>
          </cell>
          <cell r="C59">
            <v>11</v>
          </cell>
          <cell r="D59">
            <v>42.36</v>
          </cell>
          <cell r="E59" t="str">
            <v>#</v>
          </cell>
        </row>
        <row r="60">
          <cell r="B60" t="str">
            <v>Quintile 5 (most deprived)</v>
          </cell>
          <cell r="C60">
            <v>13</v>
          </cell>
          <cell r="D60">
            <v>30.23</v>
          </cell>
          <cell r="E60" t="str">
            <v>#</v>
          </cell>
        </row>
        <row r="61">
          <cell r="B61" t="str">
            <v>Had partner within last 12 months</v>
          </cell>
          <cell r="C61">
            <v>39</v>
          </cell>
          <cell r="D61">
            <v>20.29</v>
          </cell>
          <cell r="E61" t="str">
            <v>#</v>
          </cell>
        </row>
        <row r="62">
          <cell r="B62" t="str">
            <v>Has ever had a partner</v>
          </cell>
          <cell r="C62">
            <v>39</v>
          </cell>
          <cell r="D62">
            <v>20.29</v>
          </cell>
          <cell r="E62" t="str">
            <v>#</v>
          </cell>
        </row>
        <row r="63">
          <cell r="B63" t="str">
            <v>Partnered – legally registered</v>
          </cell>
          <cell r="C63">
            <v>15</v>
          </cell>
          <cell r="D63">
            <v>36.28</v>
          </cell>
          <cell r="E63" t="str">
            <v>#</v>
          </cell>
        </row>
        <row r="64">
          <cell r="B64" t="str">
            <v>Partnered – not legally registered</v>
          </cell>
          <cell r="C64">
            <v>8</v>
          </cell>
          <cell r="D64">
            <v>45.23</v>
          </cell>
          <cell r="E64" t="str">
            <v>#</v>
          </cell>
        </row>
        <row r="65">
          <cell r="B65" t="str">
            <v>Non-partnered</v>
          </cell>
          <cell r="C65">
            <v>16</v>
          </cell>
          <cell r="D65">
            <v>27.67</v>
          </cell>
          <cell r="E65" t="str">
            <v>#</v>
          </cell>
        </row>
        <row r="66">
          <cell r="B66" t="str">
            <v>Never married and never in a civil union</v>
          </cell>
          <cell r="C66">
            <v>11</v>
          </cell>
          <cell r="D66">
            <v>31.69</v>
          </cell>
          <cell r="E66" t="str">
            <v>#</v>
          </cell>
        </row>
        <row r="67">
          <cell r="B67" t="str">
            <v>Divorced</v>
          </cell>
          <cell r="C67" t="str">
            <v>S</v>
          </cell>
          <cell r="D67">
            <v>122.37</v>
          </cell>
          <cell r="E67" t="str">
            <v/>
          </cell>
        </row>
        <row r="68">
          <cell r="B68" t="str">
            <v>Widowed/surviving partner</v>
          </cell>
          <cell r="C68" t="str">
            <v>S</v>
          </cell>
          <cell r="D68">
            <v>117.88</v>
          </cell>
          <cell r="E68" t="str">
            <v/>
          </cell>
        </row>
        <row r="69">
          <cell r="B69" t="str">
            <v>Separated</v>
          </cell>
          <cell r="C69">
            <v>11</v>
          </cell>
          <cell r="D69">
            <v>43.82</v>
          </cell>
          <cell r="E69" t="str">
            <v>#</v>
          </cell>
        </row>
        <row r="70">
          <cell r="B70" t="str">
            <v>Married/civil union/de facto</v>
          </cell>
          <cell r="C70">
            <v>15</v>
          </cell>
          <cell r="D70">
            <v>35.71</v>
          </cell>
          <cell r="E70" t="str">
            <v>#</v>
          </cell>
        </row>
        <row r="71">
          <cell r="B71" t="str">
            <v>Adults with disability</v>
          </cell>
          <cell r="C71" t="str">
            <v>S</v>
          </cell>
          <cell r="D71">
            <v>79.95</v>
          </cell>
          <cell r="E71" t="str">
            <v/>
          </cell>
        </row>
        <row r="72">
          <cell r="B72" t="str">
            <v>Adults without disability</v>
          </cell>
          <cell r="C72">
            <v>36</v>
          </cell>
          <cell r="D72">
            <v>21.64</v>
          </cell>
          <cell r="E72" t="str">
            <v>#</v>
          </cell>
        </row>
        <row r="73">
          <cell r="B73" t="str">
            <v>Low level of psychological distress</v>
          </cell>
          <cell r="C73">
            <v>25</v>
          </cell>
          <cell r="D73">
            <v>22.5</v>
          </cell>
          <cell r="E73" t="str">
            <v>#</v>
          </cell>
        </row>
        <row r="74">
          <cell r="B74" t="str">
            <v>Moderate level of psychological distress</v>
          </cell>
          <cell r="C74" t="str">
            <v>S</v>
          </cell>
          <cell r="D74">
            <v>52.33</v>
          </cell>
          <cell r="E74" t="str">
            <v/>
          </cell>
        </row>
        <row r="75">
          <cell r="B75" t="str">
            <v>High level of psychological distress</v>
          </cell>
          <cell r="C75" t="str">
            <v>S</v>
          </cell>
          <cell r="D75">
            <v>63.81</v>
          </cell>
          <cell r="E75" t="str">
            <v/>
          </cell>
        </row>
        <row r="76">
          <cell r="B76" t="str">
            <v>No probable serious mental illness</v>
          </cell>
          <cell r="C76">
            <v>25</v>
          </cell>
          <cell r="D76">
            <v>22.5</v>
          </cell>
          <cell r="E76" t="str">
            <v>#</v>
          </cell>
        </row>
        <row r="77">
          <cell r="B77" t="str">
            <v>Probable serious mental illness</v>
          </cell>
          <cell r="C77" t="str">
            <v>S</v>
          </cell>
          <cell r="D77">
            <v>52.33</v>
          </cell>
          <cell r="E77" t="str">
            <v/>
          </cell>
        </row>
        <row r="78">
          <cell r="B78" t="str">
            <v>Employed</v>
          </cell>
          <cell r="C78">
            <v>20</v>
          </cell>
          <cell r="D78">
            <v>28.27</v>
          </cell>
          <cell r="E78" t="str">
            <v>#</v>
          </cell>
        </row>
        <row r="79">
          <cell r="B79" t="str">
            <v>Unemployed</v>
          </cell>
          <cell r="C79" t="str">
            <v>S</v>
          </cell>
          <cell r="D79">
            <v>59.41</v>
          </cell>
          <cell r="E79" t="str">
            <v/>
          </cell>
        </row>
        <row r="80">
          <cell r="B80" t="str">
            <v>Retired</v>
          </cell>
          <cell r="C80" t="str">
            <v>S</v>
          </cell>
          <cell r="D80">
            <v>99.48</v>
          </cell>
          <cell r="E80" t="str">
            <v/>
          </cell>
        </row>
        <row r="81">
          <cell r="B81" t="str">
            <v>Home or caring duties or voluntary work</v>
          </cell>
          <cell r="C81">
            <v>5</v>
          </cell>
          <cell r="D81">
            <v>48.01</v>
          </cell>
          <cell r="E81" t="str">
            <v>#</v>
          </cell>
        </row>
        <row r="82">
          <cell r="B82" t="str">
            <v>Not employed, studying</v>
          </cell>
          <cell r="C82" t="str">
            <v>S</v>
          </cell>
          <cell r="D82">
            <v>88.06</v>
          </cell>
          <cell r="E82" t="str">
            <v/>
          </cell>
        </row>
        <row r="83">
          <cell r="B83" t="str">
            <v>Not employed, not actively seeking work/unable to work</v>
          </cell>
          <cell r="C83" t="str">
            <v>S</v>
          </cell>
          <cell r="D83">
            <v>72.33</v>
          </cell>
          <cell r="E83" t="str">
            <v/>
          </cell>
        </row>
        <row r="84">
          <cell r="B84" t="str">
            <v>Other employment status</v>
          </cell>
          <cell r="C84" t="str">
            <v>S</v>
          </cell>
          <cell r="D84">
            <v>87.64</v>
          </cell>
          <cell r="E84" t="str">
            <v/>
          </cell>
        </row>
        <row r="85">
          <cell r="B85" t="str">
            <v>Not in the labour force</v>
          </cell>
          <cell r="C85">
            <v>13</v>
          </cell>
          <cell r="D85">
            <v>30.36</v>
          </cell>
          <cell r="E85" t="str">
            <v>#</v>
          </cell>
        </row>
        <row r="86">
          <cell r="B86" t="str">
            <v>Personal income: $20,000 or less</v>
          </cell>
          <cell r="C86">
            <v>13</v>
          </cell>
          <cell r="D86">
            <v>33.880000000000003</v>
          </cell>
          <cell r="E86" t="str">
            <v>#</v>
          </cell>
        </row>
        <row r="87">
          <cell r="B87" t="str">
            <v>Personal income: $20,001–$40,000</v>
          </cell>
          <cell r="C87">
            <v>11</v>
          </cell>
          <cell r="D87">
            <v>39.229999999999997</v>
          </cell>
          <cell r="E87" t="str">
            <v>#</v>
          </cell>
        </row>
        <row r="88">
          <cell r="B88" t="str">
            <v>Personal income: $40,001–$60,000</v>
          </cell>
          <cell r="C88">
            <v>8</v>
          </cell>
          <cell r="D88">
            <v>46.04</v>
          </cell>
          <cell r="E88" t="str">
            <v>#</v>
          </cell>
        </row>
        <row r="89">
          <cell r="B89" t="str">
            <v>Personal income: $60,001 or more</v>
          </cell>
          <cell r="C89">
            <v>7</v>
          </cell>
          <cell r="D89">
            <v>42.96</v>
          </cell>
          <cell r="E89" t="str">
            <v>#</v>
          </cell>
        </row>
        <row r="90">
          <cell r="B90" t="str">
            <v>Household income: $40,000 or less</v>
          </cell>
          <cell r="C90">
            <v>14</v>
          </cell>
          <cell r="D90">
            <v>27.52</v>
          </cell>
          <cell r="E90" t="str">
            <v>#</v>
          </cell>
        </row>
        <row r="91">
          <cell r="B91" t="str">
            <v>Household income: $40,001–$60,000</v>
          </cell>
          <cell r="C91">
            <v>9</v>
          </cell>
          <cell r="D91">
            <v>41.03</v>
          </cell>
          <cell r="E91" t="str">
            <v>#</v>
          </cell>
        </row>
        <row r="92">
          <cell r="B92" t="str">
            <v>Household income: $60,001–$100,000</v>
          </cell>
          <cell r="C92">
            <v>8</v>
          </cell>
          <cell r="D92">
            <v>39.369999999999997</v>
          </cell>
          <cell r="E92" t="str">
            <v>#</v>
          </cell>
        </row>
        <row r="93">
          <cell r="B93" t="str">
            <v>Household income: $100,001 or more</v>
          </cell>
          <cell r="C93">
            <v>7</v>
          </cell>
          <cell r="D93">
            <v>48.43</v>
          </cell>
          <cell r="E93" t="str">
            <v>#</v>
          </cell>
        </row>
        <row r="94">
          <cell r="B94" t="str">
            <v>Not at all limited</v>
          </cell>
          <cell r="C94">
            <v>6</v>
          </cell>
          <cell r="D94">
            <v>44.28</v>
          </cell>
          <cell r="E94" t="str">
            <v>#</v>
          </cell>
        </row>
        <row r="95">
          <cell r="B95" t="str">
            <v>A little limited</v>
          </cell>
          <cell r="C95">
            <v>8</v>
          </cell>
          <cell r="D95">
            <v>45.19</v>
          </cell>
          <cell r="E95" t="str">
            <v>#</v>
          </cell>
        </row>
        <row r="96">
          <cell r="B96" t="str">
            <v>Quite limited</v>
          </cell>
          <cell r="C96" t="str">
            <v>S</v>
          </cell>
          <cell r="D96">
            <v>55.94</v>
          </cell>
          <cell r="E96" t="str">
            <v/>
          </cell>
        </row>
        <row r="97">
          <cell r="B97" t="str">
            <v>Very limited</v>
          </cell>
          <cell r="C97" t="str">
            <v>S</v>
          </cell>
          <cell r="D97">
            <v>52.47</v>
          </cell>
          <cell r="E97" t="str">
            <v/>
          </cell>
        </row>
        <row r="98">
          <cell r="B98" t="str">
            <v>Couldn't buy it</v>
          </cell>
          <cell r="C98">
            <v>14</v>
          </cell>
          <cell r="D98">
            <v>35.29</v>
          </cell>
          <cell r="E98" t="str">
            <v>#</v>
          </cell>
        </row>
        <row r="99">
          <cell r="B99" t="str">
            <v>Not at all limited</v>
          </cell>
          <cell r="C99">
            <v>6</v>
          </cell>
          <cell r="D99">
            <v>44.28</v>
          </cell>
          <cell r="E99" t="str">
            <v>#</v>
          </cell>
        </row>
        <row r="100">
          <cell r="B100" t="str">
            <v>A little limited</v>
          </cell>
          <cell r="C100">
            <v>8</v>
          </cell>
          <cell r="D100">
            <v>45.19</v>
          </cell>
          <cell r="E100" t="str">
            <v>#</v>
          </cell>
        </row>
        <row r="101">
          <cell r="B101" t="str">
            <v>Quite or very limited</v>
          </cell>
          <cell r="C101">
            <v>11</v>
          </cell>
          <cell r="D101">
            <v>37.24</v>
          </cell>
          <cell r="E101" t="str">
            <v>#</v>
          </cell>
        </row>
        <row r="102">
          <cell r="B102" t="str">
            <v>Couldn't buy it</v>
          </cell>
          <cell r="C102">
            <v>14</v>
          </cell>
          <cell r="D102">
            <v>35.29</v>
          </cell>
          <cell r="E102" t="str">
            <v>#</v>
          </cell>
        </row>
        <row r="103">
          <cell r="B103" t="str">
            <v>Yes, can meet unexpected expense</v>
          </cell>
          <cell r="C103">
            <v>21</v>
          </cell>
          <cell r="D103">
            <v>29.83</v>
          </cell>
          <cell r="E103" t="str">
            <v>#</v>
          </cell>
        </row>
        <row r="104">
          <cell r="B104" t="str">
            <v>No, cannot meet unexpected expense</v>
          </cell>
          <cell r="C104">
            <v>17</v>
          </cell>
          <cell r="D104">
            <v>34.119999999999997</v>
          </cell>
          <cell r="E104" t="str">
            <v>#</v>
          </cell>
        </row>
        <row r="105">
          <cell r="B105" t="str">
            <v>Household had no vehicle access</v>
          </cell>
          <cell r="C105" t="str">
            <v>S</v>
          </cell>
          <cell r="D105">
            <v>59.14</v>
          </cell>
          <cell r="E105" t="str">
            <v/>
          </cell>
        </row>
        <row r="106">
          <cell r="B106" t="str">
            <v>Household had vehicle access</v>
          </cell>
          <cell r="C106">
            <v>36</v>
          </cell>
          <cell r="D106">
            <v>20.89</v>
          </cell>
          <cell r="E106" t="str">
            <v>#</v>
          </cell>
        </row>
        <row r="107">
          <cell r="B107" t="str">
            <v>Household had no access to device</v>
          </cell>
          <cell r="C107" t="str">
            <v>S</v>
          </cell>
          <cell r="D107">
            <v>103.62</v>
          </cell>
          <cell r="E107" t="str">
            <v/>
          </cell>
        </row>
        <row r="108">
          <cell r="B108" t="str">
            <v>Household had access to device</v>
          </cell>
          <cell r="C108">
            <v>38</v>
          </cell>
          <cell r="D108">
            <v>20.25</v>
          </cell>
          <cell r="E108" t="str">
            <v>#</v>
          </cell>
        </row>
        <row r="109">
          <cell r="B109" t="str">
            <v>One person household</v>
          </cell>
          <cell r="C109">
            <v>5</v>
          </cell>
          <cell r="D109">
            <v>37.659999999999997</v>
          </cell>
          <cell r="E109" t="str">
            <v>#</v>
          </cell>
        </row>
        <row r="110">
          <cell r="B110" t="str">
            <v>One parent with child(ren)</v>
          </cell>
          <cell r="C110">
            <v>12</v>
          </cell>
          <cell r="D110">
            <v>38</v>
          </cell>
          <cell r="E110" t="str">
            <v>#</v>
          </cell>
        </row>
        <row r="111">
          <cell r="B111" t="str">
            <v>Couple only</v>
          </cell>
          <cell r="C111" t="str">
            <v>S</v>
          </cell>
          <cell r="D111">
            <v>70</v>
          </cell>
          <cell r="E111" t="str">
            <v/>
          </cell>
        </row>
        <row r="112">
          <cell r="B112" t="str">
            <v>Couple with child(ren)</v>
          </cell>
          <cell r="C112">
            <v>12</v>
          </cell>
          <cell r="D112">
            <v>43.84</v>
          </cell>
          <cell r="E112" t="str">
            <v>#</v>
          </cell>
        </row>
        <row r="113">
          <cell r="B113" t="str">
            <v>Other multi-person household</v>
          </cell>
          <cell r="C113" t="str">
            <v>S</v>
          </cell>
          <cell r="D113">
            <v>68.73</v>
          </cell>
          <cell r="E113" t="str">
            <v/>
          </cell>
        </row>
        <row r="114">
          <cell r="B114" t="str">
            <v>Other household with couple and/or child</v>
          </cell>
          <cell r="C114" t="str">
            <v>S</v>
          </cell>
          <cell r="D114">
            <v>53.93</v>
          </cell>
          <cell r="E114" t="str">
            <v/>
          </cell>
        </row>
        <row r="115">
          <cell r="B115" t="str">
            <v>One-person household</v>
          </cell>
          <cell r="C115">
            <v>5</v>
          </cell>
          <cell r="D115">
            <v>37.659999999999997</v>
          </cell>
          <cell r="E115" t="str">
            <v>#</v>
          </cell>
        </row>
        <row r="116">
          <cell r="B116" t="str">
            <v>Two-people household</v>
          </cell>
          <cell r="C116">
            <v>6</v>
          </cell>
          <cell r="D116">
            <v>34.65</v>
          </cell>
          <cell r="E116" t="str">
            <v>#</v>
          </cell>
        </row>
        <row r="117">
          <cell r="B117" t="str">
            <v>Three-people household</v>
          </cell>
          <cell r="C117">
            <v>9</v>
          </cell>
          <cell r="D117">
            <v>43.09</v>
          </cell>
          <cell r="E117" t="str">
            <v>#</v>
          </cell>
        </row>
        <row r="118">
          <cell r="B118" t="str">
            <v>Four-people household</v>
          </cell>
          <cell r="C118">
            <v>7</v>
          </cell>
          <cell r="D118">
            <v>46.66</v>
          </cell>
          <cell r="E118" t="str">
            <v>#</v>
          </cell>
        </row>
        <row r="119">
          <cell r="B119" t="str">
            <v>Five-or-more-people household</v>
          </cell>
          <cell r="C119">
            <v>11</v>
          </cell>
          <cell r="D119">
            <v>42.32</v>
          </cell>
          <cell r="E119" t="str">
            <v>#</v>
          </cell>
        </row>
        <row r="120">
          <cell r="B120" t="str">
            <v>No children in household</v>
          </cell>
          <cell r="C120">
            <v>14</v>
          </cell>
          <cell r="D120">
            <v>31.09</v>
          </cell>
          <cell r="E120" t="str">
            <v>#</v>
          </cell>
        </row>
        <row r="121">
          <cell r="B121" t="str">
            <v>One-child household</v>
          </cell>
          <cell r="C121">
            <v>7</v>
          </cell>
          <cell r="D121">
            <v>40.21</v>
          </cell>
          <cell r="E121" t="str">
            <v>#</v>
          </cell>
        </row>
        <row r="122">
          <cell r="B122" t="str">
            <v>Two-or-more-children household</v>
          </cell>
          <cell r="C122">
            <v>18</v>
          </cell>
          <cell r="D122">
            <v>31.53</v>
          </cell>
          <cell r="E122" t="str">
            <v>#</v>
          </cell>
        </row>
        <row r="123">
          <cell r="B123" t="str">
            <v>No children in household</v>
          </cell>
          <cell r="C123">
            <v>14</v>
          </cell>
          <cell r="D123">
            <v>31.09</v>
          </cell>
          <cell r="E123" t="str">
            <v>#</v>
          </cell>
        </row>
        <row r="124">
          <cell r="B124" t="str">
            <v>One-or-more-children household</v>
          </cell>
          <cell r="C124">
            <v>25</v>
          </cell>
          <cell r="D124">
            <v>24.81</v>
          </cell>
          <cell r="E124" t="str">
            <v>#</v>
          </cell>
        </row>
        <row r="125">
          <cell r="B125" t="str">
            <v>Yes, lived at current address</v>
          </cell>
          <cell r="C125">
            <v>31</v>
          </cell>
          <cell r="D125">
            <v>23.15</v>
          </cell>
          <cell r="E125" t="str">
            <v>#</v>
          </cell>
        </row>
        <row r="126">
          <cell r="B126" t="str">
            <v>No, did not live at current address</v>
          </cell>
          <cell r="C126">
            <v>8</v>
          </cell>
          <cell r="D126">
            <v>39.86</v>
          </cell>
          <cell r="E126" t="str">
            <v>#</v>
          </cell>
        </row>
        <row r="127">
          <cell r="B127" t="str">
            <v>Owned</v>
          </cell>
          <cell r="C127">
            <v>12</v>
          </cell>
          <cell r="D127">
            <v>38.1</v>
          </cell>
          <cell r="E127" t="str">
            <v>#</v>
          </cell>
        </row>
        <row r="128">
          <cell r="B128" t="str">
            <v>Rented, private</v>
          </cell>
          <cell r="C128">
            <v>18</v>
          </cell>
          <cell r="D128">
            <v>31.64</v>
          </cell>
          <cell r="E128" t="str">
            <v>#</v>
          </cell>
        </row>
        <row r="129">
          <cell r="B129" t="str">
            <v>Rented, government</v>
          </cell>
          <cell r="C129">
            <v>9</v>
          </cell>
          <cell r="D129">
            <v>36.479999999999997</v>
          </cell>
          <cell r="E129" t="str">
            <v>#</v>
          </cell>
        </row>
      </sheetData>
      <sheetData sheetId="9">
        <row r="4">
          <cell r="B4" t="str">
            <v>New Zealand Average</v>
          </cell>
          <cell r="C4">
            <v>67</v>
          </cell>
          <cell r="D4">
            <v>18.16</v>
          </cell>
          <cell r="E4" t="str">
            <v/>
          </cell>
        </row>
        <row r="5">
          <cell r="B5" t="str">
            <v>Male</v>
          </cell>
          <cell r="C5">
            <v>39</v>
          </cell>
          <cell r="D5">
            <v>26.01</v>
          </cell>
          <cell r="E5" t="str">
            <v>#</v>
          </cell>
        </row>
        <row r="6">
          <cell r="B6" t="str">
            <v>Female</v>
          </cell>
          <cell r="C6">
            <v>28</v>
          </cell>
          <cell r="D6">
            <v>23.74</v>
          </cell>
          <cell r="E6" t="str">
            <v>#</v>
          </cell>
        </row>
        <row r="7">
          <cell r="B7" t="str">
            <v>Gender diverse</v>
          </cell>
          <cell r="C7" t="str">
            <v>S</v>
          </cell>
          <cell r="D7">
            <v>196.24</v>
          </cell>
          <cell r="E7" t="str">
            <v/>
          </cell>
        </row>
        <row r="8">
          <cell r="B8" t="str">
            <v>Cis-male</v>
          </cell>
          <cell r="C8">
            <v>38</v>
          </cell>
          <cell r="D8">
            <v>26.1</v>
          </cell>
          <cell r="E8" t="str">
            <v>#</v>
          </cell>
        </row>
        <row r="9">
          <cell r="B9" t="str">
            <v>Cis-female</v>
          </cell>
          <cell r="C9">
            <v>28</v>
          </cell>
          <cell r="D9">
            <v>23.74</v>
          </cell>
          <cell r="E9" t="str">
            <v>#</v>
          </cell>
        </row>
        <row r="10">
          <cell r="B10" t="str">
            <v>Gender-diverse or trans-gender</v>
          </cell>
          <cell r="C10" t="str">
            <v>S</v>
          </cell>
          <cell r="D10">
            <v>137.29</v>
          </cell>
          <cell r="E10" t="str">
            <v/>
          </cell>
        </row>
        <row r="11">
          <cell r="B11" t="str">
            <v>Heterosexual</v>
          </cell>
          <cell r="C11">
            <v>61</v>
          </cell>
          <cell r="D11">
            <v>18.03</v>
          </cell>
          <cell r="E11" t="str">
            <v/>
          </cell>
        </row>
        <row r="12">
          <cell r="B12" t="str">
            <v>Gay or lesbian</v>
          </cell>
          <cell r="C12" t="str">
            <v>S</v>
          </cell>
          <cell r="D12">
            <v>158.77000000000001</v>
          </cell>
          <cell r="E12" t="str">
            <v/>
          </cell>
        </row>
        <row r="13">
          <cell r="B13" t="str">
            <v>Bisexual</v>
          </cell>
          <cell r="C13" t="str">
            <v>S</v>
          </cell>
          <cell r="D13">
            <v>76.459999999999994</v>
          </cell>
          <cell r="E13" t="str">
            <v/>
          </cell>
        </row>
        <row r="14">
          <cell r="B14" t="str">
            <v>Other sexual identity</v>
          </cell>
          <cell r="C14" t="str">
            <v>S</v>
          </cell>
          <cell r="D14">
            <v>138.31</v>
          </cell>
          <cell r="E14" t="str">
            <v/>
          </cell>
        </row>
        <row r="15">
          <cell r="B15" t="str">
            <v>People with diverse sexualities</v>
          </cell>
          <cell r="C15" t="str">
            <v>S</v>
          </cell>
          <cell r="D15">
            <v>63.82</v>
          </cell>
          <cell r="E15" t="str">
            <v/>
          </cell>
        </row>
        <row r="16">
          <cell r="B16" t="str">
            <v>Not LGBT</v>
          </cell>
          <cell r="C16">
            <v>62</v>
          </cell>
          <cell r="D16">
            <v>18.28</v>
          </cell>
          <cell r="E16" t="str">
            <v/>
          </cell>
        </row>
        <row r="17">
          <cell r="B17" t="str">
            <v>LGBT</v>
          </cell>
          <cell r="C17" t="str">
            <v>S</v>
          </cell>
          <cell r="D17">
            <v>62.45</v>
          </cell>
          <cell r="E17" t="str">
            <v/>
          </cell>
        </row>
        <row r="18">
          <cell r="B18" t="str">
            <v>15–19 years</v>
          </cell>
          <cell r="C18" t="str">
            <v>S</v>
          </cell>
          <cell r="D18">
            <v>68.14</v>
          </cell>
          <cell r="E18" t="str">
            <v/>
          </cell>
        </row>
        <row r="19">
          <cell r="B19" t="str">
            <v>20–29 years</v>
          </cell>
          <cell r="C19">
            <v>16</v>
          </cell>
          <cell r="D19">
            <v>37.56</v>
          </cell>
          <cell r="E19" t="str">
            <v>#</v>
          </cell>
        </row>
        <row r="20">
          <cell r="B20" t="str">
            <v>30–39 years</v>
          </cell>
          <cell r="C20">
            <v>19</v>
          </cell>
          <cell r="D20">
            <v>29.13</v>
          </cell>
          <cell r="E20" t="str">
            <v>#</v>
          </cell>
        </row>
        <row r="21">
          <cell r="B21" t="str">
            <v>40–49 years</v>
          </cell>
          <cell r="C21">
            <v>9</v>
          </cell>
          <cell r="D21">
            <v>47.26</v>
          </cell>
          <cell r="E21" t="str">
            <v>#</v>
          </cell>
        </row>
        <row r="22">
          <cell r="B22" t="str">
            <v>50–59 years</v>
          </cell>
          <cell r="C22" t="str">
            <v>S</v>
          </cell>
          <cell r="D22">
            <v>51.32</v>
          </cell>
          <cell r="E22" t="str">
            <v/>
          </cell>
        </row>
        <row r="23">
          <cell r="B23" t="str">
            <v>60–64 years</v>
          </cell>
          <cell r="C23" t="str">
            <v>S</v>
          </cell>
          <cell r="D23">
            <v>95.88</v>
          </cell>
          <cell r="E23" t="str">
            <v/>
          </cell>
        </row>
        <row r="24">
          <cell r="B24" t="str">
            <v>65 years and over</v>
          </cell>
          <cell r="C24" t="str">
            <v>S</v>
          </cell>
          <cell r="D24">
            <v>55.91</v>
          </cell>
          <cell r="E24" t="str">
            <v/>
          </cell>
        </row>
        <row r="25">
          <cell r="B25" t="str">
            <v>15–29 years</v>
          </cell>
          <cell r="C25">
            <v>21</v>
          </cell>
          <cell r="D25">
            <v>32.93</v>
          </cell>
          <cell r="E25" t="str">
            <v>#</v>
          </cell>
        </row>
        <row r="26">
          <cell r="B26" t="str">
            <v>30–64 years</v>
          </cell>
          <cell r="C26">
            <v>41</v>
          </cell>
          <cell r="D26">
            <v>22.07</v>
          </cell>
          <cell r="E26" t="str">
            <v>#</v>
          </cell>
        </row>
        <row r="27">
          <cell r="B27" t="str">
            <v>65 years and over</v>
          </cell>
          <cell r="C27" t="str">
            <v>S</v>
          </cell>
          <cell r="D27">
            <v>55.91</v>
          </cell>
          <cell r="E27" t="str">
            <v/>
          </cell>
        </row>
        <row r="28">
          <cell r="B28" t="str">
            <v>15–19 years</v>
          </cell>
          <cell r="C28" t="str">
            <v>S</v>
          </cell>
          <cell r="D28">
            <v>68.14</v>
          </cell>
          <cell r="E28" t="str">
            <v/>
          </cell>
        </row>
        <row r="29">
          <cell r="B29" t="str">
            <v>20–29 years</v>
          </cell>
          <cell r="C29">
            <v>16</v>
          </cell>
          <cell r="D29">
            <v>37.56</v>
          </cell>
          <cell r="E29" t="str">
            <v>#</v>
          </cell>
        </row>
        <row r="30">
          <cell r="B30" t="str">
            <v>NZ European</v>
          </cell>
          <cell r="C30">
            <v>41</v>
          </cell>
          <cell r="D30">
            <v>20.39</v>
          </cell>
          <cell r="E30" t="str">
            <v>#</v>
          </cell>
        </row>
        <row r="31">
          <cell r="B31" t="str">
            <v>Māori</v>
          </cell>
          <cell r="C31">
            <v>11</v>
          </cell>
          <cell r="D31">
            <v>30.86</v>
          </cell>
          <cell r="E31" t="str">
            <v>#</v>
          </cell>
        </row>
        <row r="32">
          <cell r="B32" t="str">
            <v>Pacific peoples</v>
          </cell>
          <cell r="C32" t="str">
            <v>S</v>
          </cell>
          <cell r="D32">
            <v>59.84</v>
          </cell>
          <cell r="E32" t="str">
            <v/>
          </cell>
        </row>
        <row r="33">
          <cell r="B33" t="str">
            <v>Asian</v>
          </cell>
          <cell r="C33" t="str">
            <v>S</v>
          </cell>
          <cell r="D33">
            <v>63.08</v>
          </cell>
          <cell r="E33" t="str">
            <v/>
          </cell>
        </row>
        <row r="34">
          <cell r="B34" t="str">
            <v>Chinese</v>
          </cell>
          <cell r="C34" t="str">
            <v>S</v>
          </cell>
          <cell r="D34">
            <v>88.05</v>
          </cell>
          <cell r="E34" t="str">
            <v/>
          </cell>
        </row>
        <row r="35">
          <cell r="B35" t="str">
            <v>Indian</v>
          </cell>
          <cell r="C35" t="str">
            <v>S</v>
          </cell>
          <cell r="D35">
            <v>96.12</v>
          </cell>
          <cell r="E35" t="str">
            <v/>
          </cell>
        </row>
        <row r="36">
          <cell r="B36" t="str">
            <v>Other Asian ethnicity</v>
          </cell>
          <cell r="C36" t="str">
            <v>S</v>
          </cell>
          <cell r="D36">
            <v>145.52000000000001</v>
          </cell>
          <cell r="E36" t="str">
            <v/>
          </cell>
        </row>
        <row r="37">
          <cell r="B37" t="str">
            <v>Other ethnicity</v>
          </cell>
          <cell r="C37" t="str">
            <v>S</v>
          </cell>
          <cell r="D37">
            <v>79.739999999999995</v>
          </cell>
          <cell r="E37" t="str">
            <v/>
          </cell>
        </row>
        <row r="38">
          <cell r="B38" t="str">
            <v>Other ethnicity (except European and Māori)</v>
          </cell>
          <cell r="C38">
            <v>19</v>
          </cell>
          <cell r="D38">
            <v>40.31</v>
          </cell>
          <cell r="E38" t="str">
            <v>#</v>
          </cell>
        </row>
        <row r="39">
          <cell r="B39" t="str">
            <v>Other ethnicity (except European, Māori and Asian)</v>
          </cell>
          <cell r="C39" t="str">
            <v>S</v>
          </cell>
          <cell r="D39">
            <v>55.1</v>
          </cell>
          <cell r="E39" t="str">
            <v/>
          </cell>
        </row>
        <row r="40">
          <cell r="B40" t="str">
            <v>Other ethnicity (except European, Māori and Pacific)</v>
          </cell>
          <cell r="C40" t="str">
            <v>S</v>
          </cell>
          <cell r="D40">
            <v>52.41</v>
          </cell>
          <cell r="E40" t="str">
            <v/>
          </cell>
        </row>
        <row r="41">
          <cell r="B41">
            <v>2018</v>
          </cell>
          <cell r="C41">
            <v>38</v>
          </cell>
          <cell r="D41">
            <v>24.05</v>
          </cell>
          <cell r="E41" t="str">
            <v>#</v>
          </cell>
        </row>
        <row r="42">
          <cell r="B42" t="str">
            <v>2019/20</v>
          </cell>
          <cell r="C42">
            <v>29</v>
          </cell>
          <cell r="D42">
            <v>28.5</v>
          </cell>
          <cell r="E42" t="str">
            <v>#</v>
          </cell>
        </row>
        <row r="43">
          <cell r="B43" t="str">
            <v>Auckland</v>
          </cell>
          <cell r="C43">
            <v>25</v>
          </cell>
          <cell r="D43">
            <v>32.11</v>
          </cell>
          <cell r="E43" t="str">
            <v>#</v>
          </cell>
        </row>
        <row r="44">
          <cell r="B44" t="str">
            <v>Wellington</v>
          </cell>
          <cell r="C44">
            <v>8</v>
          </cell>
          <cell r="D44">
            <v>44.08</v>
          </cell>
          <cell r="E44" t="str">
            <v>#</v>
          </cell>
        </row>
        <row r="45">
          <cell r="B45" t="str">
            <v>Rest of North Island</v>
          </cell>
          <cell r="C45">
            <v>19</v>
          </cell>
          <cell r="D45">
            <v>27.72</v>
          </cell>
          <cell r="E45" t="str">
            <v>#</v>
          </cell>
        </row>
        <row r="46">
          <cell r="B46" t="str">
            <v>Canterbury</v>
          </cell>
          <cell r="C46">
            <v>11</v>
          </cell>
          <cell r="D46">
            <v>43.31</v>
          </cell>
          <cell r="E46" t="str">
            <v>#</v>
          </cell>
        </row>
        <row r="47">
          <cell r="B47" t="str">
            <v>Rest of South Island</v>
          </cell>
          <cell r="C47" t="str">
            <v>S</v>
          </cell>
          <cell r="D47">
            <v>67.650000000000006</v>
          </cell>
          <cell r="E47" t="str">
            <v/>
          </cell>
        </row>
        <row r="48">
          <cell r="B48" t="str">
            <v>Major urban area</v>
          </cell>
          <cell r="C48">
            <v>37</v>
          </cell>
          <cell r="D48">
            <v>24.6</v>
          </cell>
          <cell r="E48" t="str">
            <v>#</v>
          </cell>
        </row>
        <row r="49">
          <cell r="B49" t="str">
            <v>Large urban area</v>
          </cell>
          <cell r="C49" t="str">
            <v>S</v>
          </cell>
          <cell r="D49">
            <v>51.09</v>
          </cell>
          <cell r="E49" t="str">
            <v/>
          </cell>
        </row>
        <row r="50">
          <cell r="B50" t="str">
            <v>Medium urban area</v>
          </cell>
          <cell r="C50" t="str">
            <v>S</v>
          </cell>
          <cell r="D50">
            <v>62.61</v>
          </cell>
          <cell r="E50" t="str">
            <v/>
          </cell>
        </row>
        <row r="51">
          <cell r="B51" t="str">
            <v>Small urban area</v>
          </cell>
          <cell r="C51" t="str">
            <v>S</v>
          </cell>
          <cell r="D51">
            <v>55.86</v>
          </cell>
          <cell r="E51" t="str">
            <v/>
          </cell>
        </row>
        <row r="52">
          <cell r="B52" t="str">
            <v>Rural settlement/rural other</v>
          </cell>
          <cell r="C52">
            <v>10</v>
          </cell>
          <cell r="D52">
            <v>41.34</v>
          </cell>
          <cell r="E52" t="str">
            <v>#</v>
          </cell>
        </row>
        <row r="53">
          <cell r="B53" t="str">
            <v>Major urban area</v>
          </cell>
          <cell r="C53">
            <v>37</v>
          </cell>
          <cell r="D53">
            <v>24.6</v>
          </cell>
          <cell r="E53" t="str">
            <v>#</v>
          </cell>
        </row>
        <row r="54">
          <cell r="B54" t="str">
            <v>Medium/large urban area</v>
          </cell>
          <cell r="C54">
            <v>12</v>
          </cell>
          <cell r="D54">
            <v>41.25</v>
          </cell>
          <cell r="E54" t="str">
            <v>#</v>
          </cell>
        </row>
        <row r="55">
          <cell r="B55" t="str">
            <v>Small urban/rural area</v>
          </cell>
          <cell r="C55">
            <v>18</v>
          </cell>
          <cell r="D55">
            <v>35.590000000000003</v>
          </cell>
          <cell r="E55" t="str">
            <v>#</v>
          </cell>
        </row>
        <row r="56">
          <cell r="B56" t="str">
            <v>Quintile 1 (least deprived)</v>
          </cell>
          <cell r="C56" t="str">
            <v>S</v>
          </cell>
          <cell r="D56">
            <v>52.45</v>
          </cell>
          <cell r="E56" t="str">
            <v/>
          </cell>
        </row>
        <row r="57">
          <cell r="B57" t="str">
            <v>Quintile 2</v>
          </cell>
          <cell r="C57">
            <v>11</v>
          </cell>
          <cell r="D57">
            <v>39.03</v>
          </cell>
          <cell r="E57" t="str">
            <v>#</v>
          </cell>
        </row>
        <row r="58">
          <cell r="B58" t="str">
            <v>Quintile 3</v>
          </cell>
          <cell r="C58">
            <v>18</v>
          </cell>
          <cell r="D58">
            <v>38.89</v>
          </cell>
          <cell r="E58" t="str">
            <v>#</v>
          </cell>
        </row>
        <row r="59">
          <cell r="B59" t="str">
            <v>Quintile 4</v>
          </cell>
          <cell r="C59">
            <v>13</v>
          </cell>
          <cell r="D59">
            <v>44.15</v>
          </cell>
          <cell r="E59" t="str">
            <v>#</v>
          </cell>
        </row>
        <row r="60">
          <cell r="B60" t="str">
            <v>Quintile 5 (most deprived)</v>
          </cell>
          <cell r="C60">
            <v>16</v>
          </cell>
          <cell r="D60">
            <v>27.36</v>
          </cell>
          <cell r="E60" t="str">
            <v>#</v>
          </cell>
        </row>
        <row r="61">
          <cell r="B61" t="str">
            <v>Had partner within last 12 months</v>
          </cell>
          <cell r="C61">
            <v>67</v>
          </cell>
          <cell r="D61">
            <v>18.16</v>
          </cell>
          <cell r="E61" t="str">
            <v/>
          </cell>
        </row>
        <row r="62">
          <cell r="B62" t="str">
            <v>Has ever had a partner</v>
          </cell>
          <cell r="C62">
            <v>67</v>
          </cell>
          <cell r="D62">
            <v>18.16</v>
          </cell>
          <cell r="E62" t="str">
            <v/>
          </cell>
        </row>
        <row r="63">
          <cell r="B63" t="str">
            <v>Partnered – legally registered</v>
          </cell>
          <cell r="C63">
            <v>41</v>
          </cell>
          <cell r="D63">
            <v>24.07</v>
          </cell>
          <cell r="E63" t="str">
            <v>#</v>
          </cell>
        </row>
        <row r="64">
          <cell r="B64" t="str">
            <v>Partnered – not legally registered</v>
          </cell>
          <cell r="C64">
            <v>10</v>
          </cell>
          <cell r="D64">
            <v>46.38</v>
          </cell>
          <cell r="E64" t="str">
            <v>#</v>
          </cell>
        </row>
        <row r="65">
          <cell r="B65" t="str">
            <v>Non-partnered</v>
          </cell>
          <cell r="C65">
            <v>15</v>
          </cell>
          <cell r="D65">
            <v>34.74</v>
          </cell>
          <cell r="E65" t="str">
            <v>#</v>
          </cell>
        </row>
        <row r="66">
          <cell r="B66" t="str">
            <v>Never married and never in a civil union</v>
          </cell>
          <cell r="C66">
            <v>16</v>
          </cell>
          <cell r="D66">
            <v>39.479999999999997</v>
          </cell>
          <cell r="E66" t="str">
            <v>#</v>
          </cell>
        </row>
        <row r="67">
          <cell r="B67" t="str">
            <v>Divorced</v>
          </cell>
          <cell r="C67" t="str">
            <v>S</v>
          </cell>
          <cell r="D67">
            <v>126.81</v>
          </cell>
          <cell r="E67" t="str">
            <v/>
          </cell>
        </row>
        <row r="68">
          <cell r="B68" t="str">
            <v>Widowed/surviving partner</v>
          </cell>
          <cell r="C68" t="str">
            <v>S</v>
          </cell>
          <cell r="D68">
            <v>120.38</v>
          </cell>
          <cell r="E68" t="str">
            <v/>
          </cell>
        </row>
        <row r="69">
          <cell r="B69" t="str">
            <v>Separated</v>
          </cell>
          <cell r="C69" t="str">
            <v>S</v>
          </cell>
          <cell r="D69">
            <v>53.45</v>
          </cell>
          <cell r="E69" t="str">
            <v/>
          </cell>
        </row>
        <row r="70">
          <cell r="B70" t="str">
            <v>Married/civil union/de facto</v>
          </cell>
          <cell r="C70">
            <v>42</v>
          </cell>
          <cell r="D70">
            <v>23.61</v>
          </cell>
          <cell r="E70" t="str">
            <v>#</v>
          </cell>
        </row>
        <row r="71">
          <cell r="B71" t="str">
            <v>Adults with disability</v>
          </cell>
          <cell r="C71" t="str">
            <v>S</v>
          </cell>
          <cell r="D71">
            <v>78.709999999999994</v>
          </cell>
          <cell r="E71" t="str">
            <v/>
          </cell>
        </row>
        <row r="72">
          <cell r="B72" t="str">
            <v>Adults without disability</v>
          </cell>
          <cell r="C72">
            <v>64</v>
          </cell>
          <cell r="D72">
            <v>18.309999999999999</v>
          </cell>
          <cell r="E72" t="str">
            <v/>
          </cell>
        </row>
        <row r="73">
          <cell r="B73" t="str">
            <v>Low level of psychological distress</v>
          </cell>
          <cell r="C73">
            <v>59</v>
          </cell>
          <cell r="D73">
            <v>17.84</v>
          </cell>
          <cell r="E73" t="str">
            <v/>
          </cell>
        </row>
        <row r="74">
          <cell r="B74" t="str">
            <v>Moderate level of psychological distress</v>
          </cell>
          <cell r="C74" t="str">
            <v>S</v>
          </cell>
          <cell r="D74">
            <v>55.14</v>
          </cell>
          <cell r="E74" t="str">
            <v/>
          </cell>
        </row>
        <row r="75">
          <cell r="B75" t="str">
            <v>High level of psychological distress</v>
          </cell>
          <cell r="C75" t="str">
            <v>S</v>
          </cell>
          <cell r="D75">
            <v>118.23</v>
          </cell>
          <cell r="E75" t="str">
            <v/>
          </cell>
        </row>
        <row r="76">
          <cell r="B76" t="str">
            <v>No probable serious mental illness</v>
          </cell>
          <cell r="C76">
            <v>59</v>
          </cell>
          <cell r="D76">
            <v>17.84</v>
          </cell>
          <cell r="E76" t="str">
            <v/>
          </cell>
        </row>
        <row r="77">
          <cell r="B77" t="str">
            <v>Probable serious mental illness</v>
          </cell>
          <cell r="C77" t="str">
            <v>S</v>
          </cell>
          <cell r="D77">
            <v>55.14</v>
          </cell>
          <cell r="E77" t="str">
            <v/>
          </cell>
        </row>
        <row r="78">
          <cell r="B78" t="str">
            <v>Employed</v>
          </cell>
          <cell r="C78">
            <v>48</v>
          </cell>
          <cell r="D78">
            <v>22.42</v>
          </cell>
          <cell r="E78" t="str">
            <v>#</v>
          </cell>
        </row>
        <row r="79">
          <cell r="B79" t="str">
            <v>Unemployed</v>
          </cell>
          <cell r="C79" t="str">
            <v>S</v>
          </cell>
          <cell r="D79">
            <v>65.17</v>
          </cell>
          <cell r="E79" t="str">
            <v/>
          </cell>
        </row>
        <row r="80">
          <cell r="B80" t="str">
            <v>Retired</v>
          </cell>
          <cell r="C80" t="str">
            <v>S</v>
          </cell>
          <cell r="D80">
            <v>57.32</v>
          </cell>
          <cell r="E80" t="str">
            <v/>
          </cell>
        </row>
        <row r="81">
          <cell r="B81" t="str">
            <v>Home or caring duties or voluntary work</v>
          </cell>
          <cell r="C81" t="str">
            <v>S</v>
          </cell>
          <cell r="D81">
            <v>75.650000000000006</v>
          </cell>
          <cell r="E81" t="str">
            <v/>
          </cell>
        </row>
        <row r="82">
          <cell r="B82" t="str">
            <v>Not employed, studying</v>
          </cell>
          <cell r="C82" t="str">
            <v>S</v>
          </cell>
          <cell r="D82">
            <v>68.25</v>
          </cell>
          <cell r="E82" t="str">
            <v/>
          </cell>
        </row>
        <row r="83">
          <cell r="B83" t="str">
            <v>Not employed, not actively seeking work/unable to work</v>
          </cell>
          <cell r="C83" t="str">
            <v>S</v>
          </cell>
          <cell r="D83">
            <v>64.2</v>
          </cell>
          <cell r="E83" t="str">
            <v/>
          </cell>
        </row>
        <row r="84">
          <cell r="B84" t="str">
            <v>Other employment status</v>
          </cell>
          <cell r="C84" t="str">
            <v>S</v>
          </cell>
          <cell r="D84">
            <v>96.23</v>
          </cell>
          <cell r="E84" t="str">
            <v/>
          </cell>
        </row>
        <row r="85">
          <cell r="B85" t="str">
            <v>Not in the labour force</v>
          </cell>
          <cell r="C85">
            <v>16</v>
          </cell>
          <cell r="D85">
            <v>30.91</v>
          </cell>
          <cell r="E85" t="str">
            <v>#</v>
          </cell>
        </row>
        <row r="86">
          <cell r="B86" t="str">
            <v>Personal income: $20,000 or less</v>
          </cell>
          <cell r="C86">
            <v>14</v>
          </cell>
          <cell r="D86">
            <v>34.049999999999997</v>
          </cell>
          <cell r="E86" t="str">
            <v>#</v>
          </cell>
        </row>
        <row r="87">
          <cell r="B87" t="str">
            <v>Personal income: $20,001–$40,000</v>
          </cell>
          <cell r="C87">
            <v>18</v>
          </cell>
          <cell r="D87">
            <v>34.74</v>
          </cell>
          <cell r="E87" t="str">
            <v>#</v>
          </cell>
        </row>
        <row r="88">
          <cell r="B88" t="str">
            <v>Personal income: $40,001–$60,000</v>
          </cell>
          <cell r="C88">
            <v>12</v>
          </cell>
          <cell r="D88">
            <v>36.92</v>
          </cell>
          <cell r="E88" t="str">
            <v>#</v>
          </cell>
        </row>
        <row r="89">
          <cell r="B89" t="str">
            <v>Personal income: $60,001 or more</v>
          </cell>
          <cell r="C89">
            <v>23</v>
          </cell>
          <cell r="D89">
            <v>33.200000000000003</v>
          </cell>
          <cell r="E89" t="str">
            <v>#</v>
          </cell>
        </row>
        <row r="90">
          <cell r="B90" t="str">
            <v>Household income: $40,000 or less</v>
          </cell>
          <cell r="C90">
            <v>14</v>
          </cell>
          <cell r="D90">
            <v>32.35</v>
          </cell>
          <cell r="E90" t="str">
            <v>#</v>
          </cell>
        </row>
        <row r="91">
          <cell r="B91" t="str">
            <v>Household income: $40,001–$60,000</v>
          </cell>
          <cell r="C91">
            <v>11</v>
          </cell>
          <cell r="D91">
            <v>37.04</v>
          </cell>
          <cell r="E91" t="str">
            <v>#</v>
          </cell>
        </row>
        <row r="92">
          <cell r="B92" t="str">
            <v>Household income: $60,001–$100,000</v>
          </cell>
          <cell r="C92">
            <v>21</v>
          </cell>
          <cell r="D92">
            <v>38.18</v>
          </cell>
          <cell r="E92" t="str">
            <v>#</v>
          </cell>
        </row>
        <row r="93">
          <cell r="B93" t="str">
            <v>Household income: $100,001 or more</v>
          </cell>
          <cell r="C93">
            <v>21</v>
          </cell>
          <cell r="D93">
            <v>33.93</v>
          </cell>
          <cell r="E93" t="str">
            <v>#</v>
          </cell>
        </row>
        <row r="94">
          <cell r="B94" t="str">
            <v>Not at all limited</v>
          </cell>
          <cell r="C94">
            <v>23</v>
          </cell>
          <cell r="D94">
            <v>29.29</v>
          </cell>
          <cell r="E94" t="str">
            <v>#</v>
          </cell>
        </row>
        <row r="95">
          <cell r="B95" t="str">
            <v>A little limited</v>
          </cell>
          <cell r="C95">
            <v>15</v>
          </cell>
          <cell r="D95">
            <v>38.159999999999997</v>
          </cell>
          <cell r="E95" t="str">
            <v>#</v>
          </cell>
        </row>
        <row r="96">
          <cell r="B96" t="str">
            <v>Quite limited</v>
          </cell>
          <cell r="C96" t="str">
            <v>S</v>
          </cell>
          <cell r="D96">
            <v>56.15</v>
          </cell>
          <cell r="E96" t="str">
            <v/>
          </cell>
        </row>
        <row r="97">
          <cell r="B97" t="str">
            <v>Very limited</v>
          </cell>
          <cell r="C97">
            <v>9</v>
          </cell>
          <cell r="D97">
            <v>44.21</v>
          </cell>
          <cell r="E97" t="str">
            <v>#</v>
          </cell>
        </row>
        <row r="98">
          <cell r="B98" t="str">
            <v>Couldn't buy it</v>
          </cell>
          <cell r="C98">
            <v>11</v>
          </cell>
          <cell r="D98">
            <v>43.55</v>
          </cell>
          <cell r="E98" t="str">
            <v>#</v>
          </cell>
        </row>
        <row r="99">
          <cell r="B99" t="str">
            <v>Not at all limited</v>
          </cell>
          <cell r="C99">
            <v>23</v>
          </cell>
          <cell r="D99">
            <v>29.29</v>
          </cell>
          <cell r="E99" t="str">
            <v>#</v>
          </cell>
        </row>
        <row r="100">
          <cell r="B100" t="str">
            <v>A little limited</v>
          </cell>
          <cell r="C100">
            <v>15</v>
          </cell>
          <cell r="D100">
            <v>38.159999999999997</v>
          </cell>
          <cell r="E100" t="str">
            <v>#</v>
          </cell>
        </row>
        <row r="101">
          <cell r="B101" t="str">
            <v>Quite or very limited</v>
          </cell>
          <cell r="C101">
            <v>17</v>
          </cell>
          <cell r="D101">
            <v>32.67</v>
          </cell>
          <cell r="E101" t="str">
            <v>#</v>
          </cell>
        </row>
        <row r="102">
          <cell r="B102" t="str">
            <v>Couldn't buy it</v>
          </cell>
          <cell r="C102">
            <v>11</v>
          </cell>
          <cell r="D102">
            <v>43.55</v>
          </cell>
          <cell r="E102" t="str">
            <v>#</v>
          </cell>
        </row>
        <row r="103">
          <cell r="B103" t="str">
            <v>Yes, can meet unexpected expense</v>
          </cell>
          <cell r="C103">
            <v>52</v>
          </cell>
          <cell r="D103">
            <v>21</v>
          </cell>
          <cell r="E103" t="str">
            <v>#</v>
          </cell>
        </row>
        <row r="104">
          <cell r="B104" t="str">
            <v>No, cannot meet unexpected expense</v>
          </cell>
          <cell r="C104">
            <v>13</v>
          </cell>
          <cell r="D104">
            <v>37.39</v>
          </cell>
          <cell r="E104" t="str">
            <v>#</v>
          </cell>
        </row>
        <row r="105">
          <cell r="B105" t="str">
            <v>Household had no vehicle access</v>
          </cell>
          <cell r="C105" t="str">
            <v>S</v>
          </cell>
          <cell r="D105">
            <v>102</v>
          </cell>
          <cell r="E105" t="str">
            <v/>
          </cell>
        </row>
        <row r="106">
          <cell r="B106" t="str">
            <v>Household had vehicle access</v>
          </cell>
          <cell r="C106">
            <v>65</v>
          </cell>
          <cell r="D106">
            <v>18.64</v>
          </cell>
          <cell r="E106" t="str">
            <v/>
          </cell>
        </row>
        <row r="107">
          <cell r="B107" t="str">
            <v>Household had no access to device</v>
          </cell>
          <cell r="C107" t="str">
            <v>S</v>
          </cell>
          <cell r="D107">
            <v>115.33</v>
          </cell>
          <cell r="E107" t="str">
            <v/>
          </cell>
        </row>
        <row r="108">
          <cell r="B108" t="str">
            <v>Household had access to device</v>
          </cell>
          <cell r="C108">
            <v>66</v>
          </cell>
          <cell r="D108">
            <v>18.260000000000002</v>
          </cell>
          <cell r="E108" t="str">
            <v/>
          </cell>
        </row>
        <row r="109">
          <cell r="B109" t="str">
            <v>One person household</v>
          </cell>
          <cell r="C109">
            <v>7</v>
          </cell>
          <cell r="D109">
            <v>33.28</v>
          </cell>
          <cell r="E109" t="str">
            <v>#</v>
          </cell>
        </row>
        <row r="110">
          <cell r="B110" t="str">
            <v>One parent with child(ren)</v>
          </cell>
          <cell r="C110" t="str">
            <v>S</v>
          </cell>
          <cell r="D110">
            <v>61.92</v>
          </cell>
          <cell r="E110" t="str">
            <v/>
          </cell>
        </row>
        <row r="111">
          <cell r="B111" t="str">
            <v>Couple only</v>
          </cell>
          <cell r="C111">
            <v>11</v>
          </cell>
          <cell r="D111">
            <v>41.19</v>
          </cell>
          <cell r="E111" t="str">
            <v>#</v>
          </cell>
        </row>
        <row r="112">
          <cell r="B112" t="str">
            <v>Couple with child(ren)</v>
          </cell>
          <cell r="C112">
            <v>21</v>
          </cell>
          <cell r="D112">
            <v>33.51</v>
          </cell>
          <cell r="E112" t="str">
            <v>#</v>
          </cell>
        </row>
        <row r="113">
          <cell r="B113" t="str">
            <v>Other multi-person household</v>
          </cell>
          <cell r="C113" t="str">
            <v>S</v>
          </cell>
          <cell r="D113">
            <v>54.82</v>
          </cell>
          <cell r="E113" t="str">
            <v/>
          </cell>
        </row>
        <row r="114">
          <cell r="B114" t="str">
            <v>Other household with couple and/or child</v>
          </cell>
          <cell r="C114">
            <v>21</v>
          </cell>
          <cell r="D114">
            <v>39.18</v>
          </cell>
          <cell r="E114" t="str">
            <v>#</v>
          </cell>
        </row>
        <row r="115">
          <cell r="B115" t="str">
            <v>One-person household</v>
          </cell>
          <cell r="C115">
            <v>7</v>
          </cell>
          <cell r="D115">
            <v>33.28</v>
          </cell>
          <cell r="E115" t="str">
            <v>#</v>
          </cell>
        </row>
        <row r="116">
          <cell r="B116" t="str">
            <v>Two-people household</v>
          </cell>
          <cell r="C116">
            <v>17</v>
          </cell>
          <cell r="D116">
            <v>28.78</v>
          </cell>
          <cell r="E116" t="str">
            <v>#</v>
          </cell>
        </row>
        <row r="117">
          <cell r="B117" t="str">
            <v>Three-people household</v>
          </cell>
          <cell r="C117">
            <v>11</v>
          </cell>
          <cell r="D117">
            <v>39.39</v>
          </cell>
          <cell r="E117" t="str">
            <v>#</v>
          </cell>
        </row>
        <row r="118">
          <cell r="B118" t="str">
            <v>Four-people household</v>
          </cell>
          <cell r="C118">
            <v>13</v>
          </cell>
          <cell r="D118">
            <v>41.14</v>
          </cell>
          <cell r="E118" t="str">
            <v>#</v>
          </cell>
        </row>
        <row r="119">
          <cell r="B119" t="str">
            <v>Five-or-more-people household</v>
          </cell>
          <cell r="C119">
            <v>18</v>
          </cell>
          <cell r="D119">
            <v>44.63</v>
          </cell>
          <cell r="E119" t="str">
            <v>#</v>
          </cell>
        </row>
        <row r="120">
          <cell r="B120" t="str">
            <v>No children in household</v>
          </cell>
          <cell r="C120">
            <v>38</v>
          </cell>
          <cell r="D120">
            <v>22.73</v>
          </cell>
          <cell r="E120" t="str">
            <v>#</v>
          </cell>
        </row>
        <row r="121">
          <cell r="B121" t="str">
            <v>One-child household</v>
          </cell>
          <cell r="C121">
            <v>9</v>
          </cell>
          <cell r="D121">
            <v>42.26</v>
          </cell>
          <cell r="E121" t="str">
            <v>#</v>
          </cell>
        </row>
        <row r="122">
          <cell r="B122" t="str">
            <v>Two-or-more-children household</v>
          </cell>
          <cell r="C122">
            <v>19</v>
          </cell>
          <cell r="D122">
            <v>31.03</v>
          </cell>
          <cell r="E122" t="str">
            <v>#</v>
          </cell>
        </row>
        <row r="123">
          <cell r="B123" t="str">
            <v>No children in household</v>
          </cell>
          <cell r="C123">
            <v>38</v>
          </cell>
          <cell r="D123">
            <v>22.73</v>
          </cell>
          <cell r="E123" t="str">
            <v>#</v>
          </cell>
        </row>
        <row r="124">
          <cell r="B124" t="str">
            <v>One-or-more-children household</v>
          </cell>
          <cell r="C124">
            <v>28</v>
          </cell>
          <cell r="D124">
            <v>24.65</v>
          </cell>
          <cell r="E124" t="str">
            <v>#</v>
          </cell>
        </row>
        <row r="125">
          <cell r="B125" t="str">
            <v>Yes, lived at current address</v>
          </cell>
          <cell r="C125">
            <v>49</v>
          </cell>
          <cell r="D125">
            <v>21.45</v>
          </cell>
          <cell r="E125" t="str">
            <v>#</v>
          </cell>
        </row>
        <row r="126">
          <cell r="B126" t="str">
            <v>No, did not live at current address</v>
          </cell>
          <cell r="C126">
            <v>17</v>
          </cell>
          <cell r="D126">
            <v>28.62</v>
          </cell>
          <cell r="E126" t="str">
            <v>#</v>
          </cell>
        </row>
        <row r="127">
          <cell r="B127" t="str">
            <v>Owned</v>
          </cell>
          <cell r="C127">
            <v>37</v>
          </cell>
          <cell r="D127">
            <v>24.21</v>
          </cell>
          <cell r="E127" t="str">
            <v>#</v>
          </cell>
        </row>
        <row r="128">
          <cell r="B128" t="str">
            <v>Rented, private</v>
          </cell>
          <cell r="C128">
            <v>25</v>
          </cell>
          <cell r="D128">
            <v>28.63</v>
          </cell>
          <cell r="E128" t="str">
            <v>#</v>
          </cell>
        </row>
        <row r="129">
          <cell r="B129" t="str">
            <v>Rented, government</v>
          </cell>
          <cell r="C129" t="str">
            <v>S</v>
          </cell>
          <cell r="D129">
            <v>64.180000000000007</v>
          </cell>
          <cell r="E129" t="str">
            <v/>
          </cell>
        </row>
      </sheetData>
      <sheetData sheetId="10">
        <row r="4">
          <cell r="B4" t="str">
            <v>New Zealand Average</v>
          </cell>
          <cell r="C4">
            <v>118</v>
          </cell>
          <cell r="D4">
            <v>12.63</v>
          </cell>
          <cell r="E4" t="str">
            <v/>
          </cell>
        </row>
        <row r="5">
          <cell r="B5" t="str">
            <v>Male</v>
          </cell>
          <cell r="C5">
            <v>41</v>
          </cell>
          <cell r="D5">
            <v>22.17</v>
          </cell>
          <cell r="E5" t="str">
            <v>#</v>
          </cell>
        </row>
        <row r="6">
          <cell r="B6" t="str">
            <v>Female</v>
          </cell>
          <cell r="C6">
            <v>76</v>
          </cell>
          <cell r="D6">
            <v>14.11</v>
          </cell>
          <cell r="E6" t="str">
            <v/>
          </cell>
        </row>
        <row r="7">
          <cell r="B7" t="str">
            <v>Gender diverse</v>
          </cell>
          <cell r="C7" t="str">
            <v>S</v>
          </cell>
          <cell r="D7">
            <v>137.76</v>
          </cell>
          <cell r="E7" t="str">
            <v/>
          </cell>
        </row>
        <row r="8">
          <cell r="B8" t="str">
            <v>Cis-male</v>
          </cell>
          <cell r="C8">
            <v>40</v>
          </cell>
          <cell r="D8">
            <v>22.51</v>
          </cell>
          <cell r="E8" t="str">
            <v>#</v>
          </cell>
        </row>
        <row r="9">
          <cell r="B9" t="str">
            <v>Cis-female</v>
          </cell>
          <cell r="C9">
            <v>76</v>
          </cell>
          <cell r="D9">
            <v>14.16</v>
          </cell>
          <cell r="E9" t="str">
            <v/>
          </cell>
        </row>
        <row r="10">
          <cell r="B10" t="str">
            <v>Gender-diverse or trans-gender</v>
          </cell>
          <cell r="C10" t="str">
            <v>S</v>
          </cell>
          <cell r="D10">
            <v>81.61</v>
          </cell>
          <cell r="E10" t="str">
            <v/>
          </cell>
        </row>
        <row r="11">
          <cell r="B11" t="str">
            <v>Heterosexual</v>
          </cell>
          <cell r="C11">
            <v>107</v>
          </cell>
          <cell r="D11">
            <v>13.25</v>
          </cell>
          <cell r="E11" t="str">
            <v/>
          </cell>
        </row>
        <row r="12">
          <cell r="B12" t="str">
            <v>Gay or lesbian</v>
          </cell>
          <cell r="C12" t="str">
            <v>S</v>
          </cell>
          <cell r="D12">
            <v>96.63</v>
          </cell>
          <cell r="E12" t="str">
            <v/>
          </cell>
        </row>
        <row r="13">
          <cell r="B13" t="str">
            <v>Bisexual</v>
          </cell>
          <cell r="C13">
            <v>5</v>
          </cell>
          <cell r="D13">
            <v>46.69</v>
          </cell>
          <cell r="E13" t="str">
            <v>#</v>
          </cell>
        </row>
        <row r="14">
          <cell r="B14" t="str">
            <v>Other sexual identity</v>
          </cell>
          <cell r="C14" t="str">
            <v>S</v>
          </cell>
          <cell r="D14">
            <v>106.84</v>
          </cell>
          <cell r="E14" t="str">
            <v/>
          </cell>
        </row>
        <row r="15">
          <cell r="B15" t="str">
            <v>People with diverse sexualities</v>
          </cell>
          <cell r="C15">
            <v>9</v>
          </cell>
          <cell r="D15">
            <v>41.35</v>
          </cell>
          <cell r="E15" t="str">
            <v>#</v>
          </cell>
        </row>
        <row r="16">
          <cell r="B16" t="str">
            <v>Not LGBT</v>
          </cell>
          <cell r="C16">
            <v>107</v>
          </cell>
          <cell r="D16">
            <v>13.22</v>
          </cell>
          <cell r="E16" t="str">
            <v/>
          </cell>
        </row>
        <row r="17">
          <cell r="B17" t="str">
            <v>LGBT</v>
          </cell>
          <cell r="C17">
            <v>10</v>
          </cell>
          <cell r="D17">
            <v>39.5</v>
          </cell>
          <cell r="E17" t="str">
            <v>#</v>
          </cell>
        </row>
        <row r="18">
          <cell r="B18" t="str">
            <v>15–19 years</v>
          </cell>
          <cell r="C18" t="str">
            <v>S</v>
          </cell>
          <cell r="D18">
            <v>54.5</v>
          </cell>
          <cell r="E18" t="str">
            <v/>
          </cell>
        </row>
        <row r="19">
          <cell r="B19" t="str">
            <v>20–29 years</v>
          </cell>
          <cell r="C19">
            <v>33</v>
          </cell>
          <cell r="D19">
            <v>26.34</v>
          </cell>
          <cell r="E19" t="str">
            <v>#</v>
          </cell>
        </row>
        <row r="20">
          <cell r="B20" t="str">
            <v>30–39 years</v>
          </cell>
          <cell r="C20">
            <v>32</v>
          </cell>
          <cell r="D20">
            <v>23.21</v>
          </cell>
          <cell r="E20" t="str">
            <v>#</v>
          </cell>
        </row>
        <row r="21">
          <cell r="B21" t="str">
            <v>40–49 years</v>
          </cell>
          <cell r="C21">
            <v>21</v>
          </cell>
          <cell r="D21">
            <v>28.59</v>
          </cell>
          <cell r="E21" t="str">
            <v>#</v>
          </cell>
        </row>
        <row r="22">
          <cell r="B22" t="str">
            <v>50–59 years</v>
          </cell>
          <cell r="C22">
            <v>15</v>
          </cell>
          <cell r="D22">
            <v>39.97</v>
          </cell>
          <cell r="E22" t="str">
            <v>#</v>
          </cell>
        </row>
        <row r="23">
          <cell r="B23" t="str">
            <v>60–64 years</v>
          </cell>
          <cell r="C23" t="str">
            <v>S</v>
          </cell>
          <cell r="D23">
            <v>87.98</v>
          </cell>
          <cell r="E23" t="str">
            <v/>
          </cell>
        </row>
        <row r="24">
          <cell r="B24" t="str">
            <v>65 years and over</v>
          </cell>
          <cell r="C24">
            <v>6</v>
          </cell>
          <cell r="D24">
            <v>44.17</v>
          </cell>
          <cell r="E24" t="str">
            <v>#</v>
          </cell>
        </row>
        <row r="25">
          <cell r="B25" t="str">
            <v>15–29 years</v>
          </cell>
          <cell r="C25">
            <v>39</v>
          </cell>
          <cell r="D25">
            <v>23.96</v>
          </cell>
          <cell r="E25" t="str">
            <v>#</v>
          </cell>
        </row>
        <row r="26">
          <cell r="B26" t="str">
            <v>30–64 years</v>
          </cell>
          <cell r="C26">
            <v>73</v>
          </cell>
          <cell r="D26">
            <v>15.1</v>
          </cell>
          <cell r="E26" t="str">
            <v/>
          </cell>
        </row>
        <row r="27">
          <cell r="B27" t="str">
            <v>65 years and over</v>
          </cell>
          <cell r="C27">
            <v>6</v>
          </cell>
          <cell r="D27">
            <v>44.17</v>
          </cell>
          <cell r="E27" t="str">
            <v>#</v>
          </cell>
        </row>
        <row r="28">
          <cell r="B28" t="str">
            <v>15–19 years</v>
          </cell>
          <cell r="C28" t="str">
            <v>S</v>
          </cell>
          <cell r="D28">
            <v>54.5</v>
          </cell>
          <cell r="E28" t="str">
            <v/>
          </cell>
        </row>
        <row r="29">
          <cell r="B29" t="str">
            <v>20–29 years</v>
          </cell>
          <cell r="C29">
            <v>33</v>
          </cell>
          <cell r="D29">
            <v>26.34</v>
          </cell>
          <cell r="E29" t="str">
            <v>#</v>
          </cell>
        </row>
        <row r="30">
          <cell r="B30" t="str">
            <v>NZ European</v>
          </cell>
          <cell r="C30">
            <v>80</v>
          </cell>
          <cell r="D30">
            <v>15.83</v>
          </cell>
          <cell r="E30" t="str">
            <v/>
          </cell>
        </row>
        <row r="31">
          <cell r="B31" t="str">
            <v>Māori</v>
          </cell>
          <cell r="C31">
            <v>30</v>
          </cell>
          <cell r="D31">
            <v>19.54</v>
          </cell>
          <cell r="E31" t="str">
            <v/>
          </cell>
        </row>
        <row r="32">
          <cell r="B32" t="str">
            <v>Pacific peoples</v>
          </cell>
          <cell r="C32">
            <v>16</v>
          </cell>
          <cell r="D32">
            <v>43.84</v>
          </cell>
          <cell r="E32" t="str">
            <v>#</v>
          </cell>
        </row>
        <row r="33">
          <cell r="B33" t="str">
            <v>Asian</v>
          </cell>
          <cell r="C33" t="str">
            <v>S</v>
          </cell>
          <cell r="D33">
            <v>58.81</v>
          </cell>
          <cell r="E33" t="str">
            <v/>
          </cell>
        </row>
        <row r="34">
          <cell r="B34" t="str">
            <v>Chinese</v>
          </cell>
          <cell r="C34" t="str">
            <v>S</v>
          </cell>
          <cell r="D34">
            <v>100.29</v>
          </cell>
          <cell r="E34" t="str">
            <v/>
          </cell>
        </row>
        <row r="35">
          <cell r="B35" t="str">
            <v>Indian</v>
          </cell>
          <cell r="C35" t="str">
            <v>S</v>
          </cell>
          <cell r="D35">
            <v>69.89</v>
          </cell>
          <cell r="E35" t="str">
            <v/>
          </cell>
        </row>
        <row r="36">
          <cell r="B36" t="str">
            <v>Other Asian ethnicity</v>
          </cell>
          <cell r="C36" t="str">
            <v>S</v>
          </cell>
          <cell r="D36">
            <v>125.79</v>
          </cell>
          <cell r="E36" t="str">
            <v/>
          </cell>
        </row>
        <row r="37">
          <cell r="B37" t="str">
            <v>Other ethnicity</v>
          </cell>
          <cell r="C37" t="str">
            <v>S</v>
          </cell>
          <cell r="D37">
            <v>67.23</v>
          </cell>
          <cell r="E37" t="str">
            <v/>
          </cell>
        </row>
        <row r="38">
          <cell r="B38" t="str">
            <v>Other ethnicity (except European and Māori)</v>
          </cell>
          <cell r="C38">
            <v>25</v>
          </cell>
          <cell r="D38">
            <v>33.39</v>
          </cell>
          <cell r="E38" t="str">
            <v>#</v>
          </cell>
        </row>
        <row r="39">
          <cell r="B39" t="str">
            <v>Other ethnicity (except European, Māori and Asian)</v>
          </cell>
          <cell r="C39">
            <v>19</v>
          </cell>
          <cell r="D39">
            <v>39.71</v>
          </cell>
          <cell r="E39" t="str">
            <v>#</v>
          </cell>
        </row>
        <row r="40">
          <cell r="B40" t="str">
            <v>Other ethnicity (except European, Māori and Pacific)</v>
          </cell>
          <cell r="C40">
            <v>10</v>
          </cell>
          <cell r="D40">
            <v>48.03</v>
          </cell>
          <cell r="E40" t="str">
            <v>#</v>
          </cell>
        </row>
        <row r="41">
          <cell r="B41">
            <v>2018</v>
          </cell>
          <cell r="C41">
            <v>62</v>
          </cell>
          <cell r="D41">
            <v>15.68</v>
          </cell>
          <cell r="E41" t="str">
            <v/>
          </cell>
        </row>
        <row r="42">
          <cell r="B42" t="str">
            <v>2019/20</v>
          </cell>
          <cell r="C42">
            <v>55</v>
          </cell>
          <cell r="D42">
            <v>18.760000000000002</v>
          </cell>
          <cell r="E42" t="str">
            <v/>
          </cell>
        </row>
        <row r="43">
          <cell r="B43" t="str">
            <v>Auckland</v>
          </cell>
          <cell r="C43">
            <v>38</v>
          </cell>
          <cell r="D43">
            <v>24.37</v>
          </cell>
          <cell r="E43" t="str">
            <v>#</v>
          </cell>
        </row>
        <row r="44">
          <cell r="B44" t="str">
            <v>Wellington</v>
          </cell>
          <cell r="C44">
            <v>14</v>
          </cell>
          <cell r="D44">
            <v>32.729999999999997</v>
          </cell>
          <cell r="E44" t="str">
            <v>#</v>
          </cell>
        </row>
        <row r="45">
          <cell r="B45" t="str">
            <v>Rest of North Island</v>
          </cell>
          <cell r="C45">
            <v>34</v>
          </cell>
          <cell r="D45">
            <v>18.829999999999998</v>
          </cell>
          <cell r="E45" t="str">
            <v/>
          </cell>
        </row>
        <row r="46">
          <cell r="B46" t="str">
            <v>Canterbury</v>
          </cell>
          <cell r="C46">
            <v>18</v>
          </cell>
          <cell r="D46">
            <v>31.67</v>
          </cell>
          <cell r="E46" t="str">
            <v>#</v>
          </cell>
        </row>
        <row r="47">
          <cell r="B47" t="str">
            <v>Rest of South Island</v>
          </cell>
          <cell r="C47">
            <v>13</v>
          </cell>
          <cell r="D47">
            <v>29.9</v>
          </cell>
          <cell r="E47" t="str">
            <v>#</v>
          </cell>
        </row>
        <row r="48">
          <cell r="B48" t="str">
            <v>Major urban area</v>
          </cell>
          <cell r="C48">
            <v>64</v>
          </cell>
          <cell r="D48">
            <v>16.02</v>
          </cell>
          <cell r="E48" t="str">
            <v/>
          </cell>
        </row>
        <row r="49">
          <cell r="B49" t="str">
            <v>Large urban area</v>
          </cell>
          <cell r="C49">
            <v>17</v>
          </cell>
          <cell r="D49">
            <v>30.5</v>
          </cell>
          <cell r="E49" t="str">
            <v>#</v>
          </cell>
        </row>
        <row r="50">
          <cell r="B50" t="str">
            <v>Medium urban area</v>
          </cell>
          <cell r="C50" t="str">
            <v>S</v>
          </cell>
          <cell r="D50">
            <v>54.72</v>
          </cell>
          <cell r="E50" t="str">
            <v/>
          </cell>
        </row>
        <row r="51">
          <cell r="B51" t="str">
            <v>Small urban area</v>
          </cell>
          <cell r="C51">
            <v>13</v>
          </cell>
          <cell r="D51">
            <v>36.119999999999997</v>
          </cell>
          <cell r="E51" t="str">
            <v>#</v>
          </cell>
        </row>
        <row r="52">
          <cell r="B52" t="str">
            <v>Rural settlement/rural other</v>
          </cell>
          <cell r="C52">
            <v>14</v>
          </cell>
          <cell r="D52">
            <v>32.74</v>
          </cell>
          <cell r="E52" t="str">
            <v>#</v>
          </cell>
        </row>
        <row r="53">
          <cell r="B53" t="str">
            <v>Major urban area</v>
          </cell>
          <cell r="C53">
            <v>64</v>
          </cell>
          <cell r="D53">
            <v>16.02</v>
          </cell>
          <cell r="E53" t="str">
            <v/>
          </cell>
        </row>
        <row r="54">
          <cell r="B54" t="str">
            <v>Medium/large urban area</v>
          </cell>
          <cell r="C54">
            <v>27</v>
          </cell>
          <cell r="D54">
            <v>31.47</v>
          </cell>
          <cell r="E54" t="str">
            <v>#</v>
          </cell>
        </row>
        <row r="55">
          <cell r="B55" t="str">
            <v>Small urban/rural area</v>
          </cell>
          <cell r="C55">
            <v>26</v>
          </cell>
          <cell r="D55">
            <v>24.99</v>
          </cell>
          <cell r="E55" t="str">
            <v>#</v>
          </cell>
        </row>
        <row r="56">
          <cell r="B56" t="str">
            <v>Quintile 1 (least deprived)</v>
          </cell>
          <cell r="C56">
            <v>16</v>
          </cell>
          <cell r="D56">
            <v>36.79</v>
          </cell>
          <cell r="E56" t="str">
            <v>#</v>
          </cell>
        </row>
        <row r="57">
          <cell r="B57" t="str">
            <v>Quintile 2</v>
          </cell>
          <cell r="C57">
            <v>17</v>
          </cell>
          <cell r="D57">
            <v>35.17</v>
          </cell>
          <cell r="E57" t="str">
            <v>#</v>
          </cell>
        </row>
        <row r="58">
          <cell r="B58" t="str">
            <v>Quintile 3</v>
          </cell>
          <cell r="C58">
            <v>28</v>
          </cell>
          <cell r="D58">
            <v>28.61</v>
          </cell>
          <cell r="E58" t="str">
            <v>#</v>
          </cell>
        </row>
        <row r="59">
          <cell r="B59" t="str">
            <v>Quintile 4</v>
          </cell>
          <cell r="C59">
            <v>25</v>
          </cell>
          <cell r="D59">
            <v>30.29</v>
          </cell>
          <cell r="E59" t="str">
            <v>#</v>
          </cell>
        </row>
        <row r="60">
          <cell r="B60" t="str">
            <v>Quintile 5 (most deprived)</v>
          </cell>
          <cell r="C60">
            <v>32</v>
          </cell>
          <cell r="D60">
            <v>19.510000000000002</v>
          </cell>
          <cell r="E60" t="str">
            <v/>
          </cell>
        </row>
        <row r="61">
          <cell r="B61" t="str">
            <v>Had partner within last 12 months</v>
          </cell>
          <cell r="C61">
            <v>118</v>
          </cell>
          <cell r="D61">
            <v>12.63</v>
          </cell>
          <cell r="E61" t="str">
            <v/>
          </cell>
        </row>
        <row r="62">
          <cell r="B62" t="str">
            <v>Has ever had a partner</v>
          </cell>
          <cell r="C62">
            <v>118</v>
          </cell>
          <cell r="D62">
            <v>12.63</v>
          </cell>
          <cell r="E62" t="str">
            <v/>
          </cell>
        </row>
        <row r="63">
          <cell r="B63" t="str">
            <v>Partnered – legally registered</v>
          </cell>
          <cell r="C63">
            <v>59</v>
          </cell>
          <cell r="D63">
            <v>18.98</v>
          </cell>
          <cell r="E63" t="str">
            <v/>
          </cell>
        </row>
        <row r="64">
          <cell r="B64" t="str">
            <v>Partnered – not legally registered</v>
          </cell>
          <cell r="C64">
            <v>20</v>
          </cell>
          <cell r="D64">
            <v>29.6</v>
          </cell>
          <cell r="E64" t="str">
            <v>#</v>
          </cell>
        </row>
        <row r="65">
          <cell r="B65" t="str">
            <v>Non-partnered</v>
          </cell>
          <cell r="C65">
            <v>37</v>
          </cell>
          <cell r="D65">
            <v>26.68</v>
          </cell>
          <cell r="E65" t="str">
            <v>#</v>
          </cell>
        </row>
        <row r="66">
          <cell r="B66" t="str">
            <v>Never married and never in a civil union</v>
          </cell>
          <cell r="C66">
            <v>31</v>
          </cell>
          <cell r="D66">
            <v>25.31</v>
          </cell>
          <cell r="E66" t="str">
            <v>#</v>
          </cell>
        </row>
        <row r="67">
          <cell r="B67" t="str">
            <v>Divorced</v>
          </cell>
          <cell r="C67" t="str">
            <v>S</v>
          </cell>
          <cell r="D67">
            <v>69.400000000000006</v>
          </cell>
          <cell r="E67" t="str">
            <v/>
          </cell>
        </row>
        <row r="68">
          <cell r="B68" t="str">
            <v>Widowed/surviving partner</v>
          </cell>
          <cell r="C68" t="str">
            <v>S</v>
          </cell>
          <cell r="D68">
            <v>80.31</v>
          </cell>
          <cell r="E68" t="str">
            <v/>
          </cell>
        </row>
        <row r="69">
          <cell r="B69" t="str">
            <v>Separated</v>
          </cell>
          <cell r="C69">
            <v>21</v>
          </cell>
          <cell r="D69">
            <v>33.35</v>
          </cell>
          <cell r="E69" t="str">
            <v>#</v>
          </cell>
        </row>
        <row r="70">
          <cell r="B70" t="str">
            <v>Married/civil union/de facto</v>
          </cell>
          <cell r="C70">
            <v>59</v>
          </cell>
          <cell r="D70">
            <v>18.84</v>
          </cell>
          <cell r="E70" t="str">
            <v/>
          </cell>
        </row>
        <row r="71">
          <cell r="B71" t="str">
            <v>Adults with disability</v>
          </cell>
          <cell r="C71" t="str">
            <v>S</v>
          </cell>
          <cell r="D71">
            <v>59.57</v>
          </cell>
          <cell r="E71" t="str">
            <v/>
          </cell>
        </row>
        <row r="72">
          <cell r="B72" t="str">
            <v>Adults without disability</v>
          </cell>
          <cell r="C72">
            <v>110</v>
          </cell>
          <cell r="D72">
            <v>12.57</v>
          </cell>
          <cell r="E72" t="str">
            <v/>
          </cell>
        </row>
        <row r="73">
          <cell r="B73" t="str">
            <v>Low level of psychological distress</v>
          </cell>
          <cell r="C73">
            <v>92</v>
          </cell>
          <cell r="D73">
            <v>13.14</v>
          </cell>
          <cell r="E73" t="str">
            <v/>
          </cell>
        </row>
        <row r="74">
          <cell r="B74" t="str">
            <v>Moderate level of psychological distress</v>
          </cell>
          <cell r="C74">
            <v>13</v>
          </cell>
          <cell r="D74">
            <v>39.53</v>
          </cell>
          <cell r="E74" t="str">
            <v>#</v>
          </cell>
        </row>
        <row r="75">
          <cell r="B75" t="str">
            <v>High level of psychological distress</v>
          </cell>
          <cell r="C75" t="str">
            <v>S</v>
          </cell>
          <cell r="D75">
            <v>51.12</v>
          </cell>
          <cell r="E75" t="str">
            <v/>
          </cell>
        </row>
        <row r="76">
          <cell r="B76" t="str">
            <v>No probable serious mental illness</v>
          </cell>
          <cell r="C76">
            <v>92</v>
          </cell>
          <cell r="D76">
            <v>13.14</v>
          </cell>
          <cell r="E76" t="str">
            <v/>
          </cell>
        </row>
        <row r="77">
          <cell r="B77" t="str">
            <v>Probable serious mental illness</v>
          </cell>
          <cell r="C77">
            <v>13</v>
          </cell>
          <cell r="D77">
            <v>39.53</v>
          </cell>
          <cell r="E77" t="str">
            <v>#</v>
          </cell>
        </row>
        <row r="78">
          <cell r="B78" t="str">
            <v>Employed</v>
          </cell>
          <cell r="C78">
            <v>74</v>
          </cell>
          <cell r="D78">
            <v>17.78</v>
          </cell>
          <cell r="E78" t="str">
            <v/>
          </cell>
        </row>
        <row r="79">
          <cell r="B79" t="str">
            <v>Unemployed</v>
          </cell>
          <cell r="C79">
            <v>9</v>
          </cell>
          <cell r="D79">
            <v>41.18</v>
          </cell>
          <cell r="E79" t="str">
            <v>#</v>
          </cell>
        </row>
        <row r="80">
          <cell r="B80" t="str">
            <v>Retired</v>
          </cell>
          <cell r="C80">
            <v>6</v>
          </cell>
          <cell r="D80">
            <v>46.54</v>
          </cell>
          <cell r="E80" t="str">
            <v>#</v>
          </cell>
        </row>
        <row r="81">
          <cell r="B81" t="str">
            <v>Home or caring duties or voluntary work</v>
          </cell>
          <cell r="C81">
            <v>10</v>
          </cell>
          <cell r="D81">
            <v>33.409999999999997</v>
          </cell>
          <cell r="E81" t="str">
            <v>#</v>
          </cell>
        </row>
        <row r="82">
          <cell r="B82" t="str">
            <v>Not employed, studying</v>
          </cell>
          <cell r="C82" t="str">
            <v>S</v>
          </cell>
          <cell r="D82">
            <v>50.11</v>
          </cell>
          <cell r="E82" t="str">
            <v/>
          </cell>
        </row>
        <row r="83">
          <cell r="B83" t="str">
            <v>Not employed, not actively seeking work/unable to work</v>
          </cell>
          <cell r="C83">
            <v>8</v>
          </cell>
          <cell r="D83">
            <v>43.89</v>
          </cell>
          <cell r="E83" t="str">
            <v>#</v>
          </cell>
        </row>
        <row r="84">
          <cell r="B84" t="str">
            <v>Other employment status</v>
          </cell>
          <cell r="C84" t="str">
            <v>S</v>
          </cell>
          <cell r="D84">
            <v>65.39</v>
          </cell>
          <cell r="E84" t="str">
            <v/>
          </cell>
        </row>
        <row r="85">
          <cell r="B85" t="str">
            <v>Not in the labour force</v>
          </cell>
          <cell r="C85">
            <v>34</v>
          </cell>
          <cell r="D85">
            <v>22.02</v>
          </cell>
          <cell r="E85" t="str">
            <v>#</v>
          </cell>
        </row>
        <row r="86">
          <cell r="B86" t="str">
            <v>Personal income: $20,000 or less</v>
          </cell>
          <cell r="C86">
            <v>33</v>
          </cell>
          <cell r="D86">
            <v>23.16</v>
          </cell>
          <cell r="E86" t="str">
            <v>#</v>
          </cell>
        </row>
        <row r="87">
          <cell r="B87" t="str">
            <v>Personal income: $20,001–$40,000</v>
          </cell>
          <cell r="C87">
            <v>32</v>
          </cell>
          <cell r="D87">
            <v>22.58</v>
          </cell>
          <cell r="E87" t="str">
            <v>#</v>
          </cell>
        </row>
        <row r="88">
          <cell r="B88" t="str">
            <v>Personal income: $40,001–$60,000</v>
          </cell>
          <cell r="C88">
            <v>24</v>
          </cell>
          <cell r="D88">
            <v>26.95</v>
          </cell>
          <cell r="E88" t="str">
            <v>#</v>
          </cell>
        </row>
        <row r="89">
          <cell r="B89" t="str">
            <v>Personal income: $60,001 or more</v>
          </cell>
          <cell r="C89">
            <v>28</v>
          </cell>
          <cell r="D89">
            <v>29.19</v>
          </cell>
          <cell r="E89" t="str">
            <v>#</v>
          </cell>
        </row>
        <row r="90">
          <cell r="B90" t="str">
            <v>Household income: $40,000 or less</v>
          </cell>
          <cell r="C90">
            <v>31</v>
          </cell>
          <cell r="D90">
            <v>20.25</v>
          </cell>
          <cell r="E90" t="str">
            <v>#</v>
          </cell>
        </row>
        <row r="91">
          <cell r="B91" t="str">
            <v>Household income: $40,001–$60,000</v>
          </cell>
          <cell r="C91">
            <v>21</v>
          </cell>
          <cell r="D91">
            <v>25.91</v>
          </cell>
          <cell r="E91" t="str">
            <v>#</v>
          </cell>
        </row>
        <row r="92">
          <cell r="B92" t="str">
            <v>Household income: $60,001–$100,000</v>
          </cell>
          <cell r="C92">
            <v>32</v>
          </cell>
          <cell r="D92">
            <v>28.27</v>
          </cell>
          <cell r="E92" t="str">
            <v>#</v>
          </cell>
        </row>
        <row r="93">
          <cell r="B93" t="str">
            <v>Household income: $100,001 or more</v>
          </cell>
          <cell r="C93">
            <v>34</v>
          </cell>
          <cell r="D93">
            <v>25.75</v>
          </cell>
          <cell r="E93" t="str">
            <v>#</v>
          </cell>
        </row>
        <row r="94">
          <cell r="B94" t="str">
            <v>Not at all limited</v>
          </cell>
          <cell r="C94">
            <v>29</v>
          </cell>
          <cell r="D94">
            <v>23.51</v>
          </cell>
          <cell r="E94" t="str">
            <v>#</v>
          </cell>
        </row>
        <row r="95">
          <cell r="B95" t="str">
            <v>A little limited</v>
          </cell>
          <cell r="C95">
            <v>28</v>
          </cell>
          <cell r="D95">
            <v>27.37</v>
          </cell>
          <cell r="E95" t="str">
            <v>#</v>
          </cell>
        </row>
        <row r="96">
          <cell r="B96" t="str">
            <v>Quite limited</v>
          </cell>
          <cell r="C96">
            <v>14</v>
          </cell>
          <cell r="D96">
            <v>31.9</v>
          </cell>
          <cell r="E96" t="str">
            <v>#</v>
          </cell>
        </row>
        <row r="97">
          <cell r="B97" t="str">
            <v>Very limited</v>
          </cell>
          <cell r="C97">
            <v>17</v>
          </cell>
          <cell r="D97">
            <v>32.04</v>
          </cell>
          <cell r="E97" t="str">
            <v>#</v>
          </cell>
        </row>
        <row r="98">
          <cell r="B98" t="str">
            <v>Couldn't buy it</v>
          </cell>
          <cell r="C98">
            <v>28</v>
          </cell>
          <cell r="D98">
            <v>25.82</v>
          </cell>
          <cell r="E98" t="str">
            <v>#</v>
          </cell>
        </row>
        <row r="99">
          <cell r="B99" t="str">
            <v>Not at all limited</v>
          </cell>
          <cell r="C99">
            <v>29</v>
          </cell>
          <cell r="D99">
            <v>23.51</v>
          </cell>
          <cell r="E99" t="str">
            <v>#</v>
          </cell>
        </row>
        <row r="100">
          <cell r="B100" t="str">
            <v>A little limited</v>
          </cell>
          <cell r="C100">
            <v>28</v>
          </cell>
          <cell r="D100">
            <v>27.37</v>
          </cell>
          <cell r="E100" t="str">
            <v>#</v>
          </cell>
        </row>
        <row r="101">
          <cell r="B101" t="str">
            <v>Quite or very limited</v>
          </cell>
          <cell r="C101">
            <v>31</v>
          </cell>
          <cell r="D101">
            <v>21.9</v>
          </cell>
          <cell r="E101" t="str">
            <v>#</v>
          </cell>
        </row>
        <row r="102">
          <cell r="B102" t="str">
            <v>Couldn't buy it</v>
          </cell>
          <cell r="C102">
            <v>28</v>
          </cell>
          <cell r="D102">
            <v>25.82</v>
          </cell>
          <cell r="E102" t="str">
            <v>#</v>
          </cell>
        </row>
        <row r="103">
          <cell r="B103" t="str">
            <v>Yes, can meet unexpected expense</v>
          </cell>
          <cell r="C103">
            <v>80</v>
          </cell>
          <cell r="D103">
            <v>16.47</v>
          </cell>
          <cell r="E103" t="str">
            <v/>
          </cell>
        </row>
        <row r="104">
          <cell r="B104" t="str">
            <v>No, cannot meet unexpected expense</v>
          </cell>
          <cell r="C104">
            <v>35</v>
          </cell>
          <cell r="D104">
            <v>23.64</v>
          </cell>
          <cell r="E104" t="str">
            <v>#</v>
          </cell>
        </row>
        <row r="105">
          <cell r="B105" t="str">
            <v>Household had no vehicle access</v>
          </cell>
          <cell r="C105">
            <v>5</v>
          </cell>
          <cell r="D105">
            <v>48.08</v>
          </cell>
          <cell r="E105" t="str">
            <v>#</v>
          </cell>
        </row>
        <row r="106">
          <cell r="B106" t="str">
            <v>Household had vehicle access</v>
          </cell>
          <cell r="C106">
            <v>113</v>
          </cell>
          <cell r="D106">
            <v>13.09</v>
          </cell>
          <cell r="E106" t="str">
            <v/>
          </cell>
        </row>
        <row r="107">
          <cell r="B107" t="str">
            <v>Household had no access to device</v>
          </cell>
          <cell r="C107" t="str">
            <v>S</v>
          </cell>
          <cell r="D107">
            <v>74.31</v>
          </cell>
          <cell r="E107" t="str">
            <v/>
          </cell>
        </row>
        <row r="108">
          <cell r="B108" t="str">
            <v>Household had access to device</v>
          </cell>
          <cell r="C108">
            <v>117</v>
          </cell>
          <cell r="D108">
            <v>12.74</v>
          </cell>
          <cell r="E108" t="str">
            <v/>
          </cell>
        </row>
        <row r="109">
          <cell r="B109" t="str">
            <v>One person household</v>
          </cell>
          <cell r="C109">
            <v>13</v>
          </cell>
          <cell r="D109">
            <v>24.85</v>
          </cell>
          <cell r="E109" t="str">
            <v>#</v>
          </cell>
        </row>
        <row r="110">
          <cell r="B110" t="str">
            <v>One parent with child(ren)</v>
          </cell>
          <cell r="C110">
            <v>19</v>
          </cell>
          <cell r="D110">
            <v>27.61</v>
          </cell>
          <cell r="E110" t="str">
            <v>#</v>
          </cell>
        </row>
        <row r="111">
          <cell r="B111" t="str">
            <v>Couple only</v>
          </cell>
          <cell r="C111">
            <v>17</v>
          </cell>
          <cell r="D111">
            <v>29.14</v>
          </cell>
          <cell r="E111" t="str">
            <v>#</v>
          </cell>
        </row>
        <row r="112">
          <cell r="B112" t="str">
            <v>Couple with child(ren)</v>
          </cell>
          <cell r="C112">
            <v>32</v>
          </cell>
          <cell r="D112">
            <v>25.46</v>
          </cell>
          <cell r="E112" t="str">
            <v>#</v>
          </cell>
        </row>
        <row r="113">
          <cell r="B113" t="str">
            <v>Other multi-person household</v>
          </cell>
          <cell r="C113">
            <v>6</v>
          </cell>
          <cell r="D113">
            <v>38.619999999999997</v>
          </cell>
          <cell r="E113" t="str">
            <v>#</v>
          </cell>
        </row>
        <row r="114">
          <cell r="B114" t="str">
            <v>Other household with couple and/or child</v>
          </cell>
          <cell r="C114">
            <v>31</v>
          </cell>
          <cell r="D114">
            <v>37.25</v>
          </cell>
          <cell r="E114" t="str">
            <v>#</v>
          </cell>
        </row>
        <row r="115">
          <cell r="B115" t="str">
            <v>One-person household</v>
          </cell>
          <cell r="C115">
            <v>13</v>
          </cell>
          <cell r="D115">
            <v>24.85</v>
          </cell>
          <cell r="E115" t="str">
            <v>#</v>
          </cell>
        </row>
        <row r="116">
          <cell r="B116" t="str">
            <v>Two-people household</v>
          </cell>
          <cell r="C116">
            <v>28</v>
          </cell>
          <cell r="D116">
            <v>19.5</v>
          </cell>
          <cell r="E116" t="str">
            <v/>
          </cell>
        </row>
        <row r="117">
          <cell r="B117" t="str">
            <v>Three-people household</v>
          </cell>
          <cell r="C117">
            <v>25</v>
          </cell>
          <cell r="D117">
            <v>32.270000000000003</v>
          </cell>
          <cell r="E117" t="str">
            <v>#</v>
          </cell>
        </row>
        <row r="118">
          <cell r="B118" t="str">
            <v>Four-people household</v>
          </cell>
          <cell r="C118">
            <v>24</v>
          </cell>
          <cell r="D118">
            <v>27.78</v>
          </cell>
          <cell r="E118" t="str">
            <v>#</v>
          </cell>
        </row>
        <row r="119">
          <cell r="B119" t="str">
            <v>Five-or-more-people household</v>
          </cell>
          <cell r="C119">
            <v>28</v>
          </cell>
          <cell r="D119">
            <v>31.2</v>
          </cell>
          <cell r="E119" t="str">
            <v>#</v>
          </cell>
        </row>
        <row r="120">
          <cell r="B120" t="str">
            <v>No children in household</v>
          </cell>
          <cell r="C120">
            <v>60</v>
          </cell>
          <cell r="D120">
            <v>17.78</v>
          </cell>
          <cell r="E120" t="str">
            <v/>
          </cell>
        </row>
        <row r="121">
          <cell r="B121" t="str">
            <v>One-child household</v>
          </cell>
          <cell r="C121">
            <v>21</v>
          </cell>
          <cell r="D121">
            <v>31.98</v>
          </cell>
          <cell r="E121" t="str">
            <v>#</v>
          </cell>
        </row>
        <row r="122">
          <cell r="B122" t="str">
            <v>Two-or-more-children household</v>
          </cell>
          <cell r="C122">
            <v>37</v>
          </cell>
          <cell r="D122">
            <v>20.100000000000001</v>
          </cell>
          <cell r="E122" t="str">
            <v>#</v>
          </cell>
        </row>
        <row r="123">
          <cell r="B123" t="str">
            <v>No children in household</v>
          </cell>
          <cell r="C123">
            <v>60</v>
          </cell>
          <cell r="D123">
            <v>17.78</v>
          </cell>
          <cell r="E123" t="str">
            <v/>
          </cell>
        </row>
        <row r="124">
          <cell r="B124" t="str">
            <v>One-or-more-children household</v>
          </cell>
          <cell r="C124">
            <v>58</v>
          </cell>
          <cell r="D124">
            <v>16.63</v>
          </cell>
          <cell r="E124" t="str">
            <v/>
          </cell>
        </row>
        <row r="125">
          <cell r="B125" t="str">
            <v>Yes, lived at current address</v>
          </cell>
          <cell r="C125">
            <v>91</v>
          </cell>
          <cell r="D125">
            <v>15.57</v>
          </cell>
          <cell r="E125" t="str">
            <v/>
          </cell>
        </row>
        <row r="126">
          <cell r="B126" t="str">
            <v>No, did not live at current address</v>
          </cell>
          <cell r="C126">
            <v>27</v>
          </cell>
          <cell r="D126">
            <v>26.1</v>
          </cell>
          <cell r="E126" t="str">
            <v>#</v>
          </cell>
        </row>
        <row r="127">
          <cell r="B127" t="str">
            <v>Owned</v>
          </cell>
          <cell r="C127">
            <v>57</v>
          </cell>
          <cell r="D127">
            <v>20.05</v>
          </cell>
          <cell r="E127" t="str">
            <v>#</v>
          </cell>
        </row>
        <row r="128">
          <cell r="B128" t="str">
            <v>Rented, private</v>
          </cell>
          <cell r="C128">
            <v>47</v>
          </cell>
          <cell r="D128">
            <v>18.75</v>
          </cell>
          <cell r="E128" t="str">
            <v/>
          </cell>
        </row>
        <row r="129">
          <cell r="B129" t="str">
            <v>Rented, government</v>
          </cell>
          <cell r="C129">
            <v>13</v>
          </cell>
          <cell r="D129">
            <v>31.54</v>
          </cell>
          <cell r="E129" t="str">
            <v>#</v>
          </cell>
        </row>
      </sheetData>
      <sheetData sheetId="11">
        <row r="4">
          <cell r="B4" t="str">
            <v>New Zealand Average</v>
          </cell>
          <cell r="C4">
            <v>45</v>
          </cell>
          <cell r="D4">
            <v>19.149999999999999</v>
          </cell>
          <cell r="E4" t="str">
            <v/>
          </cell>
        </row>
        <row r="5">
          <cell r="B5" t="str">
            <v>Male</v>
          </cell>
          <cell r="C5">
            <v>9</v>
          </cell>
          <cell r="D5">
            <v>40.29</v>
          </cell>
          <cell r="E5" t="str">
            <v>#</v>
          </cell>
        </row>
        <row r="6">
          <cell r="B6" t="str">
            <v>Female</v>
          </cell>
          <cell r="C6">
            <v>36</v>
          </cell>
          <cell r="D6">
            <v>21.13</v>
          </cell>
          <cell r="E6" t="str">
            <v>#</v>
          </cell>
        </row>
        <row r="7">
          <cell r="B7" t="str">
            <v>Gender diverse</v>
          </cell>
          <cell r="C7" t="str">
            <v>S</v>
          </cell>
          <cell r="D7">
            <v>196.04</v>
          </cell>
          <cell r="E7" t="str">
            <v/>
          </cell>
        </row>
        <row r="8">
          <cell r="B8" t="str">
            <v>Cis-male</v>
          </cell>
          <cell r="C8">
            <v>9</v>
          </cell>
          <cell r="D8">
            <v>40.39</v>
          </cell>
          <cell r="E8" t="str">
            <v>#</v>
          </cell>
        </row>
        <row r="9">
          <cell r="B9" t="str">
            <v>Cis-female</v>
          </cell>
          <cell r="C9">
            <v>35</v>
          </cell>
          <cell r="D9">
            <v>21.26</v>
          </cell>
          <cell r="E9" t="str">
            <v>#</v>
          </cell>
        </row>
        <row r="10">
          <cell r="B10" t="str">
            <v>Gender-diverse or trans-gender</v>
          </cell>
          <cell r="C10" t="str">
            <v>S</v>
          </cell>
          <cell r="D10">
            <v>108.91</v>
          </cell>
          <cell r="E10" t="str">
            <v/>
          </cell>
        </row>
        <row r="11">
          <cell r="B11" t="str">
            <v>Heterosexual</v>
          </cell>
          <cell r="C11">
            <v>42</v>
          </cell>
          <cell r="D11">
            <v>20.28</v>
          </cell>
          <cell r="E11" t="str">
            <v>#</v>
          </cell>
        </row>
        <row r="12">
          <cell r="B12" t="str">
            <v>Gay or lesbian</v>
          </cell>
          <cell r="C12" t="str">
            <v>S</v>
          </cell>
          <cell r="D12">
            <v>128.62</v>
          </cell>
          <cell r="E12" t="str">
            <v/>
          </cell>
        </row>
        <row r="13">
          <cell r="B13" t="str">
            <v>Bisexual</v>
          </cell>
          <cell r="C13" t="str">
            <v>S</v>
          </cell>
          <cell r="D13">
            <v>72.52</v>
          </cell>
          <cell r="E13" t="str">
            <v/>
          </cell>
        </row>
        <row r="14">
          <cell r="B14" t="str">
            <v>Other sexual identity</v>
          </cell>
          <cell r="C14" t="str">
            <v>S</v>
          </cell>
          <cell r="D14">
            <v>163.21</v>
          </cell>
          <cell r="E14" t="str">
            <v/>
          </cell>
        </row>
        <row r="15">
          <cell r="B15" t="str">
            <v>People with diverse sexualities</v>
          </cell>
          <cell r="C15" t="str">
            <v>S</v>
          </cell>
          <cell r="D15">
            <v>79.099999999999994</v>
          </cell>
          <cell r="E15" t="str">
            <v/>
          </cell>
        </row>
        <row r="16">
          <cell r="B16" t="str">
            <v>Not LGBT</v>
          </cell>
          <cell r="C16">
            <v>42</v>
          </cell>
          <cell r="D16">
            <v>20.38</v>
          </cell>
          <cell r="E16" t="str">
            <v>#</v>
          </cell>
        </row>
        <row r="17">
          <cell r="B17" t="str">
            <v>LGBT</v>
          </cell>
          <cell r="C17" t="str">
            <v>S</v>
          </cell>
          <cell r="D17">
            <v>69.25</v>
          </cell>
          <cell r="E17" t="str">
            <v/>
          </cell>
        </row>
        <row r="18">
          <cell r="B18" t="str">
            <v>15–19 years</v>
          </cell>
          <cell r="C18" t="str">
            <v>S</v>
          </cell>
          <cell r="D18">
            <v>64.34</v>
          </cell>
          <cell r="E18" t="str">
            <v/>
          </cell>
        </row>
        <row r="19">
          <cell r="B19" t="str">
            <v>20–29 years</v>
          </cell>
          <cell r="C19">
            <v>13</v>
          </cell>
          <cell r="D19">
            <v>31.72</v>
          </cell>
          <cell r="E19" t="str">
            <v>#</v>
          </cell>
        </row>
        <row r="20">
          <cell r="B20" t="str">
            <v>30–39 years</v>
          </cell>
          <cell r="C20">
            <v>11</v>
          </cell>
          <cell r="D20">
            <v>35.4</v>
          </cell>
          <cell r="E20" t="str">
            <v>#</v>
          </cell>
        </row>
        <row r="21">
          <cell r="B21" t="str">
            <v>40–49 years</v>
          </cell>
          <cell r="C21">
            <v>11</v>
          </cell>
          <cell r="D21">
            <v>49.11</v>
          </cell>
          <cell r="E21" t="str">
            <v>#</v>
          </cell>
        </row>
        <row r="22">
          <cell r="B22" t="str">
            <v>50–59 years</v>
          </cell>
          <cell r="C22">
            <v>6</v>
          </cell>
          <cell r="D22">
            <v>49.02</v>
          </cell>
          <cell r="E22" t="str">
            <v>#</v>
          </cell>
        </row>
        <row r="23">
          <cell r="B23" t="str">
            <v>60–64 years</v>
          </cell>
          <cell r="C23" t="str">
            <v>S</v>
          </cell>
          <cell r="D23">
            <v>113.79</v>
          </cell>
          <cell r="E23" t="str">
            <v/>
          </cell>
        </row>
        <row r="24">
          <cell r="B24" t="str">
            <v>65 years and over</v>
          </cell>
          <cell r="C24" t="str">
            <v>S</v>
          </cell>
          <cell r="D24">
            <v>82.67</v>
          </cell>
          <cell r="E24" t="str">
            <v/>
          </cell>
        </row>
        <row r="25">
          <cell r="B25" t="str">
            <v>15–29 years</v>
          </cell>
          <cell r="C25">
            <v>15</v>
          </cell>
          <cell r="D25">
            <v>27.96</v>
          </cell>
          <cell r="E25" t="str">
            <v>#</v>
          </cell>
        </row>
        <row r="26">
          <cell r="B26" t="str">
            <v>30–64 years</v>
          </cell>
          <cell r="C26">
            <v>29</v>
          </cell>
          <cell r="D26">
            <v>24.99</v>
          </cell>
          <cell r="E26" t="str">
            <v>#</v>
          </cell>
        </row>
        <row r="27">
          <cell r="B27" t="str">
            <v>65 years and over</v>
          </cell>
          <cell r="C27" t="str">
            <v>S</v>
          </cell>
          <cell r="D27">
            <v>82.67</v>
          </cell>
          <cell r="E27" t="str">
            <v/>
          </cell>
        </row>
        <row r="28">
          <cell r="B28" t="str">
            <v>15–19 years</v>
          </cell>
          <cell r="C28" t="str">
            <v>S</v>
          </cell>
          <cell r="D28">
            <v>64.34</v>
          </cell>
          <cell r="E28" t="str">
            <v/>
          </cell>
        </row>
        <row r="29">
          <cell r="B29" t="str">
            <v>20–29 years</v>
          </cell>
          <cell r="C29">
            <v>13</v>
          </cell>
          <cell r="D29">
            <v>31.72</v>
          </cell>
          <cell r="E29" t="str">
            <v>#</v>
          </cell>
        </row>
        <row r="30">
          <cell r="B30" t="str">
            <v>NZ European</v>
          </cell>
          <cell r="C30">
            <v>33</v>
          </cell>
          <cell r="D30">
            <v>25.89</v>
          </cell>
          <cell r="E30" t="str">
            <v>#</v>
          </cell>
        </row>
        <row r="31">
          <cell r="B31" t="str">
            <v>Māori</v>
          </cell>
          <cell r="C31">
            <v>14</v>
          </cell>
          <cell r="D31">
            <v>29.11</v>
          </cell>
          <cell r="E31" t="str">
            <v>#</v>
          </cell>
        </row>
        <row r="32">
          <cell r="B32" t="str">
            <v>Pacific peoples</v>
          </cell>
          <cell r="C32" t="str">
            <v>S</v>
          </cell>
          <cell r="D32">
            <v>61.67</v>
          </cell>
          <cell r="E32" t="str">
            <v/>
          </cell>
        </row>
        <row r="33">
          <cell r="B33" t="str">
            <v>Asian</v>
          </cell>
          <cell r="C33" t="str">
            <v>S</v>
          </cell>
          <cell r="D33">
            <v>72.94</v>
          </cell>
          <cell r="E33" t="str">
            <v/>
          </cell>
        </row>
        <row r="34">
          <cell r="B34" t="str">
            <v>Chinese</v>
          </cell>
          <cell r="C34" t="str">
            <v>S</v>
          </cell>
          <cell r="D34">
            <v>165.03</v>
          </cell>
          <cell r="E34" t="str">
            <v/>
          </cell>
        </row>
        <row r="35">
          <cell r="B35" t="str">
            <v>Indian</v>
          </cell>
          <cell r="C35" t="str">
            <v>S</v>
          </cell>
          <cell r="D35">
            <v>97.18</v>
          </cell>
          <cell r="E35" t="str">
            <v/>
          </cell>
        </row>
        <row r="36">
          <cell r="B36" t="str">
            <v>Other Asian ethnicity</v>
          </cell>
          <cell r="C36" t="str">
            <v>S</v>
          </cell>
          <cell r="D36">
            <v>138.27000000000001</v>
          </cell>
          <cell r="E36" t="str">
            <v/>
          </cell>
        </row>
        <row r="37">
          <cell r="B37" t="str">
            <v>Other ethnicity</v>
          </cell>
          <cell r="C37">
            <v>0</v>
          </cell>
          <cell r="D37" t="str">
            <v>.</v>
          </cell>
          <cell r="E37" t="str">
            <v/>
          </cell>
        </row>
        <row r="38">
          <cell r="B38" t="str">
            <v>Other ethnicity (except European and Māori)</v>
          </cell>
          <cell r="C38">
            <v>8</v>
          </cell>
          <cell r="D38">
            <v>45.92</v>
          </cell>
          <cell r="E38" t="str">
            <v>#</v>
          </cell>
        </row>
        <row r="39">
          <cell r="B39" t="str">
            <v>Other ethnicity (except European, Māori and Asian)</v>
          </cell>
          <cell r="C39" t="str">
            <v>S</v>
          </cell>
          <cell r="D39">
            <v>61.67</v>
          </cell>
          <cell r="E39" t="str">
            <v/>
          </cell>
        </row>
        <row r="40">
          <cell r="B40" t="str">
            <v>Other ethnicity (except European, Māori and Pacific)</v>
          </cell>
          <cell r="C40" t="str">
            <v>S</v>
          </cell>
          <cell r="D40">
            <v>72.94</v>
          </cell>
          <cell r="E40" t="str">
            <v/>
          </cell>
        </row>
        <row r="41">
          <cell r="B41">
            <v>2018</v>
          </cell>
          <cell r="C41">
            <v>26</v>
          </cell>
          <cell r="D41">
            <v>27.54</v>
          </cell>
          <cell r="E41" t="str">
            <v>#</v>
          </cell>
        </row>
        <row r="42">
          <cell r="B42" t="str">
            <v>2019/20</v>
          </cell>
          <cell r="C42">
            <v>20</v>
          </cell>
          <cell r="D42">
            <v>25.28</v>
          </cell>
          <cell r="E42" t="str">
            <v>#</v>
          </cell>
        </row>
        <row r="43">
          <cell r="B43" t="str">
            <v>Auckland</v>
          </cell>
          <cell r="C43">
            <v>12</v>
          </cell>
          <cell r="D43">
            <v>38.14</v>
          </cell>
          <cell r="E43" t="str">
            <v>#</v>
          </cell>
        </row>
        <row r="44">
          <cell r="B44" t="str">
            <v>Wellington</v>
          </cell>
          <cell r="C44">
            <v>4</v>
          </cell>
          <cell r="D44">
            <v>45.25</v>
          </cell>
          <cell r="E44" t="str">
            <v>#</v>
          </cell>
        </row>
        <row r="45">
          <cell r="B45" t="str">
            <v>Rest of North Island</v>
          </cell>
          <cell r="C45">
            <v>15</v>
          </cell>
          <cell r="D45">
            <v>27</v>
          </cell>
          <cell r="E45" t="str">
            <v>#</v>
          </cell>
        </row>
        <row r="46">
          <cell r="B46" t="str">
            <v>Canterbury</v>
          </cell>
          <cell r="C46" t="str">
            <v>S</v>
          </cell>
          <cell r="D46">
            <v>57.25</v>
          </cell>
          <cell r="E46" t="str">
            <v/>
          </cell>
        </row>
        <row r="47">
          <cell r="B47" t="str">
            <v>Rest of South Island</v>
          </cell>
          <cell r="C47">
            <v>7</v>
          </cell>
          <cell r="D47">
            <v>40.869999999999997</v>
          </cell>
          <cell r="E47" t="str">
            <v>#</v>
          </cell>
        </row>
        <row r="48">
          <cell r="B48" t="str">
            <v>Major urban area</v>
          </cell>
          <cell r="C48">
            <v>24</v>
          </cell>
          <cell r="D48">
            <v>23.45</v>
          </cell>
          <cell r="E48" t="str">
            <v>#</v>
          </cell>
        </row>
        <row r="49">
          <cell r="B49" t="str">
            <v>Large urban area</v>
          </cell>
          <cell r="C49">
            <v>7</v>
          </cell>
          <cell r="D49">
            <v>41.91</v>
          </cell>
          <cell r="E49" t="str">
            <v>#</v>
          </cell>
        </row>
        <row r="50">
          <cell r="B50" t="str">
            <v>Medium urban area</v>
          </cell>
          <cell r="C50" t="str">
            <v>S</v>
          </cell>
          <cell r="D50">
            <v>89.62</v>
          </cell>
          <cell r="E50" t="str">
            <v/>
          </cell>
        </row>
        <row r="51">
          <cell r="B51" t="str">
            <v>Small urban area</v>
          </cell>
          <cell r="C51" t="str">
            <v>S</v>
          </cell>
          <cell r="D51">
            <v>51.37</v>
          </cell>
          <cell r="E51" t="str">
            <v/>
          </cell>
        </row>
        <row r="52">
          <cell r="B52" t="str">
            <v>Rural settlement/rural other</v>
          </cell>
          <cell r="C52" t="str">
            <v>S</v>
          </cell>
          <cell r="D52">
            <v>51.42</v>
          </cell>
          <cell r="E52" t="str">
            <v/>
          </cell>
        </row>
        <row r="53">
          <cell r="B53" t="str">
            <v>Major urban area</v>
          </cell>
          <cell r="C53">
            <v>24</v>
          </cell>
          <cell r="D53">
            <v>23.45</v>
          </cell>
          <cell r="E53" t="str">
            <v>#</v>
          </cell>
        </row>
        <row r="54">
          <cell r="B54" t="str">
            <v>Medium/large urban area</v>
          </cell>
          <cell r="C54">
            <v>12</v>
          </cell>
          <cell r="D54">
            <v>45.65</v>
          </cell>
          <cell r="E54" t="str">
            <v>#</v>
          </cell>
        </row>
        <row r="55">
          <cell r="B55" t="str">
            <v>Small urban/rural area</v>
          </cell>
          <cell r="C55">
            <v>10</v>
          </cell>
          <cell r="D55">
            <v>34.61</v>
          </cell>
          <cell r="E55" t="str">
            <v>#</v>
          </cell>
        </row>
        <row r="56">
          <cell r="B56" t="str">
            <v>Quintile 1 (least deprived)</v>
          </cell>
          <cell r="C56" t="str">
            <v>S</v>
          </cell>
          <cell r="D56">
            <v>53.18</v>
          </cell>
          <cell r="E56" t="str">
            <v/>
          </cell>
        </row>
        <row r="57">
          <cell r="B57" t="str">
            <v>Quintile 2</v>
          </cell>
          <cell r="C57" t="str">
            <v>S</v>
          </cell>
          <cell r="D57">
            <v>53.62</v>
          </cell>
          <cell r="E57" t="str">
            <v/>
          </cell>
        </row>
        <row r="58">
          <cell r="B58" t="str">
            <v>Quintile 3</v>
          </cell>
          <cell r="C58">
            <v>10</v>
          </cell>
          <cell r="D58">
            <v>48.97</v>
          </cell>
          <cell r="E58" t="str">
            <v>#</v>
          </cell>
        </row>
        <row r="59">
          <cell r="B59" t="str">
            <v>Quintile 4</v>
          </cell>
          <cell r="C59">
            <v>9</v>
          </cell>
          <cell r="D59">
            <v>43.11</v>
          </cell>
          <cell r="E59" t="str">
            <v>#</v>
          </cell>
        </row>
        <row r="60">
          <cell r="B60" t="str">
            <v>Quintile 5 (most deprived)</v>
          </cell>
          <cell r="C60">
            <v>14</v>
          </cell>
          <cell r="D60">
            <v>26.6</v>
          </cell>
          <cell r="E60" t="str">
            <v>#</v>
          </cell>
        </row>
        <row r="61">
          <cell r="B61" t="str">
            <v>Had partner within last 12 months</v>
          </cell>
          <cell r="C61">
            <v>45</v>
          </cell>
          <cell r="D61">
            <v>19.149999999999999</v>
          </cell>
          <cell r="E61" t="str">
            <v/>
          </cell>
        </row>
        <row r="62">
          <cell r="B62" t="str">
            <v>Has ever had a partner</v>
          </cell>
          <cell r="C62">
            <v>45</v>
          </cell>
          <cell r="D62">
            <v>19.149999999999999</v>
          </cell>
          <cell r="E62" t="str">
            <v/>
          </cell>
        </row>
        <row r="63">
          <cell r="B63" t="str">
            <v>Partnered – legally registered</v>
          </cell>
          <cell r="C63">
            <v>20</v>
          </cell>
          <cell r="D63">
            <v>29.05</v>
          </cell>
          <cell r="E63" t="str">
            <v>#</v>
          </cell>
        </row>
        <row r="64">
          <cell r="B64" t="str">
            <v>Partnered – not legally registered</v>
          </cell>
          <cell r="C64">
            <v>7</v>
          </cell>
          <cell r="D64">
            <v>38.61</v>
          </cell>
          <cell r="E64" t="str">
            <v>#</v>
          </cell>
        </row>
        <row r="65">
          <cell r="B65" t="str">
            <v>Non-partnered</v>
          </cell>
          <cell r="C65">
            <v>18</v>
          </cell>
          <cell r="D65">
            <v>38.68</v>
          </cell>
          <cell r="E65" t="str">
            <v>#</v>
          </cell>
        </row>
        <row r="66">
          <cell r="B66" t="str">
            <v>Never married and never in a civil union</v>
          </cell>
          <cell r="C66">
            <v>11</v>
          </cell>
          <cell r="D66">
            <v>33.08</v>
          </cell>
          <cell r="E66" t="str">
            <v>#</v>
          </cell>
        </row>
        <row r="67">
          <cell r="B67" t="str">
            <v>Divorced</v>
          </cell>
          <cell r="C67" t="str">
            <v>S</v>
          </cell>
          <cell r="D67">
            <v>72.7</v>
          </cell>
          <cell r="E67" t="str">
            <v/>
          </cell>
        </row>
        <row r="68">
          <cell r="B68" t="str">
            <v>Widowed/surviving partner</v>
          </cell>
          <cell r="C68" t="str">
            <v>S</v>
          </cell>
          <cell r="D68">
            <v>178.21</v>
          </cell>
          <cell r="E68" t="str">
            <v/>
          </cell>
        </row>
        <row r="69">
          <cell r="B69" t="str">
            <v>Separated</v>
          </cell>
          <cell r="C69">
            <v>11</v>
          </cell>
          <cell r="D69">
            <v>46.91</v>
          </cell>
          <cell r="E69" t="str">
            <v>#</v>
          </cell>
        </row>
        <row r="70">
          <cell r="B70" t="str">
            <v>Married/civil union/de facto</v>
          </cell>
          <cell r="C70">
            <v>20</v>
          </cell>
          <cell r="D70">
            <v>28.73</v>
          </cell>
          <cell r="E70" t="str">
            <v>#</v>
          </cell>
        </row>
        <row r="71">
          <cell r="B71" t="str">
            <v>Adults with disability</v>
          </cell>
          <cell r="C71" t="str">
            <v>S</v>
          </cell>
          <cell r="D71">
            <v>97.19</v>
          </cell>
          <cell r="E71" t="str">
            <v/>
          </cell>
        </row>
        <row r="72">
          <cell r="B72" t="str">
            <v>Adults without disability</v>
          </cell>
          <cell r="C72">
            <v>42</v>
          </cell>
          <cell r="D72">
            <v>17.5</v>
          </cell>
          <cell r="E72" t="str">
            <v/>
          </cell>
        </row>
        <row r="73">
          <cell r="B73" t="str">
            <v>Low level of psychological distress</v>
          </cell>
          <cell r="C73">
            <v>35</v>
          </cell>
          <cell r="D73">
            <v>22.42</v>
          </cell>
          <cell r="E73" t="str">
            <v>#</v>
          </cell>
        </row>
        <row r="74">
          <cell r="B74" t="str">
            <v>Moderate level of psychological distress</v>
          </cell>
          <cell r="C74">
            <v>7</v>
          </cell>
          <cell r="D74">
            <v>48.86</v>
          </cell>
          <cell r="E74" t="str">
            <v>#</v>
          </cell>
        </row>
        <row r="75">
          <cell r="B75" t="str">
            <v>High level of psychological distress</v>
          </cell>
          <cell r="C75" t="str">
            <v>S</v>
          </cell>
          <cell r="D75">
            <v>51.62</v>
          </cell>
          <cell r="E75" t="str">
            <v/>
          </cell>
        </row>
        <row r="76">
          <cell r="B76" t="str">
            <v>No probable serious mental illness</v>
          </cell>
          <cell r="C76">
            <v>35</v>
          </cell>
          <cell r="D76">
            <v>22.42</v>
          </cell>
          <cell r="E76" t="str">
            <v>#</v>
          </cell>
        </row>
        <row r="77">
          <cell r="B77" t="str">
            <v>Probable serious mental illness</v>
          </cell>
          <cell r="C77">
            <v>7</v>
          </cell>
          <cell r="D77">
            <v>48.86</v>
          </cell>
          <cell r="E77" t="str">
            <v>#</v>
          </cell>
        </row>
        <row r="78">
          <cell r="B78" t="str">
            <v>Employed</v>
          </cell>
          <cell r="C78">
            <v>28</v>
          </cell>
          <cell r="D78">
            <v>28.39</v>
          </cell>
          <cell r="E78" t="str">
            <v>#</v>
          </cell>
        </row>
        <row r="79">
          <cell r="B79" t="str">
            <v>Unemployed</v>
          </cell>
          <cell r="C79" t="str">
            <v>S</v>
          </cell>
          <cell r="D79">
            <v>57.82</v>
          </cell>
          <cell r="E79" t="str">
            <v/>
          </cell>
        </row>
        <row r="80">
          <cell r="B80" t="str">
            <v>Retired</v>
          </cell>
          <cell r="C80" t="str">
            <v>S</v>
          </cell>
          <cell r="D80">
            <v>78.67</v>
          </cell>
          <cell r="E80" t="str">
            <v/>
          </cell>
        </row>
        <row r="81">
          <cell r="B81" t="str">
            <v>Home or caring duties or voluntary work</v>
          </cell>
          <cell r="C81">
            <v>5</v>
          </cell>
          <cell r="D81">
            <v>48.03</v>
          </cell>
          <cell r="E81" t="str">
            <v>#</v>
          </cell>
        </row>
        <row r="82">
          <cell r="B82" t="str">
            <v>Not employed, studying</v>
          </cell>
          <cell r="C82" t="str">
            <v>S</v>
          </cell>
          <cell r="D82">
            <v>68.930000000000007</v>
          </cell>
          <cell r="E82" t="str">
            <v/>
          </cell>
        </row>
        <row r="83">
          <cell r="B83" t="str">
            <v>Not employed, not actively seeking work/unable to work</v>
          </cell>
          <cell r="C83" t="str">
            <v>S</v>
          </cell>
          <cell r="D83">
            <v>58.9</v>
          </cell>
          <cell r="E83" t="str">
            <v/>
          </cell>
        </row>
        <row r="84">
          <cell r="B84" t="str">
            <v>Other employment status</v>
          </cell>
          <cell r="C84" t="str">
            <v>S</v>
          </cell>
          <cell r="D84">
            <v>90.51</v>
          </cell>
          <cell r="E84" t="str">
            <v/>
          </cell>
        </row>
        <row r="85">
          <cell r="B85" t="str">
            <v>Not in the labour force</v>
          </cell>
          <cell r="C85">
            <v>14</v>
          </cell>
          <cell r="D85">
            <v>28.78</v>
          </cell>
          <cell r="E85" t="str">
            <v>#</v>
          </cell>
        </row>
        <row r="86">
          <cell r="B86" t="str">
            <v>Personal income: $20,000 or less</v>
          </cell>
          <cell r="C86">
            <v>16</v>
          </cell>
          <cell r="D86">
            <v>34.1</v>
          </cell>
          <cell r="E86" t="str">
            <v>#</v>
          </cell>
        </row>
        <row r="87">
          <cell r="B87" t="str">
            <v>Personal income: $20,001–$40,000</v>
          </cell>
          <cell r="C87">
            <v>12</v>
          </cell>
          <cell r="D87">
            <v>32.1</v>
          </cell>
          <cell r="E87" t="str">
            <v>#</v>
          </cell>
        </row>
        <row r="88">
          <cell r="B88" t="str">
            <v>Personal income: $40,001–$60,000</v>
          </cell>
          <cell r="C88">
            <v>9</v>
          </cell>
          <cell r="D88">
            <v>37.92</v>
          </cell>
          <cell r="E88" t="str">
            <v>#</v>
          </cell>
        </row>
        <row r="89">
          <cell r="B89" t="str">
            <v>Personal income: $60,001 or more</v>
          </cell>
          <cell r="C89">
            <v>8</v>
          </cell>
          <cell r="D89">
            <v>39.81</v>
          </cell>
          <cell r="E89" t="str">
            <v>#</v>
          </cell>
        </row>
        <row r="90">
          <cell r="B90" t="str">
            <v>Household income: $40,000 or less</v>
          </cell>
          <cell r="C90">
            <v>14</v>
          </cell>
          <cell r="D90">
            <v>29.12</v>
          </cell>
          <cell r="E90" t="str">
            <v>#</v>
          </cell>
        </row>
        <row r="91">
          <cell r="B91" t="str">
            <v>Household income: $40,001–$60,000</v>
          </cell>
          <cell r="C91">
            <v>7</v>
          </cell>
          <cell r="D91">
            <v>37.17</v>
          </cell>
          <cell r="E91" t="str">
            <v>#</v>
          </cell>
        </row>
        <row r="92">
          <cell r="B92" t="str">
            <v>Household income: $60,001–$100,000</v>
          </cell>
          <cell r="C92">
            <v>13</v>
          </cell>
          <cell r="D92">
            <v>46.07</v>
          </cell>
          <cell r="E92" t="str">
            <v>#</v>
          </cell>
        </row>
        <row r="93">
          <cell r="B93" t="str">
            <v>Household income: $100,001 or more</v>
          </cell>
          <cell r="C93">
            <v>12</v>
          </cell>
          <cell r="D93">
            <v>36.43</v>
          </cell>
          <cell r="E93" t="str">
            <v>#</v>
          </cell>
        </row>
        <row r="94">
          <cell r="B94" t="str">
            <v>Not at all limited</v>
          </cell>
          <cell r="C94">
            <v>9</v>
          </cell>
          <cell r="D94">
            <v>39.79</v>
          </cell>
          <cell r="E94" t="str">
            <v>#</v>
          </cell>
        </row>
        <row r="95">
          <cell r="B95" t="str">
            <v>A little limited</v>
          </cell>
          <cell r="C95">
            <v>11</v>
          </cell>
          <cell r="D95">
            <v>46.19</v>
          </cell>
          <cell r="E95" t="str">
            <v>#</v>
          </cell>
        </row>
        <row r="96">
          <cell r="B96" t="str">
            <v>Quite limited</v>
          </cell>
          <cell r="C96">
            <v>6</v>
          </cell>
          <cell r="D96">
            <v>46.39</v>
          </cell>
          <cell r="E96" t="str">
            <v>#</v>
          </cell>
        </row>
        <row r="97">
          <cell r="B97" t="str">
            <v>Very limited</v>
          </cell>
          <cell r="C97">
            <v>8</v>
          </cell>
          <cell r="D97">
            <v>45.93</v>
          </cell>
          <cell r="E97" t="str">
            <v>#</v>
          </cell>
        </row>
        <row r="98">
          <cell r="B98" t="str">
            <v>Couldn't buy it</v>
          </cell>
          <cell r="C98">
            <v>12</v>
          </cell>
          <cell r="D98">
            <v>29.51</v>
          </cell>
          <cell r="E98" t="str">
            <v>#</v>
          </cell>
        </row>
        <row r="99">
          <cell r="B99" t="str">
            <v>Not at all limited</v>
          </cell>
          <cell r="C99">
            <v>9</v>
          </cell>
          <cell r="D99">
            <v>39.79</v>
          </cell>
          <cell r="E99" t="str">
            <v>#</v>
          </cell>
        </row>
        <row r="100">
          <cell r="B100" t="str">
            <v>A little limited</v>
          </cell>
          <cell r="C100">
            <v>11</v>
          </cell>
          <cell r="D100">
            <v>46.19</v>
          </cell>
          <cell r="E100" t="str">
            <v>#</v>
          </cell>
        </row>
        <row r="101">
          <cell r="B101" t="str">
            <v>Quite or very limited</v>
          </cell>
          <cell r="C101">
            <v>14</v>
          </cell>
          <cell r="D101">
            <v>30.73</v>
          </cell>
          <cell r="E101" t="str">
            <v>#</v>
          </cell>
        </row>
        <row r="102">
          <cell r="B102" t="str">
            <v>Couldn't buy it</v>
          </cell>
          <cell r="C102">
            <v>12</v>
          </cell>
          <cell r="D102">
            <v>29.51</v>
          </cell>
          <cell r="E102" t="str">
            <v>#</v>
          </cell>
        </row>
        <row r="103">
          <cell r="B103" t="str">
            <v>Yes, can meet unexpected expense</v>
          </cell>
          <cell r="C103">
            <v>29</v>
          </cell>
          <cell r="D103">
            <v>23.13</v>
          </cell>
          <cell r="E103" t="str">
            <v>#</v>
          </cell>
        </row>
        <row r="104">
          <cell r="B104" t="str">
            <v>No, cannot meet unexpected expense</v>
          </cell>
          <cell r="C104">
            <v>15</v>
          </cell>
          <cell r="D104">
            <v>29.88</v>
          </cell>
          <cell r="E104" t="str">
            <v>#</v>
          </cell>
        </row>
        <row r="105">
          <cell r="B105" t="str">
            <v>Household had no vehicle access</v>
          </cell>
          <cell r="C105" t="str">
            <v>S</v>
          </cell>
          <cell r="D105">
            <v>50.85</v>
          </cell>
          <cell r="E105" t="str">
            <v/>
          </cell>
        </row>
        <row r="106">
          <cell r="B106" t="str">
            <v>Household had vehicle access</v>
          </cell>
          <cell r="C106">
            <v>42</v>
          </cell>
          <cell r="D106">
            <v>20.05</v>
          </cell>
          <cell r="E106" t="str">
            <v>#</v>
          </cell>
        </row>
        <row r="107">
          <cell r="B107" t="str">
            <v>Household had no access to device</v>
          </cell>
          <cell r="C107" t="str">
            <v>S</v>
          </cell>
          <cell r="D107">
            <v>73.98</v>
          </cell>
          <cell r="E107" t="str">
            <v/>
          </cell>
        </row>
        <row r="108">
          <cell r="B108" t="str">
            <v>Household had access to device</v>
          </cell>
          <cell r="C108">
            <v>44</v>
          </cell>
          <cell r="D108">
            <v>19.64</v>
          </cell>
          <cell r="E108" t="str">
            <v/>
          </cell>
        </row>
        <row r="109">
          <cell r="B109" t="str">
            <v>One person household</v>
          </cell>
          <cell r="C109">
            <v>6</v>
          </cell>
          <cell r="D109">
            <v>32.53</v>
          </cell>
          <cell r="E109" t="str">
            <v>#</v>
          </cell>
        </row>
        <row r="110">
          <cell r="B110" t="str">
            <v>One parent with child(ren)</v>
          </cell>
          <cell r="C110">
            <v>10</v>
          </cell>
          <cell r="D110">
            <v>38.26</v>
          </cell>
          <cell r="E110" t="str">
            <v>#</v>
          </cell>
        </row>
        <row r="111">
          <cell r="B111" t="str">
            <v>Couple only</v>
          </cell>
          <cell r="C111">
            <v>6</v>
          </cell>
          <cell r="D111">
            <v>47.49</v>
          </cell>
          <cell r="E111" t="str">
            <v>#</v>
          </cell>
        </row>
        <row r="112">
          <cell r="B112" t="str">
            <v>Couple with child(ren)</v>
          </cell>
          <cell r="C112">
            <v>11</v>
          </cell>
          <cell r="D112">
            <v>41.2</v>
          </cell>
          <cell r="E112" t="str">
            <v>#</v>
          </cell>
        </row>
        <row r="113">
          <cell r="B113" t="str">
            <v>Other multi-person household</v>
          </cell>
          <cell r="C113" t="str">
            <v>S</v>
          </cell>
          <cell r="D113">
            <v>54.51</v>
          </cell>
          <cell r="E113" t="str">
            <v/>
          </cell>
        </row>
        <row r="114">
          <cell r="B114" t="str">
            <v>Other household with couple and/or child</v>
          </cell>
          <cell r="C114" t="str">
            <v>S</v>
          </cell>
          <cell r="D114">
            <v>62.55</v>
          </cell>
          <cell r="E114" t="str">
            <v/>
          </cell>
        </row>
        <row r="115">
          <cell r="B115" t="str">
            <v>One-person household</v>
          </cell>
          <cell r="C115">
            <v>6</v>
          </cell>
          <cell r="D115">
            <v>32.53</v>
          </cell>
          <cell r="E115" t="str">
            <v>#</v>
          </cell>
        </row>
        <row r="116">
          <cell r="B116" t="str">
            <v>Two-people household</v>
          </cell>
          <cell r="C116">
            <v>11</v>
          </cell>
          <cell r="D116">
            <v>30.02</v>
          </cell>
          <cell r="E116" t="str">
            <v>#</v>
          </cell>
        </row>
        <row r="117">
          <cell r="B117" t="str">
            <v>Three-people household</v>
          </cell>
          <cell r="C117">
            <v>14</v>
          </cell>
          <cell r="D117">
            <v>46.4</v>
          </cell>
          <cell r="E117" t="str">
            <v>#</v>
          </cell>
        </row>
        <row r="118">
          <cell r="B118" t="str">
            <v>Four-people household</v>
          </cell>
          <cell r="C118">
            <v>8</v>
          </cell>
          <cell r="D118">
            <v>40.96</v>
          </cell>
          <cell r="E118" t="str">
            <v>#</v>
          </cell>
        </row>
        <row r="119">
          <cell r="B119" t="str">
            <v>Five-or-more-people household</v>
          </cell>
          <cell r="C119">
            <v>7</v>
          </cell>
          <cell r="D119">
            <v>48.21</v>
          </cell>
          <cell r="E119" t="str">
            <v>#</v>
          </cell>
        </row>
        <row r="120">
          <cell r="B120" t="str">
            <v>No children in household</v>
          </cell>
          <cell r="C120">
            <v>20</v>
          </cell>
          <cell r="D120">
            <v>24.1</v>
          </cell>
          <cell r="E120" t="str">
            <v>#</v>
          </cell>
        </row>
        <row r="121">
          <cell r="B121" t="str">
            <v>One-child household</v>
          </cell>
          <cell r="C121" t="str">
            <v>S</v>
          </cell>
          <cell r="D121">
            <v>52</v>
          </cell>
          <cell r="E121" t="str">
            <v/>
          </cell>
        </row>
        <row r="122">
          <cell r="B122" t="str">
            <v>Two-or-more-children household</v>
          </cell>
          <cell r="C122">
            <v>16</v>
          </cell>
          <cell r="D122">
            <v>33.25</v>
          </cell>
          <cell r="E122" t="str">
            <v>#</v>
          </cell>
        </row>
        <row r="123">
          <cell r="B123" t="str">
            <v>No children in household</v>
          </cell>
          <cell r="C123">
            <v>20</v>
          </cell>
          <cell r="D123">
            <v>24.1</v>
          </cell>
          <cell r="E123" t="str">
            <v>#</v>
          </cell>
        </row>
        <row r="124">
          <cell r="B124" t="str">
            <v>One-or-more-children household</v>
          </cell>
          <cell r="C124">
            <v>25</v>
          </cell>
          <cell r="D124">
            <v>27.58</v>
          </cell>
          <cell r="E124" t="str">
            <v>#</v>
          </cell>
        </row>
        <row r="125">
          <cell r="B125" t="str">
            <v>Yes, lived at current address</v>
          </cell>
          <cell r="C125">
            <v>35</v>
          </cell>
          <cell r="D125">
            <v>24</v>
          </cell>
          <cell r="E125" t="str">
            <v>#</v>
          </cell>
        </row>
        <row r="126">
          <cell r="B126" t="str">
            <v>No, did not live at current address</v>
          </cell>
          <cell r="C126">
            <v>11</v>
          </cell>
          <cell r="D126">
            <v>32.950000000000003</v>
          </cell>
          <cell r="E126" t="str">
            <v>#</v>
          </cell>
        </row>
        <row r="127">
          <cell r="B127" t="str">
            <v>Owned</v>
          </cell>
          <cell r="C127">
            <v>23</v>
          </cell>
          <cell r="D127">
            <v>31.23</v>
          </cell>
          <cell r="E127" t="str">
            <v>#</v>
          </cell>
        </row>
        <row r="128">
          <cell r="B128" t="str">
            <v>Rented, private</v>
          </cell>
          <cell r="C128">
            <v>17</v>
          </cell>
          <cell r="D128">
            <v>28.14</v>
          </cell>
          <cell r="E128" t="str">
            <v>#</v>
          </cell>
        </row>
        <row r="129">
          <cell r="B129" t="str">
            <v>Rented, government</v>
          </cell>
          <cell r="C129">
            <v>5</v>
          </cell>
          <cell r="D129">
            <v>46.77</v>
          </cell>
          <cell r="E129" t="str">
            <v>#</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5"/>
      <sheetName val="Extra 6"/>
      <sheetName val="Extra 7"/>
      <sheetName val="Extra 8"/>
      <sheetName val="Extra 9"/>
      <sheetName val="Extra 10"/>
      <sheetName val="Extra 11"/>
      <sheetName val="Extra 12"/>
      <sheetName val="Extra 13"/>
      <sheetName val="Extra 14"/>
      <sheetName val="Extra 15"/>
      <sheetName val="Extra 16"/>
      <sheetName val="Extra 17"/>
      <sheetName val="Extra 18"/>
      <sheetName val="Extra 19"/>
      <sheetName val="Extra 20"/>
      <sheetName val="Extra 21"/>
      <sheetName val="Extra 22"/>
    </sheetNames>
    <sheetDataSet>
      <sheetData sheetId="0">
        <row r="4">
          <cell r="B4" t="str">
            <v>New Zealand Average</v>
          </cell>
          <cell r="C4">
            <v>79.599999999999994</v>
          </cell>
          <cell r="D4">
            <v>1.18</v>
          </cell>
          <cell r="E4" t="str">
            <v>.</v>
          </cell>
          <cell r="F4" t="str">
            <v/>
          </cell>
        </row>
        <row r="5">
          <cell r="B5" t="str">
            <v>Male</v>
          </cell>
          <cell r="C5">
            <v>79.599999999999994</v>
          </cell>
          <cell r="D5">
            <v>1.18</v>
          </cell>
          <cell r="E5" t="str">
            <v>.</v>
          </cell>
          <cell r="F5" t="str">
            <v/>
          </cell>
        </row>
        <row r="6">
          <cell r="B6" t="str">
            <v>Cis-male</v>
          </cell>
          <cell r="C6">
            <v>79.59</v>
          </cell>
          <cell r="D6">
            <v>1.17</v>
          </cell>
          <cell r="E6" t="str">
            <v>.</v>
          </cell>
          <cell r="F6" t="str">
            <v/>
          </cell>
        </row>
        <row r="7">
          <cell r="B7" t="str">
            <v>Gender-diverse or trans-gender</v>
          </cell>
          <cell r="C7">
            <v>81.39</v>
          </cell>
          <cell r="D7">
            <v>17.38</v>
          </cell>
          <cell r="E7" t="str">
            <v>.</v>
          </cell>
          <cell r="F7" t="str">
            <v/>
          </cell>
        </row>
        <row r="8">
          <cell r="B8" t="str">
            <v>Heterosexual</v>
          </cell>
          <cell r="C8">
            <v>80.319999999999993</v>
          </cell>
          <cell r="D8">
            <v>1.17</v>
          </cell>
          <cell r="E8" t="str">
            <v>.</v>
          </cell>
          <cell r="F8" t="str">
            <v/>
          </cell>
        </row>
        <row r="9">
          <cell r="B9" t="str">
            <v>Gay or lesbian</v>
          </cell>
          <cell r="C9">
            <v>58.94</v>
          </cell>
          <cell r="D9">
            <v>14.47</v>
          </cell>
          <cell r="E9" t="str">
            <v>.</v>
          </cell>
          <cell r="F9" t="str">
            <v>*</v>
          </cell>
        </row>
        <row r="10">
          <cell r="B10" t="str">
            <v>Bisexual</v>
          </cell>
          <cell r="C10">
            <v>63.86</v>
          </cell>
          <cell r="D10">
            <v>18.170000000000002</v>
          </cell>
          <cell r="E10" t="str">
            <v>.</v>
          </cell>
          <cell r="F10" t="str">
            <v/>
          </cell>
        </row>
        <row r="11">
          <cell r="B11" t="str">
            <v>Other sexual identity</v>
          </cell>
          <cell r="C11">
            <v>60.04</v>
          </cell>
          <cell r="D11">
            <v>28.34</v>
          </cell>
          <cell r="E11" t="str">
            <v>.</v>
          </cell>
          <cell r="F11" t="str">
            <v/>
          </cell>
        </row>
        <row r="12">
          <cell r="B12" t="str">
            <v>People with diverse sexualities</v>
          </cell>
          <cell r="C12">
            <v>61</v>
          </cell>
          <cell r="D12">
            <v>9.9</v>
          </cell>
          <cell r="E12" t="str">
            <v>.‡</v>
          </cell>
          <cell r="F12" t="str">
            <v>*</v>
          </cell>
        </row>
        <row r="13">
          <cell r="B13" t="str">
            <v>Not LGBT</v>
          </cell>
          <cell r="C13">
            <v>80.03</v>
          </cell>
          <cell r="D13">
            <v>1.18</v>
          </cell>
          <cell r="E13" t="str">
            <v>.</v>
          </cell>
          <cell r="F13" t="str">
            <v/>
          </cell>
        </row>
        <row r="14">
          <cell r="B14" t="str">
            <v>LGBT</v>
          </cell>
          <cell r="C14">
            <v>66.23</v>
          </cell>
          <cell r="D14">
            <v>8.5</v>
          </cell>
          <cell r="E14" t="str">
            <v>.‡</v>
          </cell>
          <cell r="F14" t="str">
            <v>*</v>
          </cell>
        </row>
        <row r="15">
          <cell r="B15" t="str">
            <v>15–19 years</v>
          </cell>
          <cell r="C15">
            <v>34.130000000000003</v>
          </cell>
          <cell r="D15">
            <v>7.37</v>
          </cell>
          <cell r="E15" t="str">
            <v>.‡</v>
          </cell>
          <cell r="F15" t="str">
            <v>*</v>
          </cell>
        </row>
        <row r="16">
          <cell r="B16" t="str">
            <v>20–29 years</v>
          </cell>
          <cell r="C16">
            <v>66.069999999999993</v>
          </cell>
          <cell r="D16">
            <v>3.62</v>
          </cell>
          <cell r="E16" t="str">
            <v>.</v>
          </cell>
          <cell r="F16" t="str">
            <v>*</v>
          </cell>
        </row>
        <row r="17">
          <cell r="B17" t="str">
            <v>30–39 years</v>
          </cell>
          <cell r="C17">
            <v>90.33</v>
          </cell>
          <cell r="D17">
            <v>2.16</v>
          </cell>
          <cell r="E17" t="str">
            <v>.</v>
          </cell>
          <cell r="F17" t="str">
            <v>*</v>
          </cell>
        </row>
        <row r="18">
          <cell r="B18" t="str">
            <v>40–49 years</v>
          </cell>
          <cell r="C18">
            <v>90.98</v>
          </cell>
          <cell r="D18">
            <v>1.86</v>
          </cell>
          <cell r="E18" t="str">
            <v>.</v>
          </cell>
          <cell r="F18" t="str">
            <v>*</v>
          </cell>
        </row>
        <row r="19">
          <cell r="B19" t="str">
            <v>50–59 years</v>
          </cell>
          <cell r="C19">
            <v>85.09</v>
          </cell>
          <cell r="D19">
            <v>2.3199999999999998</v>
          </cell>
          <cell r="E19" t="str">
            <v>.</v>
          </cell>
          <cell r="F19" t="str">
            <v>*</v>
          </cell>
        </row>
        <row r="20">
          <cell r="B20" t="str">
            <v>60–64 years</v>
          </cell>
          <cell r="C20">
            <v>81.77</v>
          </cell>
          <cell r="D20">
            <v>3.89</v>
          </cell>
          <cell r="E20" t="str">
            <v>.</v>
          </cell>
          <cell r="F20" t="str">
            <v/>
          </cell>
        </row>
        <row r="21">
          <cell r="B21" t="str">
            <v>65 years and over</v>
          </cell>
          <cell r="C21">
            <v>81.52</v>
          </cell>
          <cell r="D21">
            <v>2.2599999999999998</v>
          </cell>
          <cell r="E21" t="str">
            <v>.</v>
          </cell>
          <cell r="F21" t="str">
            <v/>
          </cell>
        </row>
        <row r="22">
          <cell r="B22" t="str">
            <v>15–29 years</v>
          </cell>
          <cell r="C22">
            <v>56.15</v>
          </cell>
          <cell r="D22">
            <v>3.55</v>
          </cell>
          <cell r="E22" t="str">
            <v>.</v>
          </cell>
          <cell r="F22" t="str">
            <v>*</v>
          </cell>
        </row>
        <row r="23">
          <cell r="B23" t="str">
            <v>30–64 years</v>
          </cell>
          <cell r="C23">
            <v>88.28</v>
          </cell>
          <cell r="D23">
            <v>1.1399999999999999</v>
          </cell>
          <cell r="E23" t="str">
            <v>.</v>
          </cell>
          <cell r="F23" t="str">
            <v>*</v>
          </cell>
        </row>
        <row r="24">
          <cell r="B24" t="str">
            <v>65 years and over</v>
          </cell>
          <cell r="C24">
            <v>81.52</v>
          </cell>
          <cell r="D24">
            <v>2.2599999999999998</v>
          </cell>
          <cell r="E24" t="str">
            <v>.</v>
          </cell>
          <cell r="F24" t="str">
            <v/>
          </cell>
        </row>
        <row r="25">
          <cell r="B25" t="str">
            <v>15–19 years</v>
          </cell>
          <cell r="C25">
            <v>34.130000000000003</v>
          </cell>
          <cell r="D25">
            <v>7.37</v>
          </cell>
          <cell r="E25" t="str">
            <v>.‡</v>
          </cell>
          <cell r="F25" t="str">
            <v>*</v>
          </cell>
        </row>
        <row r="26">
          <cell r="B26" t="str">
            <v>20–29 years</v>
          </cell>
          <cell r="C26">
            <v>66.069999999999993</v>
          </cell>
          <cell r="D26">
            <v>3.62</v>
          </cell>
          <cell r="E26" t="str">
            <v>.</v>
          </cell>
          <cell r="F26" t="str">
            <v>*</v>
          </cell>
        </row>
        <row r="27">
          <cell r="B27" t="str">
            <v>NZ European</v>
          </cell>
          <cell r="C27">
            <v>80.930000000000007</v>
          </cell>
          <cell r="D27">
            <v>1.42</v>
          </cell>
          <cell r="E27" t="str">
            <v>.</v>
          </cell>
          <cell r="F27" t="str">
            <v/>
          </cell>
        </row>
        <row r="28">
          <cell r="B28" t="str">
            <v>Māori</v>
          </cell>
          <cell r="C28">
            <v>77.09</v>
          </cell>
          <cell r="D28">
            <v>3.23</v>
          </cell>
          <cell r="E28" t="str">
            <v>.</v>
          </cell>
          <cell r="F28" t="str">
            <v/>
          </cell>
        </row>
        <row r="29">
          <cell r="B29" t="str">
            <v>Pacific peoples</v>
          </cell>
          <cell r="C29">
            <v>72.650000000000006</v>
          </cell>
          <cell r="D29">
            <v>5.54</v>
          </cell>
          <cell r="E29" t="str">
            <v>.</v>
          </cell>
          <cell r="F29" t="str">
            <v>*</v>
          </cell>
        </row>
        <row r="30">
          <cell r="B30" t="str">
            <v>Asian</v>
          </cell>
          <cell r="C30">
            <v>78.540000000000006</v>
          </cell>
          <cell r="D30">
            <v>3.68</v>
          </cell>
          <cell r="E30" t="str">
            <v>.</v>
          </cell>
          <cell r="F30" t="str">
            <v/>
          </cell>
        </row>
        <row r="31">
          <cell r="B31" t="str">
            <v>Chinese</v>
          </cell>
          <cell r="C31">
            <v>75.75</v>
          </cell>
          <cell r="D31">
            <v>7.49</v>
          </cell>
          <cell r="E31" t="str">
            <v>.</v>
          </cell>
          <cell r="F31" t="str">
            <v/>
          </cell>
        </row>
        <row r="32">
          <cell r="B32" t="str">
            <v>Indian</v>
          </cell>
          <cell r="C32">
            <v>79.8</v>
          </cell>
          <cell r="D32">
            <v>4.8499999999999996</v>
          </cell>
          <cell r="E32" t="str">
            <v>.</v>
          </cell>
          <cell r="F32" t="str">
            <v/>
          </cell>
        </row>
        <row r="33">
          <cell r="B33" t="str">
            <v>Other Asian ethnicity</v>
          </cell>
          <cell r="C33">
            <v>79.48</v>
          </cell>
          <cell r="D33">
            <v>7.01</v>
          </cell>
          <cell r="E33" t="str">
            <v>.‡</v>
          </cell>
          <cell r="F33" t="str">
            <v/>
          </cell>
        </row>
        <row r="34">
          <cell r="B34" t="str">
            <v>Other ethnicity</v>
          </cell>
          <cell r="C34">
            <v>73.650000000000006</v>
          </cell>
          <cell r="D34">
            <v>10.87</v>
          </cell>
          <cell r="E34" t="str">
            <v>.</v>
          </cell>
          <cell r="F34" t="str">
            <v/>
          </cell>
        </row>
        <row r="35">
          <cell r="B35" t="str">
            <v>Other ethnicity (except European and Māori)</v>
          </cell>
          <cell r="C35">
            <v>76.87</v>
          </cell>
          <cell r="D35">
            <v>2.98</v>
          </cell>
          <cell r="E35" t="str">
            <v>.</v>
          </cell>
          <cell r="F35" t="str">
            <v/>
          </cell>
        </row>
        <row r="36">
          <cell r="B36" t="str">
            <v>Other ethnicity (except European, Māori and Asian)</v>
          </cell>
          <cell r="C36">
            <v>73.400000000000006</v>
          </cell>
          <cell r="D36">
            <v>4.93</v>
          </cell>
          <cell r="E36" t="str">
            <v>.</v>
          </cell>
          <cell r="F36" t="str">
            <v>*</v>
          </cell>
        </row>
        <row r="37">
          <cell r="B37" t="str">
            <v>Other ethnicity (except European, Māori and Pacific)</v>
          </cell>
          <cell r="C37">
            <v>77.959999999999994</v>
          </cell>
          <cell r="D37">
            <v>3.52</v>
          </cell>
          <cell r="E37" t="str">
            <v>.</v>
          </cell>
          <cell r="F37" t="str">
            <v/>
          </cell>
        </row>
        <row r="38">
          <cell r="B38">
            <v>2018</v>
          </cell>
          <cell r="C38">
            <v>89.31</v>
          </cell>
          <cell r="D38">
            <v>8.36</v>
          </cell>
          <cell r="E38" t="str">
            <v>.‡</v>
          </cell>
          <cell r="F38" t="str">
            <v>*</v>
          </cell>
        </row>
        <row r="39">
          <cell r="B39" t="str">
            <v>2019/20</v>
          </cell>
          <cell r="C39">
            <v>91.6</v>
          </cell>
          <cell r="D39">
            <v>8.68</v>
          </cell>
          <cell r="E39" t="str">
            <v>.‡</v>
          </cell>
          <cell r="F39" t="str">
            <v>*</v>
          </cell>
        </row>
        <row r="40">
          <cell r="B40" t="str">
            <v>Auckland</v>
          </cell>
          <cell r="C40">
            <v>80.45</v>
          </cell>
          <cell r="D40">
            <v>1.96</v>
          </cell>
          <cell r="E40" t="str">
            <v>.</v>
          </cell>
          <cell r="F40" t="str">
            <v/>
          </cell>
        </row>
        <row r="41">
          <cell r="B41" t="str">
            <v>Wellington</v>
          </cell>
          <cell r="C41">
            <v>81.040000000000006</v>
          </cell>
          <cell r="D41">
            <v>3.43</v>
          </cell>
          <cell r="E41" t="str">
            <v>.</v>
          </cell>
          <cell r="F41" t="str">
            <v/>
          </cell>
        </row>
        <row r="42">
          <cell r="B42" t="str">
            <v>Rest of North Island</v>
          </cell>
          <cell r="C42">
            <v>79.11</v>
          </cell>
          <cell r="D42">
            <v>2.34</v>
          </cell>
          <cell r="E42" t="str">
            <v>.</v>
          </cell>
          <cell r="F42" t="str">
            <v/>
          </cell>
        </row>
        <row r="43">
          <cell r="B43" t="str">
            <v>Canterbury</v>
          </cell>
          <cell r="C43">
            <v>78.849999999999994</v>
          </cell>
          <cell r="D43">
            <v>3.76</v>
          </cell>
          <cell r="E43" t="str">
            <v>.</v>
          </cell>
          <cell r="F43" t="str">
            <v/>
          </cell>
        </row>
        <row r="44">
          <cell r="B44" t="str">
            <v>Rest of South Island</v>
          </cell>
          <cell r="C44">
            <v>77.86</v>
          </cell>
          <cell r="D44">
            <v>4.1100000000000003</v>
          </cell>
          <cell r="E44" t="str">
            <v>.</v>
          </cell>
          <cell r="F44" t="str">
            <v/>
          </cell>
        </row>
        <row r="45">
          <cell r="B45" t="str">
            <v>Major urban area</v>
          </cell>
          <cell r="C45">
            <v>78.680000000000007</v>
          </cell>
          <cell r="D45">
            <v>1.65</v>
          </cell>
          <cell r="E45" t="str">
            <v>.</v>
          </cell>
          <cell r="F45" t="str">
            <v/>
          </cell>
        </row>
        <row r="46">
          <cell r="B46" t="str">
            <v>Large urban area</v>
          </cell>
          <cell r="C46">
            <v>78.540000000000006</v>
          </cell>
          <cell r="D46">
            <v>3.28</v>
          </cell>
          <cell r="E46" t="str">
            <v>.</v>
          </cell>
          <cell r="F46" t="str">
            <v/>
          </cell>
        </row>
        <row r="47">
          <cell r="B47" t="str">
            <v>Medium urban area</v>
          </cell>
          <cell r="C47">
            <v>79.41</v>
          </cell>
          <cell r="D47">
            <v>4.01</v>
          </cell>
          <cell r="E47" t="str">
            <v>.</v>
          </cell>
          <cell r="F47" t="str">
            <v/>
          </cell>
        </row>
        <row r="48">
          <cell r="B48" t="str">
            <v>Small urban area</v>
          </cell>
          <cell r="C48">
            <v>77.41</v>
          </cell>
          <cell r="D48">
            <v>3.79</v>
          </cell>
          <cell r="E48" t="str">
            <v>.</v>
          </cell>
          <cell r="F48" t="str">
            <v/>
          </cell>
        </row>
        <row r="49">
          <cell r="B49" t="str">
            <v>Rural settlement/rural other</v>
          </cell>
          <cell r="C49">
            <v>84.85</v>
          </cell>
          <cell r="D49">
            <v>2.66</v>
          </cell>
          <cell r="E49" t="str">
            <v>.</v>
          </cell>
          <cell r="F49" t="str">
            <v>*</v>
          </cell>
        </row>
        <row r="50">
          <cell r="B50" t="str">
            <v>Major urban area</v>
          </cell>
          <cell r="C50">
            <v>78.680000000000007</v>
          </cell>
          <cell r="D50">
            <v>1.65</v>
          </cell>
          <cell r="E50" t="str">
            <v>.</v>
          </cell>
          <cell r="F50" t="str">
            <v/>
          </cell>
        </row>
        <row r="51">
          <cell r="B51" t="str">
            <v>Medium/large urban area</v>
          </cell>
          <cell r="C51">
            <v>78.88</v>
          </cell>
          <cell r="D51">
            <v>2.5</v>
          </cell>
          <cell r="E51" t="str">
            <v>.</v>
          </cell>
          <cell r="F51" t="str">
            <v/>
          </cell>
        </row>
        <row r="52">
          <cell r="B52" t="str">
            <v>Small urban/rural area</v>
          </cell>
          <cell r="C52">
            <v>82.16</v>
          </cell>
          <cell r="D52">
            <v>2.21</v>
          </cell>
          <cell r="E52" t="str">
            <v>.</v>
          </cell>
          <cell r="F52" t="str">
            <v/>
          </cell>
        </row>
        <row r="53">
          <cell r="B53" t="str">
            <v>Quintile 1 (least deprived)</v>
          </cell>
          <cell r="C53">
            <v>86.74</v>
          </cell>
          <cell r="D53">
            <v>2.7</v>
          </cell>
          <cell r="E53" t="str">
            <v>.</v>
          </cell>
          <cell r="F53" t="str">
            <v>*</v>
          </cell>
        </row>
        <row r="54">
          <cell r="B54" t="str">
            <v>Quintile 2</v>
          </cell>
          <cell r="C54">
            <v>82.54</v>
          </cell>
          <cell r="D54">
            <v>2.66</v>
          </cell>
          <cell r="E54" t="str">
            <v>.</v>
          </cell>
          <cell r="F54" t="str">
            <v/>
          </cell>
        </row>
        <row r="55">
          <cell r="B55" t="str">
            <v>Quintile 3</v>
          </cell>
          <cell r="C55">
            <v>80.67</v>
          </cell>
          <cell r="D55">
            <v>2.56</v>
          </cell>
          <cell r="E55" t="str">
            <v>.</v>
          </cell>
          <cell r="F55" t="str">
            <v/>
          </cell>
        </row>
        <row r="56">
          <cell r="B56" t="str">
            <v>Quintile 4</v>
          </cell>
          <cell r="C56">
            <v>77.78</v>
          </cell>
          <cell r="D56">
            <v>3.04</v>
          </cell>
          <cell r="E56" t="str">
            <v>.</v>
          </cell>
          <cell r="F56" t="str">
            <v/>
          </cell>
        </row>
        <row r="57">
          <cell r="B57" t="str">
            <v>Quintile 5 (most deprived)</v>
          </cell>
          <cell r="C57">
            <v>69.63</v>
          </cell>
          <cell r="D57">
            <v>2.88</v>
          </cell>
          <cell r="E57" t="str">
            <v>.</v>
          </cell>
          <cell r="F57" t="str">
            <v>*</v>
          </cell>
        </row>
        <row r="58">
          <cell r="B58" t="str">
            <v>Had partner within last 12 months</v>
          </cell>
          <cell r="C58">
            <v>100</v>
          </cell>
          <cell r="D58">
            <v>0</v>
          </cell>
          <cell r="E58" t="str">
            <v>.</v>
          </cell>
          <cell r="F58" t="str">
            <v>*</v>
          </cell>
        </row>
        <row r="59">
          <cell r="B59" t="str">
            <v>Did not have partner within last 12 months</v>
          </cell>
          <cell r="C59">
            <v>0</v>
          </cell>
          <cell r="D59">
            <v>0</v>
          </cell>
          <cell r="E59" t="str">
            <v>.</v>
          </cell>
          <cell r="F59" t="str">
            <v>*</v>
          </cell>
        </row>
        <row r="60">
          <cell r="B60" t="str">
            <v>Has ever had a partner</v>
          </cell>
          <cell r="C60">
            <v>86.45</v>
          </cell>
          <cell r="D60">
            <v>0.99</v>
          </cell>
          <cell r="E60" t="str">
            <v>.</v>
          </cell>
          <cell r="F60" t="str">
            <v>*</v>
          </cell>
        </row>
        <row r="61">
          <cell r="B61" t="str">
            <v>Has never had a partner</v>
          </cell>
          <cell r="C61">
            <v>0</v>
          </cell>
          <cell r="D61">
            <v>0</v>
          </cell>
          <cell r="E61" t="str">
            <v>.</v>
          </cell>
          <cell r="F61" t="str">
            <v>*</v>
          </cell>
        </row>
        <row r="62">
          <cell r="B62" t="str">
            <v>Partnered – legally registered</v>
          </cell>
          <cell r="C62">
            <v>100</v>
          </cell>
          <cell r="D62">
            <v>0</v>
          </cell>
          <cell r="E62" t="str">
            <v>.</v>
          </cell>
          <cell r="F62" t="str">
            <v>*</v>
          </cell>
        </row>
        <row r="63">
          <cell r="B63" t="str">
            <v>Partnered – not legally registered</v>
          </cell>
          <cell r="C63">
            <v>100</v>
          </cell>
          <cell r="D63">
            <v>0</v>
          </cell>
          <cell r="E63" t="str">
            <v>.</v>
          </cell>
          <cell r="F63" t="str">
            <v>*</v>
          </cell>
        </row>
        <row r="64">
          <cell r="B64" t="str">
            <v>Non-partnered</v>
          </cell>
          <cell r="C64">
            <v>20.49</v>
          </cell>
          <cell r="D64">
            <v>2.52</v>
          </cell>
          <cell r="E64" t="str">
            <v>.</v>
          </cell>
          <cell r="F64" t="str">
            <v>*</v>
          </cell>
        </row>
        <row r="65">
          <cell r="B65" t="str">
            <v>Never married and never in a civil union</v>
          </cell>
          <cell r="C65">
            <v>42.64</v>
          </cell>
          <cell r="D65">
            <v>3.43</v>
          </cell>
          <cell r="E65" t="str">
            <v>.</v>
          </cell>
          <cell r="F65" t="str">
            <v>*</v>
          </cell>
        </row>
        <row r="66">
          <cell r="B66" t="str">
            <v>Divorced</v>
          </cell>
          <cell r="C66">
            <v>30.8</v>
          </cell>
          <cell r="D66">
            <v>5.92</v>
          </cell>
          <cell r="E66" t="str">
            <v>.‡</v>
          </cell>
          <cell r="F66" t="str">
            <v>*</v>
          </cell>
        </row>
        <row r="67">
          <cell r="B67" t="str">
            <v>Widowed/surviving partner</v>
          </cell>
          <cell r="C67">
            <v>21.46</v>
          </cell>
          <cell r="D67">
            <v>5.97</v>
          </cell>
          <cell r="E67" t="str">
            <v>.‡</v>
          </cell>
          <cell r="F67" t="str">
            <v>*</v>
          </cell>
        </row>
        <row r="68">
          <cell r="B68" t="str">
            <v>Separated</v>
          </cell>
          <cell r="C68">
            <v>49.18</v>
          </cell>
          <cell r="D68">
            <v>7.37</v>
          </cell>
          <cell r="E68" t="str">
            <v>.‡</v>
          </cell>
          <cell r="F68" t="str">
            <v>*</v>
          </cell>
        </row>
        <row r="69">
          <cell r="B69" t="str">
            <v>Married/civil union/de facto</v>
          </cell>
          <cell r="C69">
            <v>99.73</v>
          </cell>
          <cell r="D69">
            <v>0.14000000000000001</v>
          </cell>
          <cell r="E69" t="str">
            <v>.</v>
          </cell>
          <cell r="F69" t="str">
            <v>*</v>
          </cell>
        </row>
        <row r="70">
          <cell r="B70" t="str">
            <v>Adults with disability</v>
          </cell>
          <cell r="C70">
            <v>69.25</v>
          </cell>
          <cell r="D70">
            <v>6.26</v>
          </cell>
          <cell r="E70" t="str">
            <v>.‡</v>
          </cell>
          <cell r="F70" t="str">
            <v>*</v>
          </cell>
        </row>
        <row r="71">
          <cell r="B71" t="str">
            <v>Adults without disability</v>
          </cell>
          <cell r="C71">
            <v>80.010000000000005</v>
          </cell>
          <cell r="D71">
            <v>1.18</v>
          </cell>
          <cell r="E71" t="str">
            <v>.</v>
          </cell>
          <cell r="F71" t="str">
            <v/>
          </cell>
        </row>
        <row r="72">
          <cell r="B72" t="str">
            <v>Low level of psychological distress</v>
          </cell>
          <cell r="C72">
            <v>80.05</v>
          </cell>
          <cell r="D72">
            <v>1.2</v>
          </cell>
          <cell r="E72" t="str">
            <v>.</v>
          </cell>
          <cell r="F72" t="str">
            <v/>
          </cell>
        </row>
        <row r="73">
          <cell r="B73" t="str">
            <v>Moderate level of psychological distress</v>
          </cell>
          <cell r="C73">
            <v>73.19</v>
          </cell>
          <cell r="D73">
            <v>8.9600000000000009</v>
          </cell>
          <cell r="E73" t="str">
            <v>.‡</v>
          </cell>
          <cell r="F73" t="str">
            <v/>
          </cell>
        </row>
        <row r="74">
          <cell r="B74" t="str">
            <v>High level of psychological distress</v>
          </cell>
          <cell r="C74">
            <v>69.55</v>
          </cell>
          <cell r="D74">
            <v>14.4</v>
          </cell>
          <cell r="E74" t="str">
            <v>.</v>
          </cell>
          <cell r="F74" t="str">
            <v/>
          </cell>
        </row>
        <row r="75">
          <cell r="B75" t="str">
            <v>No probable serious mental illness</v>
          </cell>
          <cell r="C75">
            <v>80.05</v>
          </cell>
          <cell r="D75">
            <v>1.2</v>
          </cell>
          <cell r="E75" t="str">
            <v>.</v>
          </cell>
          <cell r="F75" t="str">
            <v/>
          </cell>
        </row>
        <row r="76">
          <cell r="B76" t="str">
            <v>Probable serious mental illness</v>
          </cell>
          <cell r="C76">
            <v>73.19</v>
          </cell>
          <cell r="D76">
            <v>8.9600000000000009</v>
          </cell>
          <cell r="E76" t="str">
            <v>.‡</v>
          </cell>
          <cell r="F76" t="str">
            <v/>
          </cell>
        </row>
        <row r="77">
          <cell r="B77" t="str">
            <v>Employed</v>
          </cell>
          <cell r="C77">
            <v>85.47</v>
          </cell>
          <cell r="D77">
            <v>1.34</v>
          </cell>
          <cell r="E77" t="str">
            <v>.</v>
          </cell>
          <cell r="F77" t="str">
            <v>*</v>
          </cell>
        </row>
        <row r="78">
          <cell r="B78" t="str">
            <v>Unemployed</v>
          </cell>
          <cell r="C78">
            <v>58.53</v>
          </cell>
          <cell r="D78">
            <v>8</v>
          </cell>
          <cell r="E78" t="str">
            <v>.</v>
          </cell>
          <cell r="F78" t="str">
            <v>*</v>
          </cell>
        </row>
        <row r="79">
          <cell r="B79" t="str">
            <v>Retired</v>
          </cell>
          <cell r="C79">
            <v>80.14</v>
          </cell>
          <cell r="D79">
            <v>2.5</v>
          </cell>
          <cell r="E79" t="str">
            <v>.</v>
          </cell>
          <cell r="F79" t="str">
            <v/>
          </cell>
        </row>
        <row r="80">
          <cell r="B80" t="str">
            <v>Home or caring duties or voluntary work</v>
          </cell>
          <cell r="C80">
            <v>68.709999999999994</v>
          </cell>
          <cell r="D80">
            <v>13.74</v>
          </cell>
          <cell r="E80" t="str">
            <v>.</v>
          </cell>
          <cell r="F80" t="str">
            <v/>
          </cell>
        </row>
        <row r="81">
          <cell r="B81" t="str">
            <v>Not employed, studying</v>
          </cell>
          <cell r="C81">
            <v>35.619999999999997</v>
          </cell>
          <cell r="D81">
            <v>7.87</v>
          </cell>
          <cell r="E81" t="str">
            <v>.‡</v>
          </cell>
          <cell r="F81" t="str">
            <v>*</v>
          </cell>
        </row>
        <row r="82">
          <cell r="B82" t="str">
            <v>Not employed, not actively seeking work/unable to work</v>
          </cell>
          <cell r="C82">
            <v>61.89</v>
          </cell>
          <cell r="D82">
            <v>10.09</v>
          </cell>
          <cell r="E82" t="str">
            <v>.</v>
          </cell>
          <cell r="F82" t="str">
            <v>*</v>
          </cell>
        </row>
        <row r="83">
          <cell r="B83" t="str">
            <v>Other employment status</v>
          </cell>
          <cell r="C83">
            <v>60.94</v>
          </cell>
          <cell r="D83">
            <v>11.61</v>
          </cell>
          <cell r="E83" t="str">
            <v>.</v>
          </cell>
          <cell r="F83" t="str">
            <v>*</v>
          </cell>
        </row>
        <row r="84">
          <cell r="B84" t="str">
            <v>Not in the labour force</v>
          </cell>
          <cell r="C84">
            <v>66.430000000000007</v>
          </cell>
          <cell r="D84">
            <v>2.95</v>
          </cell>
          <cell r="E84" t="str">
            <v>.</v>
          </cell>
          <cell r="F84" t="str">
            <v>*</v>
          </cell>
        </row>
        <row r="85">
          <cell r="B85" t="str">
            <v>Personal income: $20,000 or less</v>
          </cell>
          <cell r="C85">
            <v>55.14</v>
          </cell>
          <cell r="D85">
            <v>3.61</v>
          </cell>
          <cell r="E85" t="str">
            <v>.</v>
          </cell>
          <cell r="F85" t="str">
            <v>*</v>
          </cell>
        </row>
        <row r="86">
          <cell r="B86" t="str">
            <v>Personal income: $20,001–$40,000</v>
          </cell>
          <cell r="C86">
            <v>73.55</v>
          </cell>
          <cell r="D86">
            <v>3.22</v>
          </cell>
          <cell r="E86" t="str">
            <v>.</v>
          </cell>
          <cell r="F86" t="str">
            <v>*</v>
          </cell>
        </row>
        <row r="87">
          <cell r="B87" t="str">
            <v>Personal income: $40,001–$60,000</v>
          </cell>
          <cell r="C87">
            <v>82.46</v>
          </cell>
          <cell r="D87">
            <v>2.42</v>
          </cell>
          <cell r="E87" t="str">
            <v>.</v>
          </cell>
          <cell r="F87" t="str">
            <v/>
          </cell>
        </row>
        <row r="88">
          <cell r="B88" t="str">
            <v>Personal income: $60,001 or more</v>
          </cell>
          <cell r="C88">
            <v>92.64</v>
          </cell>
          <cell r="D88">
            <v>1.08</v>
          </cell>
          <cell r="E88" t="str">
            <v>.</v>
          </cell>
          <cell r="F88" t="str">
            <v>*</v>
          </cell>
        </row>
        <row r="89">
          <cell r="B89" t="str">
            <v>Household income: $40,000 or less</v>
          </cell>
          <cell r="C89">
            <v>64.61</v>
          </cell>
          <cell r="D89">
            <v>2.7</v>
          </cell>
          <cell r="E89" t="str">
            <v>.</v>
          </cell>
          <cell r="F89" t="str">
            <v>*</v>
          </cell>
        </row>
        <row r="90">
          <cell r="B90" t="str">
            <v>Household income: $40,001–$60,000</v>
          </cell>
          <cell r="C90">
            <v>78.180000000000007</v>
          </cell>
          <cell r="D90">
            <v>3.24</v>
          </cell>
          <cell r="E90" t="str">
            <v>.</v>
          </cell>
          <cell r="F90" t="str">
            <v/>
          </cell>
        </row>
        <row r="91">
          <cell r="B91" t="str">
            <v>Household income: $60,001–$100,000</v>
          </cell>
          <cell r="C91">
            <v>80.64</v>
          </cell>
          <cell r="D91">
            <v>2.08</v>
          </cell>
          <cell r="E91" t="str">
            <v>.</v>
          </cell>
          <cell r="F91" t="str">
            <v/>
          </cell>
        </row>
        <row r="92">
          <cell r="B92" t="str">
            <v>Household income: $100,001 or more</v>
          </cell>
          <cell r="C92">
            <v>87.79</v>
          </cell>
          <cell r="D92">
            <v>1.63</v>
          </cell>
          <cell r="E92" t="str">
            <v>.</v>
          </cell>
          <cell r="F92" t="str">
            <v>*</v>
          </cell>
        </row>
        <row r="93">
          <cell r="B93" t="str">
            <v>Not at all limited</v>
          </cell>
          <cell r="C93">
            <v>83.75</v>
          </cell>
          <cell r="D93">
            <v>1.6</v>
          </cell>
          <cell r="E93" t="str">
            <v>.</v>
          </cell>
          <cell r="F93" t="str">
            <v>*</v>
          </cell>
        </row>
        <row r="94">
          <cell r="B94" t="str">
            <v>A little limited</v>
          </cell>
          <cell r="C94">
            <v>81.37</v>
          </cell>
          <cell r="D94">
            <v>2.71</v>
          </cell>
          <cell r="E94" t="str">
            <v>.</v>
          </cell>
          <cell r="F94" t="str">
            <v/>
          </cell>
        </row>
        <row r="95">
          <cell r="B95" t="str">
            <v>Quite limited</v>
          </cell>
          <cell r="C95">
            <v>76.069999999999993</v>
          </cell>
          <cell r="D95">
            <v>3.9</v>
          </cell>
          <cell r="E95" t="str">
            <v>.</v>
          </cell>
          <cell r="F95" t="str">
            <v/>
          </cell>
        </row>
        <row r="96">
          <cell r="B96" t="str">
            <v>Very limited</v>
          </cell>
          <cell r="C96">
            <v>74.17</v>
          </cell>
          <cell r="D96">
            <v>4.8</v>
          </cell>
          <cell r="E96" t="str">
            <v>.</v>
          </cell>
          <cell r="F96" t="str">
            <v/>
          </cell>
        </row>
        <row r="97">
          <cell r="B97" t="str">
            <v>Couldn't buy it</v>
          </cell>
          <cell r="C97">
            <v>65.39</v>
          </cell>
          <cell r="D97">
            <v>4.22</v>
          </cell>
          <cell r="E97" t="str">
            <v>.</v>
          </cell>
          <cell r="F97" t="str">
            <v>*</v>
          </cell>
        </row>
        <row r="98">
          <cell r="B98" t="str">
            <v>Not at all limited</v>
          </cell>
          <cell r="C98">
            <v>83.75</v>
          </cell>
          <cell r="D98">
            <v>1.6</v>
          </cell>
          <cell r="E98" t="str">
            <v>.</v>
          </cell>
          <cell r="F98" t="str">
            <v>*</v>
          </cell>
        </row>
        <row r="99">
          <cell r="B99" t="str">
            <v>A little limited</v>
          </cell>
          <cell r="C99">
            <v>81.37</v>
          </cell>
          <cell r="D99">
            <v>2.71</v>
          </cell>
          <cell r="E99" t="str">
            <v>.</v>
          </cell>
          <cell r="F99" t="str">
            <v/>
          </cell>
        </row>
        <row r="100">
          <cell r="B100" t="str">
            <v>Quite or very limited</v>
          </cell>
          <cell r="C100">
            <v>75.17</v>
          </cell>
          <cell r="D100">
            <v>3.01</v>
          </cell>
          <cell r="E100" t="str">
            <v>.</v>
          </cell>
          <cell r="F100" t="str">
            <v>*</v>
          </cell>
        </row>
        <row r="101">
          <cell r="B101" t="str">
            <v>Couldn't buy it</v>
          </cell>
          <cell r="C101">
            <v>65.39</v>
          </cell>
          <cell r="D101">
            <v>4.22</v>
          </cell>
          <cell r="E101" t="str">
            <v>.</v>
          </cell>
          <cell r="F101" t="str">
            <v>*</v>
          </cell>
        </row>
        <row r="102">
          <cell r="B102" t="str">
            <v>Yes, can meet unexpected expense</v>
          </cell>
          <cell r="C102">
            <v>83.28</v>
          </cell>
          <cell r="D102">
            <v>1.26</v>
          </cell>
          <cell r="E102" t="str">
            <v>.</v>
          </cell>
          <cell r="F102" t="str">
            <v>*</v>
          </cell>
        </row>
        <row r="103">
          <cell r="B103" t="str">
            <v>No, cannot meet unexpected expense</v>
          </cell>
          <cell r="C103">
            <v>62.61</v>
          </cell>
          <cell r="D103">
            <v>3.71</v>
          </cell>
          <cell r="E103" t="str">
            <v>.</v>
          </cell>
          <cell r="F103" t="str">
            <v>*</v>
          </cell>
        </row>
        <row r="104">
          <cell r="B104" t="str">
            <v>Household had no vehicle access</v>
          </cell>
          <cell r="C104">
            <v>45.72</v>
          </cell>
          <cell r="D104">
            <v>7.75</v>
          </cell>
          <cell r="E104" t="str">
            <v>.‡</v>
          </cell>
          <cell r="F104" t="str">
            <v>*</v>
          </cell>
        </row>
        <row r="105">
          <cell r="B105" t="str">
            <v>Household had vehicle access</v>
          </cell>
          <cell r="C105">
            <v>81</v>
          </cell>
          <cell r="D105">
            <v>1.1399999999999999</v>
          </cell>
          <cell r="E105" t="str">
            <v>.</v>
          </cell>
          <cell r="F105" t="str">
            <v/>
          </cell>
        </row>
        <row r="106">
          <cell r="B106" t="str">
            <v>Household had no access to device</v>
          </cell>
          <cell r="C106">
            <v>52.85</v>
          </cell>
          <cell r="D106">
            <v>7.93</v>
          </cell>
          <cell r="E106" t="str">
            <v>.‡</v>
          </cell>
          <cell r="F106" t="str">
            <v>*</v>
          </cell>
        </row>
        <row r="107">
          <cell r="B107" t="str">
            <v>Household had access to device</v>
          </cell>
          <cell r="C107">
            <v>80.459999999999994</v>
          </cell>
          <cell r="D107">
            <v>1.1499999999999999</v>
          </cell>
          <cell r="E107" t="str">
            <v>.</v>
          </cell>
          <cell r="F107" t="str">
            <v/>
          </cell>
        </row>
        <row r="108">
          <cell r="B108" t="str">
            <v>One person household</v>
          </cell>
          <cell r="C108">
            <v>51.37</v>
          </cell>
          <cell r="D108">
            <v>3.32</v>
          </cell>
          <cell r="E108" t="str">
            <v>.</v>
          </cell>
          <cell r="F108" t="str">
            <v>*</v>
          </cell>
        </row>
        <row r="109">
          <cell r="B109" t="str">
            <v>One parent with child(ren)</v>
          </cell>
          <cell r="C109">
            <v>52.96</v>
          </cell>
          <cell r="D109">
            <v>7.89</v>
          </cell>
          <cell r="E109" t="str">
            <v>.‡</v>
          </cell>
          <cell r="F109" t="str">
            <v>*</v>
          </cell>
        </row>
        <row r="110">
          <cell r="B110" t="str">
            <v>Couple only</v>
          </cell>
          <cell r="C110">
            <v>99.43</v>
          </cell>
          <cell r="D110">
            <v>0.33</v>
          </cell>
          <cell r="E110" t="str">
            <v>.</v>
          </cell>
          <cell r="F110" t="str">
            <v>*</v>
          </cell>
        </row>
        <row r="111">
          <cell r="B111" t="str">
            <v>Couple with child(ren)</v>
          </cell>
          <cell r="C111">
            <v>99.69</v>
          </cell>
          <cell r="D111">
            <v>0.36</v>
          </cell>
          <cell r="E111" t="str">
            <v>.</v>
          </cell>
          <cell r="F111" t="str">
            <v>*</v>
          </cell>
        </row>
        <row r="112">
          <cell r="B112" t="str">
            <v>Other multi-person household</v>
          </cell>
          <cell r="C112">
            <v>40.08</v>
          </cell>
          <cell r="D112">
            <v>5.93</v>
          </cell>
          <cell r="E112" t="str">
            <v>.</v>
          </cell>
          <cell r="F112" t="str">
            <v>*</v>
          </cell>
        </row>
        <row r="113">
          <cell r="B113" t="str">
            <v>Household composition unidentifiable</v>
          </cell>
          <cell r="C113" t="str">
            <v>Ŝ</v>
          </cell>
          <cell r="D113">
            <v>0</v>
          </cell>
          <cell r="E113" t="str">
            <v/>
          </cell>
          <cell r="F113" t="str">
            <v>*</v>
          </cell>
        </row>
        <row r="114">
          <cell r="B114" t="str">
            <v>Other household with couple and/or child</v>
          </cell>
          <cell r="C114">
            <v>62.4</v>
          </cell>
          <cell r="D114">
            <v>3.82</v>
          </cell>
          <cell r="E114" t="str">
            <v>.</v>
          </cell>
          <cell r="F114" t="str">
            <v>*</v>
          </cell>
        </row>
        <row r="115">
          <cell r="B115" t="str">
            <v>One-person household</v>
          </cell>
          <cell r="C115">
            <v>51.37</v>
          </cell>
          <cell r="D115">
            <v>3.32</v>
          </cell>
          <cell r="E115" t="str">
            <v>.</v>
          </cell>
          <cell r="F115" t="str">
            <v>*</v>
          </cell>
        </row>
        <row r="116">
          <cell r="B116" t="str">
            <v>Two-people household</v>
          </cell>
          <cell r="C116">
            <v>90.5</v>
          </cell>
          <cell r="D116">
            <v>1.32</v>
          </cell>
          <cell r="E116" t="str">
            <v>.</v>
          </cell>
          <cell r="F116" t="str">
            <v>*</v>
          </cell>
        </row>
        <row r="117">
          <cell r="B117" t="str">
            <v>Three-people household</v>
          </cell>
          <cell r="C117">
            <v>81.23</v>
          </cell>
          <cell r="D117">
            <v>2.99</v>
          </cell>
          <cell r="E117" t="str">
            <v>.</v>
          </cell>
          <cell r="F117" t="str">
            <v/>
          </cell>
        </row>
        <row r="118">
          <cell r="B118" t="str">
            <v>Four-people household</v>
          </cell>
          <cell r="C118">
            <v>82.12</v>
          </cell>
          <cell r="D118">
            <v>2.76</v>
          </cell>
          <cell r="E118" t="str">
            <v>.</v>
          </cell>
          <cell r="F118" t="str">
            <v/>
          </cell>
        </row>
        <row r="119">
          <cell r="B119" t="str">
            <v>Five-or-more-people household</v>
          </cell>
          <cell r="C119">
            <v>77.930000000000007</v>
          </cell>
          <cell r="D119">
            <v>4.0199999999999996</v>
          </cell>
          <cell r="E119" t="str">
            <v>.</v>
          </cell>
          <cell r="F119" t="str">
            <v/>
          </cell>
        </row>
        <row r="120">
          <cell r="B120" t="str">
            <v>No children in household</v>
          </cell>
          <cell r="C120">
            <v>75.31</v>
          </cell>
          <cell r="D120">
            <v>1.54</v>
          </cell>
          <cell r="E120" t="str">
            <v>.</v>
          </cell>
          <cell r="F120" t="str">
            <v>*</v>
          </cell>
        </row>
        <row r="121">
          <cell r="B121" t="str">
            <v>One-child household</v>
          </cell>
          <cell r="C121">
            <v>82.39</v>
          </cell>
          <cell r="D121">
            <v>3.2</v>
          </cell>
          <cell r="E121" t="str">
            <v>.</v>
          </cell>
          <cell r="F121" t="str">
            <v/>
          </cell>
        </row>
        <row r="122">
          <cell r="B122" t="str">
            <v>Two-or-more-children household</v>
          </cell>
          <cell r="C122">
            <v>90.3</v>
          </cell>
          <cell r="D122">
            <v>2.66</v>
          </cell>
          <cell r="E122" t="str">
            <v>.</v>
          </cell>
          <cell r="F122" t="str">
            <v>*</v>
          </cell>
        </row>
        <row r="123">
          <cell r="B123" t="str">
            <v>No children in household</v>
          </cell>
          <cell r="C123">
            <v>75.31</v>
          </cell>
          <cell r="D123">
            <v>1.54</v>
          </cell>
          <cell r="E123" t="str">
            <v>.</v>
          </cell>
          <cell r="F123" t="str">
            <v>*</v>
          </cell>
        </row>
        <row r="124">
          <cell r="B124" t="str">
            <v>One-or-more-children household</v>
          </cell>
          <cell r="C124">
            <v>87.43</v>
          </cell>
          <cell r="D124">
            <v>2.06</v>
          </cell>
          <cell r="E124" t="str">
            <v>.</v>
          </cell>
          <cell r="F124" t="str">
            <v>*</v>
          </cell>
        </row>
        <row r="125">
          <cell r="B125" t="str">
            <v>Yes, lived at current address</v>
          </cell>
          <cell r="C125">
            <v>80.86</v>
          </cell>
          <cell r="D125">
            <v>1.29</v>
          </cell>
          <cell r="E125" t="str">
            <v>.</v>
          </cell>
          <cell r="F125" t="str">
            <v/>
          </cell>
        </row>
        <row r="126">
          <cell r="B126" t="str">
            <v>No, did not live at current address</v>
          </cell>
          <cell r="C126">
            <v>73.680000000000007</v>
          </cell>
          <cell r="D126">
            <v>3.24</v>
          </cell>
          <cell r="E126" t="str">
            <v>.</v>
          </cell>
          <cell r="F126" t="str">
            <v>*</v>
          </cell>
        </row>
        <row r="127">
          <cell r="B127" t="str">
            <v>Owned</v>
          </cell>
          <cell r="C127">
            <v>83.19</v>
          </cell>
          <cell r="D127">
            <v>1.31</v>
          </cell>
          <cell r="E127" t="str">
            <v>.</v>
          </cell>
          <cell r="F127" t="str">
            <v>*</v>
          </cell>
        </row>
        <row r="128">
          <cell r="B128" t="str">
            <v>Rented, private</v>
          </cell>
          <cell r="C128">
            <v>75.3</v>
          </cell>
          <cell r="D128">
            <v>2.42</v>
          </cell>
          <cell r="E128" t="str">
            <v>.</v>
          </cell>
          <cell r="F128" t="str">
            <v>*</v>
          </cell>
        </row>
        <row r="129">
          <cell r="B129" t="str">
            <v>Rented, government</v>
          </cell>
          <cell r="C129">
            <v>61.1</v>
          </cell>
          <cell r="D129">
            <v>7.39</v>
          </cell>
          <cell r="E129" t="str">
            <v>.‡</v>
          </cell>
          <cell r="F129" t="str">
            <v>*</v>
          </cell>
        </row>
      </sheetData>
      <sheetData sheetId="1">
        <row r="4">
          <cell r="B4" t="str">
            <v>New Zealand Average</v>
          </cell>
          <cell r="C4">
            <v>1585</v>
          </cell>
          <cell r="D4">
            <v>2.76</v>
          </cell>
          <cell r="E4" t="str">
            <v/>
          </cell>
        </row>
        <row r="5">
          <cell r="B5" t="str">
            <v>Male</v>
          </cell>
          <cell r="C5">
            <v>1585</v>
          </cell>
          <cell r="D5">
            <v>2.76</v>
          </cell>
          <cell r="E5" t="str">
            <v/>
          </cell>
        </row>
        <row r="6">
          <cell r="B6" t="str">
            <v>Cis-male</v>
          </cell>
          <cell r="C6">
            <v>1574</v>
          </cell>
          <cell r="D6">
            <v>2.74</v>
          </cell>
          <cell r="E6" t="str">
            <v/>
          </cell>
        </row>
        <row r="7">
          <cell r="B7" t="str">
            <v>Gender-diverse or trans-gender</v>
          </cell>
          <cell r="C7">
            <v>10</v>
          </cell>
          <cell r="D7">
            <v>38.56</v>
          </cell>
          <cell r="E7" t="str">
            <v>#</v>
          </cell>
        </row>
        <row r="8">
          <cell r="B8" t="str">
            <v>Heterosexual</v>
          </cell>
          <cell r="C8">
            <v>1536</v>
          </cell>
          <cell r="D8">
            <v>2.82</v>
          </cell>
          <cell r="E8" t="str">
            <v/>
          </cell>
        </row>
        <row r="9">
          <cell r="B9" t="str">
            <v>Gay or lesbian</v>
          </cell>
          <cell r="C9">
            <v>13</v>
          </cell>
          <cell r="D9">
            <v>35.39</v>
          </cell>
          <cell r="E9" t="str">
            <v>#</v>
          </cell>
        </row>
        <row r="10">
          <cell r="B10" t="str">
            <v>Bisexual</v>
          </cell>
          <cell r="C10">
            <v>12</v>
          </cell>
          <cell r="D10">
            <v>42.36</v>
          </cell>
          <cell r="E10" t="str">
            <v>#</v>
          </cell>
        </row>
        <row r="11">
          <cell r="B11" t="str">
            <v>Other sexual identity</v>
          </cell>
          <cell r="C11" t="str">
            <v>S</v>
          </cell>
          <cell r="D11">
            <v>70.86</v>
          </cell>
          <cell r="E11" t="str">
            <v/>
          </cell>
        </row>
        <row r="12">
          <cell r="B12" t="str">
            <v>People with diverse sexualities</v>
          </cell>
          <cell r="C12">
            <v>31</v>
          </cell>
          <cell r="D12">
            <v>26.26</v>
          </cell>
          <cell r="E12" t="str">
            <v>#</v>
          </cell>
        </row>
        <row r="13">
          <cell r="B13" t="str">
            <v>Not LGBT</v>
          </cell>
          <cell r="C13">
            <v>1543</v>
          </cell>
          <cell r="D13">
            <v>2.79</v>
          </cell>
          <cell r="E13" t="str">
            <v/>
          </cell>
        </row>
        <row r="14">
          <cell r="B14" t="str">
            <v>LGBT</v>
          </cell>
          <cell r="C14">
            <v>41</v>
          </cell>
          <cell r="D14">
            <v>21.21</v>
          </cell>
          <cell r="E14" t="str">
            <v>#</v>
          </cell>
        </row>
        <row r="15">
          <cell r="B15" t="str">
            <v>15–19 years</v>
          </cell>
          <cell r="C15">
            <v>49</v>
          </cell>
          <cell r="D15">
            <v>25.95</v>
          </cell>
          <cell r="E15" t="str">
            <v>#</v>
          </cell>
        </row>
        <row r="16">
          <cell r="B16" t="str">
            <v>20–29 years</v>
          </cell>
          <cell r="C16">
            <v>210</v>
          </cell>
          <cell r="D16">
            <v>9.39</v>
          </cell>
          <cell r="E16" t="str">
            <v/>
          </cell>
        </row>
        <row r="17">
          <cell r="B17" t="str">
            <v>30–39 years</v>
          </cell>
          <cell r="C17">
            <v>358</v>
          </cell>
          <cell r="D17">
            <v>8.99</v>
          </cell>
          <cell r="E17" t="str">
            <v/>
          </cell>
        </row>
        <row r="18">
          <cell r="B18" t="str">
            <v>40–49 years</v>
          </cell>
          <cell r="C18">
            <v>315</v>
          </cell>
          <cell r="D18">
            <v>8.89</v>
          </cell>
          <cell r="E18" t="str">
            <v/>
          </cell>
        </row>
        <row r="19">
          <cell r="B19" t="str">
            <v>50–59 years</v>
          </cell>
          <cell r="C19">
            <v>253</v>
          </cell>
          <cell r="D19">
            <v>8.69</v>
          </cell>
          <cell r="E19" t="str">
            <v/>
          </cell>
        </row>
        <row r="20">
          <cell r="B20" t="str">
            <v>60–64 years</v>
          </cell>
          <cell r="C20">
            <v>100</v>
          </cell>
          <cell r="D20">
            <v>13.31</v>
          </cell>
          <cell r="E20" t="str">
            <v/>
          </cell>
        </row>
        <row r="21">
          <cell r="B21" t="str">
            <v>65 years and over</v>
          </cell>
          <cell r="C21">
            <v>300</v>
          </cell>
          <cell r="D21">
            <v>8.4600000000000009</v>
          </cell>
          <cell r="E21" t="str">
            <v/>
          </cell>
        </row>
        <row r="22">
          <cell r="B22" t="str">
            <v>15–29 years</v>
          </cell>
          <cell r="C22">
            <v>259</v>
          </cell>
          <cell r="D22">
            <v>8.66</v>
          </cell>
          <cell r="E22" t="str">
            <v/>
          </cell>
        </row>
        <row r="23">
          <cell r="B23" t="str">
            <v>30–64 years</v>
          </cell>
          <cell r="C23">
            <v>1026</v>
          </cell>
          <cell r="D23">
            <v>4</v>
          </cell>
          <cell r="E23" t="str">
            <v/>
          </cell>
        </row>
        <row r="24">
          <cell r="B24" t="str">
            <v>65 years and over</v>
          </cell>
          <cell r="C24">
            <v>300</v>
          </cell>
          <cell r="D24">
            <v>8.4600000000000009</v>
          </cell>
          <cell r="E24" t="str">
            <v/>
          </cell>
        </row>
        <row r="25">
          <cell r="B25" t="str">
            <v>15–19 years</v>
          </cell>
          <cell r="C25">
            <v>49</v>
          </cell>
          <cell r="D25">
            <v>25.95</v>
          </cell>
          <cell r="E25" t="str">
            <v>#</v>
          </cell>
        </row>
        <row r="26">
          <cell r="B26" t="str">
            <v>20–29 years</v>
          </cell>
          <cell r="C26">
            <v>210</v>
          </cell>
          <cell r="D26">
            <v>9.39</v>
          </cell>
          <cell r="E26" t="str">
            <v/>
          </cell>
        </row>
        <row r="27">
          <cell r="B27" t="str">
            <v>NZ European</v>
          </cell>
          <cell r="C27">
            <v>1100</v>
          </cell>
          <cell r="D27">
            <v>4.34</v>
          </cell>
          <cell r="E27" t="str">
            <v/>
          </cell>
        </row>
        <row r="28">
          <cell r="B28" t="str">
            <v>Māori</v>
          </cell>
          <cell r="C28">
            <v>199</v>
          </cell>
          <cell r="D28">
            <v>6.39</v>
          </cell>
          <cell r="E28" t="str">
            <v/>
          </cell>
        </row>
        <row r="29">
          <cell r="B29" t="str">
            <v>Pacific peoples</v>
          </cell>
          <cell r="C29">
            <v>98</v>
          </cell>
          <cell r="D29">
            <v>15.78</v>
          </cell>
          <cell r="E29" t="str">
            <v/>
          </cell>
        </row>
        <row r="30">
          <cell r="B30" t="str">
            <v>Asian</v>
          </cell>
          <cell r="C30">
            <v>258</v>
          </cell>
          <cell r="D30">
            <v>11.21</v>
          </cell>
          <cell r="E30" t="str">
            <v/>
          </cell>
        </row>
        <row r="31">
          <cell r="B31" t="str">
            <v>Chinese</v>
          </cell>
          <cell r="C31">
            <v>71</v>
          </cell>
          <cell r="D31">
            <v>17.95</v>
          </cell>
          <cell r="E31" t="str">
            <v/>
          </cell>
        </row>
        <row r="32">
          <cell r="B32" t="str">
            <v>Indian</v>
          </cell>
          <cell r="C32">
            <v>108</v>
          </cell>
          <cell r="D32">
            <v>16.46</v>
          </cell>
          <cell r="E32" t="str">
            <v/>
          </cell>
        </row>
        <row r="33">
          <cell r="B33" t="str">
            <v>Other Asian ethnicity</v>
          </cell>
          <cell r="C33">
            <v>79</v>
          </cell>
          <cell r="D33">
            <v>22.23</v>
          </cell>
          <cell r="E33" t="str">
            <v>#</v>
          </cell>
        </row>
        <row r="34">
          <cell r="B34" t="str">
            <v>Other ethnicity</v>
          </cell>
          <cell r="C34">
            <v>36</v>
          </cell>
          <cell r="D34">
            <v>28.75</v>
          </cell>
          <cell r="E34" t="str">
            <v>#</v>
          </cell>
        </row>
        <row r="35">
          <cell r="B35" t="str">
            <v>Other ethnicity (except European and Māori)</v>
          </cell>
          <cell r="C35">
            <v>389</v>
          </cell>
          <cell r="D35">
            <v>8.6</v>
          </cell>
          <cell r="E35" t="str">
            <v/>
          </cell>
        </row>
        <row r="36">
          <cell r="B36" t="str">
            <v>Other ethnicity (except European, Māori and Asian)</v>
          </cell>
          <cell r="C36">
            <v>134</v>
          </cell>
          <cell r="D36">
            <v>14.13</v>
          </cell>
          <cell r="E36" t="str">
            <v/>
          </cell>
        </row>
        <row r="37">
          <cell r="B37" t="str">
            <v>Other ethnicity (except European, Māori and Pacific)</v>
          </cell>
          <cell r="C37">
            <v>294</v>
          </cell>
          <cell r="D37">
            <v>10.85</v>
          </cell>
          <cell r="E37" t="str">
            <v/>
          </cell>
        </row>
        <row r="38">
          <cell r="B38">
            <v>2018</v>
          </cell>
          <cell r="C38">
            <v>32</v>
          </cell>
          <cell r="D38">
            <v>24.42</v>
          </cell>
          <cell r="E38" t="str">
            <v>#</v>
          </cell>
        </row>
        <row r="39">
          <cell r="B39" t="str">
            <v>2019/20</v>
          </cell>
          <cell r="C39">
            <v>27</v>
          </cell>
          <cell r="D39">
            <v>28.75</v>
          </cell>
          <cell r="E39" t="str">
            <v>#</v>
          </cell>
        </row>
        <row r="40">
          <cell r="B40" t="str">
            <v>Auckland</v>
          </cell>
          <cell r="C40">
            <v>540</v>
          </cell>
          <cell r="D40">
            <v>4.3899999999999997</v>
          </cell>
          <cell r="E40" t="str">
            <v/>
          </cell>
        </row>
        <row r="41">
          <cell r="B41" t="str">
            <v>Wellington</v>
          </cell>
          <cell r="C41">
            <v>175</v>
          </cell>
          <cell r="D41">
            <v>8.25</v>
          </cell>
          <cell r="E41" t="str">
            <v/>
          </cell>
        </row>
        <row r="42">
          <cell r="B42" t="str">
            <v>Rest of North Island</v>
          </cell>
          <cell r="C42">
            <v>494</v>
          </cell>
          <cell r="D42">
            <v>5.0599999999999996</v>
          </cell>
          <cell r="E42" t="str">
            <v/>
          </cell>
        </row>
        <row r="43">
          <cell r="B43" t="str">
            <v>Canterbury</v>
          </cell>
          <cell r="C43">
            <v>204</v>
          </cell>
          <cell r="D43">
            <v>7.86</v>
          </cell>
          <cell r="E43" t="str">
            <v/>
          </cell>
        </row>
        <row r="44">
          <cell r="B44" t="str">
            <v>Rest of South Island</v>
          </cell>
          <cell r="C44">
            <v>172</v>
          </cell>
          <cell r="D44">
            <v>9.6</v>
          </cell>
          <cell r="E44" t="str">
            <v/>
          </cell>
        </row>
        <row r="45">
          <cell r="B45" t="str">
            <v>Major urban area</v>
          </cell>
          <cell r="C45">
            <v>828</v>
          </cell>
          <cell r="D45">
            <v>5.75</v>
          </cell>
          <cell r="E45" t="str">
            <v/>
          </cell>
        </row>
        <row r="46">
          <cell r="B46" t="str">
            <v>Large urban area</v>
          </cell>
          <cell r="C46">
            <v>216</v>
          </cell>
          <cell r="D46">
            <v>13.39</v>
          </cell>
          <cell r="E46" t="str">
            <v/>
          </cell>
        </row>
        <row r="47">
          <cell r="B47" t="str">
            <v>Medium urban area</v>
          </cell>
          <cell r="C47">
            <v>142</v>
          </cell>
          <cell r="D47">
            <v>17.760000000000002</v>
          </cell>
          <cell r="E47" t="str">
            <v/>
          </cell>
        </row>
        <row r="48">
          <cell r="B48" t="str">
            <v>Small urban area</v>
          </cell>
          <cell r="C48">
            <v>134</v>
          </cell>
          <cell r="D48">
            <v>18.52</v>
          </cell>
          <cell r="E48" t="str">
            <v/>
          </cell>
        </row>
        <row r="49">
          <cell r="B49" t="str">
            <v>Rural settlement/rural other</v>
          </cell>
          <cell r="C49">
            <v>260</v>
          </cell>
          <cell r="D49">
            <v>15.62</v>
          </cell>
          <cell r="E49" t="str">
            <v/>
          </cell>
        </row>
        <row r="50">
          <cell r="B50" t="str">
            <v>Major urban area</v>
          </cell>
          <cell r="C50">
            <v>828</v>
          </cell>
          <cell r="D50">
            <v>5.75</v>
          </cell>
          <cell r="E50" t="str">
            <v/>
          </cell>
        </row>
        <row r="51">
          <cell r="B51" t="str">
            <v>Medium/large urban area</v>
          </cell>
          <cell r="C51">
            <v>358</v>
          </cell>
          <cell r="D51">
            <v>10.55</v>
          </cell>
          <cell r="E51" t="str">
            <v/>
          </cell>
        </row>
        <row r="52">
          <cell r="B52" t="str">
            <v>Small urban/rural area</v>
          </cell>
          <cell r="C52">
            <v>394</v>
          </cell>
          <cell r="D52">
            <v>11.62</v>
          </cell>
          <cell r="E52" t="str">
            <v/>
          </cell>
        </row>
        <row r="53">
          <cell r="B53" t="str">
            <v>Quintile 1 (least deprived)</v>
          </cell>
          <cell r="C53">
            <v>325</v>
          </cell>
          <cell r="D53">
            <v>11.91</v>
          </cell>
          <cell r="E53" t="str">
            <v/>
          </cell>
        </row>
        <row r="54">
          <cell r="B54" t="str">
            <v>Quintile 2</v>
          </cell>
          <cell r="C54">
            <v>336</v>
          </cell>
          <cell r="D54">
            <v>9.2100000000000009</v>
          </cell>
          <cell r="E54" t="str">
            <v/>
          </cell>
        </row>
        <row r="55">
          <cell r="B55" t="str">
            <v>Quintile 3</v>
          </cell>
          <cell r="C55">
            <v>341</v>
          </cell>
          <cell r="D55">
            <v>10.32</v>
          </cell>
          <cell r="E55" t="str">
            <v/>
          </cell>
        </row>
        <row r="56">
          <cell r="B56" t="str">
            <v>Quintile 4</v>
          </cell>
          <cell r="C56">
            <v>335</v>
          </cell>
          <cell r="D56">
            <v>10.19</v>
          </cell>
          <cell r="E56" t="str">
            <v/>
          </cell>
        </row>
        <row r="57">
          <cell r="B57" t="str">
            <v>Quintile 5 (most deprived)</v>
          </cell>
          <cell r="C57">
            <v>247</v>
          </cell>
          <cell r="D57">
            <v>9.99</v>
          </cell>
          <cell r="E57" t="str">
            <v/>
          </cell>
        </row>
        <row r="58">
          <cell r="B58" t="str">
            <v>Had partner within last 12 months</v>
          </cell>
          <cell r="C58">
            <v>1585</v>
          </cell>
          <cell r="D58">
            <v>2.76</v>
          </cell>
          <cell r="E58" t="str">
            <v/>
          </cell>
        </row>
        <row r="59">
          <cell r="B59" t="str">
            <v>Did not have partner within last 12 months</v>
          </cell>
          <cell r="C59">
            <v>0</v>
          </cell>
          <cell r="D59" t="str">
            <v>.</v>
          </cell>
          <cell r="E59" t="str">
            <v/>
          </cell>
        </row>
        <row r="60">
          <cell r="B60" t="str">
            <v>Has ever had a partner</v>
          </cell>
          <cell r="C60">
            <v>1585</v>
          </cell>
          <cell r="D60">
            <v>2.76</v>
          </cell>
          <cell r="E60" t="str">
            <v/>
          </cell>
        </row>
        <row r="61">
          <cell r="B61" t="str">
            <v>Has never had a partner</v>
          </cell>
          <cell r="C61">
            <v>0</v>
          </cell>
          <cell r="D61" t="str">
            <v>.</v>
          </cell>
          <cell r="E61" t="str">
            <v/>
          </cell>
        </row>
        <row r="62">
          <cell r="B62" t="str">
            <v>Partnered – legally registered</v>
          </cell>
          <cell r="C62">
            <v>1304</v>
          </cell>
          <cell r="D62">
            <v>3.4</v>
          </cell>
          <cell r="E62" t="str">
            <v/>
          </cell>
        </row>
        <row r="63">
          <cell r="B63" t="str">
            <v>Partnered – not legally registered</v>
          </cell>
          <cell r="C63">
            <v>173</v>
          </cell>
          <cell r="D63">
            <v>11.15</v>
          </cell>
          <cell r="E63" t="str">
            <v/>
          </cell>
        </row>
        <row r="64">
          <cell r="B64" t="str">
            <v>Non-partnered</v>
          </cell>
          <cell r="C64">
            <v>105</v>
          </cell>
          <cell r="D64">
            <v>14.36</v>
          </cell>
          <cell r="E64" t="str">
            <v/>
          </cell>
        </row>
        <row r="65">
          <cell r="B65" t="str">
            <v>Never married and never in a civil union</v>
          </cell>
          <cell r="C65">
            <v>211</v>
          </cell>
          <cell r="D65">
            <v>9.5</v>
          </cell>
          <cell r="E65" t="str">
            <v/>
          </cell>
        </row>
        <row r="66">
          <cell r="B66" t="str">
            <v>Divorced</v>
          </cell>
          <cell r="C66">
            <v>20</v>
          </cell>
          <cell r="D66">
            <v>21.48</v>
          </cell>
          <cell r="E66" t="str">
            <v>#</v>
          </cell>
        </row>
        <row r="67">
          <cell r="B67" t="str">
            <v>Widowed/surviving partner</v>
          </cell>
          <cell r="C67">
            <v>10</v>
          </cell>
          <cell r="D67">
            <v>29.73</v>
          </cell>
          <cell r="E67" t="str">
            <v>#</v>
          </cell>
        </row>
        <row r="68">
          <cell r="B68" t="str">
            <v>Separated</v>
          </cell>
          <cell r="C68">
            <v>31</v>
          </cell>
          <cell r="D68">
            <v>22.72</v>
          </cell>
          <cell r="E68" t="str">
            <v>#</v>
          </cell>
        </row>
        <row r="69">
          <cell r="B69" t="str">
            <v>Married/civil union/de facto</v>
          </cell>
          <cell r="C69">
            <v>1308</v>
          </cell>
          <cell r="D69">
            <v>3.4</v>
          </cell>
          <cell r="E69" t="str">
            <v/>
          </cell>
        </row>
        <row r="70">
          <cell r="B70" t="str">
            <v>Adults with disability</v>
          </cell>
          <cell r="C70">
            <v>53</v>
          </cell>
          <cell r="D70">
            <v>20.329999999999998</v>
          </cell>
          <cell r="E70" t="str">
            <v>#</v>
          </cell>
        </row>
        <row r="71">
          <cell r="B71" t="str">
            <v>Adults without disability</v>
          </cell>
          <cell r="C71">
            <v>1532</v>
          </cell>
          <cell r="D71">
            <v>2.85</v>
          </cell>
          <cell r="E71" t="str">
            <v/>
          </cell>
        </row>
        <row r="72">
          <cell r="B72" t="str">
            <v>Low level of psychological distress</v>
          </cell>
          <cell r="C72">
            <v>1506</v>
          </cell>
          <cell r="D72">
            <v>2.92</v>
          </cell>
          <cell r="E72" t="str">
            <v/>
          </cell>
        </row>
        <row r="73">
          <cell r="B73" t="str">
            <v>Moderate level of psychological distress</v>
          </cell>
          <cell r="C73">
            <v>44</v>
          </cell>
          <cell r="D73">
            <v>23.88</v>
          </cell>
          <cell r="E73" t="str">
            <v>#</v>
          </cell>
        </row>
        <row r="74">
          <cell r="B74" t="str">
            <v>High level of psychological distress</v>
          </cell>
          <cell r="C74">
            <v>17</v>
          </cell>
          <cell r="D74">
            <v>36.54</v>
          </cell>
          <cell r="E74" t="str">
            <v>#</v>
          </cell>
        </row>
        <row r="75">
          <cell r="B75" t="str">
            <v>No probable serious mental illness</v>
          </cell>
          <cell r="C75">
            <v>1506</v>
          </cell>
          <cell r="D75">
            <v>2.92</v>
          </cell>
          <cell r="E75" t="str">
            <v/>
          </cell>
        </row>
        <row r="76">
          <cell r="B76" t="str">
            <v>Probable serious mental illness</v>
          </cell>
          <cell r="C76">
            <v>44</v>
          </cell>
          <cell r="D76">
            <v>23.88</v>
          </cell>
          <cell r="E76" t="str">
            <v>#</v>
          </cell>
        </row>
        <row r="77">
          <cell r="B77" t="str">
            <v>Employed</v>
          </cell>
          <cell r="C77">
            <v>1206</v>
          </cell>
          <cell r="D77">
            <v>3.82</v>
          </cell>
          <cell r="E77" t="str">
            <v/>
          </cell>
        </row>
        <row r="78">
          <cell r="B78" t="str">
            <v>Unemployed</v>
          </cell>
          <cell r="C78">
            <v>52</v>
          </cell>
          <cell r="D78">
            <v>19.07</v>
          </cell>
          <cell r="E78" t="str">
            <v/>
          </cell>
        </row>
        <row r="79">
          <cell r="B79" t="str">
            <v>Retired</v>
          </cell>
          <cell r="C79">
            <v>216</v>
          </cell>
          <cell r="D79">
            <v>8.67</v>
          </cell>
          <cell r="E79" t="str">
            <v/>
          </cell>
        </row>
        <row r="80">
          <cell r="B80" t="str">
            <v>Home or caring duties or voluntary work</v>
          </cell>
          <cell r="C80">
            <v>12</v>
          </cell>
          <cell r="D80">
            <v>44.9</v>
          </cell>
          <cell r="E80" t="str">
            <v>#</v>
          </cell>
        </row>
        <row r="81">
          <cell r="B81" t="str">
            <v>Not employed, studying</v>
          </cell>
          <cell r="C81">
            <v>38</v>
          </cell>
          <cell r="D81">
            <v>27.78</v>
          </cell>
          <cell r="E81" t="str">
            <v>#</v>
          </cell>
        </row>
        <row r="82">
          <cell r="B82" t="str">
            <v>Not employed, not actively seeking work/unable to work</v>
          </cell>
          <cell r="C82">
            <v>31</v>
          </cell>
          <cell r="D82">
            <v>31.64</v>
          </cell>
          <cell r="E82" t="str">
            <v>#</v>
          </cell>
        </row>
        <row r="83">
          <cell r="B83" t="str">
            <v>Other employment status</v>
          </cell>
          <cell r="C83">
            <v>26</v>
          </cell>
          <cell r="D83">
            <v>25.43</v>
          </cell>
          <cell r="E83" t="str">
            <v>#</v>
          </cell>
        </row>
        <row r="84">
          <cell r="B84" t="str">
            <v>Not in the labour force</v>
          </cell>
          <cell r="C84">
            <v>323</v>
          </cell>
          <cell r="D84">
            <v>7.49</v>
          </cell>
          <cell r="E84" t="str">
            <v/>
          </cell>
        </row>
        <row r="85">
          <cell r="B85" t="str">
            <v>Personal income: $20,000 or less</v>
          </cell>
          <cell r="C85">
            <v>220</v>
          </cell>
          <cell r="D85">
            <v>10.42</v>
          </cell>
          <cell r="E85" t="str">
            <v/>
          </cell>
        </row>
        <row r="86">
          <cell r="B86" t="str">
            <v>Personal income: $20,001–$40,000</v>
          </cell>
          <cell r="C86">
            <v>268</v>
          </cell>
          <cell r="D86">
            <v>8.77</v>
          </cell>
          <cell r="E86" t="str">
            <v/>
          </cell>
        </row>
        <row r="87">
          <cell r="B87" t="str">
            <v>Personal income: $40,001–$60,000</v>
          </cell>
          <cell r="C87">
            <v>329</v>
          </cell>
          <cell r="D87">
            <v>7.42</v>
          </cell>
          <cell r="E87" t="str">
            <v/>
          </cell>
        </row>
        <row r="88">
          <cell r="B88" t="str">
            <v>Personal income: $60,001 or more</v>
          </cell>
          <cell r="C88">
            <v>768</v>
          </cell>
          <cell r="D88">
            <v>5.25</v>
          </cell>
          <cell r="E88" t="str">
            <v/>
          </cell>
        </row>
        <row r="89">
          <cell r="B89" t="str">
            <v>Household income: $40,000 or less</v>
          </cell>
          <cell r="C89">
            <v>264</v>
          </cell>
          <cell r="D89">
            <v>7.39</v>
          </cell>
          <cell r="E89" t="str">
            <v/>
          </cell>
        </row>
        <row r="90">
          <cell r="B90" t="str">
            <v>Household income: $40,001–$60,000</v>
          </cell>
          <cell r="C90">
            <v>244</v>
          </cell>
          <cell r="D90">
            <v>9.66</v>
          </cell>
          <cell r="E90" t="str">
            <v/>
          </cell>
        </row>
        <row r="91">
          <cell r="B91" t="str">
            <v>Household income: $60,001–$100,000</v>
          </cell>
          <cell r="C91">
            <v>432</v>
          </cell>
          <cell r="D91">
            <v>6.33</v>
          </cell>
          <cell r="E91" t="str">
            <v/>
          </cell>
        </row>
        <row r="92">
          <cell r="B92" t="str">
            <v>Household income: $100,001 or more</v>
          </cell>
          <cell r="C92">
            <v>644</v>
          </cell>
          <cell r="D92">
            <v>6.11</v>
          </cell>
          <cell r="E92" t="str">
            <v/>
          </cell>
        </row>
        <row r="93">
          <cell r="B93" t="str">
            <v>Not at all limited</v>
          </cell>
          <cell r="C93">
            <v>812</v>
          </cell>
          <cell r="D93">
            <v>5.46</v>
          </cell>
          <cell r="E93" t="str">
            <v/>
          </cell>
        </row>
        <row r="94">
          <cell r="B94" t="str">
            <v>A little limited</v>
          </cell>
          <cell r="C94">
            <v>334</v>
          </cell>
          <cell r="D94">
            <v>7.6</v>
          </cell>
          <cell r="E94" t="str">
            <v/>
          </cell>
        </row>
        <row r="95">
          <cell r="B95" t="str">
            <v>Quite limited</v>
          </cell>
          <cell r="C95">
            <v>152</v>
          </cell>
          <cell r="D95">
            <v>11.7</v>
          </cell>
          <cell r="E95" t="str">
            <v/>
          </cell>
        </row>
        <row r="96">
          <cell r="B96" t="str">
            <v>Very limited</v>
          </cell>
          <cell r="C96">
            <v>135</v>
          </cell>
          <cell r="D96">
            <v>12.79</v>
          </cell>
          <cell r="E96" t="str">
            <v/>
          </cell>
        </row>
        <row r="97">
          <cell r="B97" t="str">
            <v>Couldn't buy it</v>
          </cell>
          <cell r="C97">
            <v>130</v>
          </cell>
          <cell r="D97">
            <v>12.28</v>
          </cell>
          <cell r="E97" t="str">
            <v/>
          </cell>
        </row>
        <row r="98">
          <cell r="B98" t="str">
            <v>Not at all limited</v>
          </cell>
          <cell r="C98">
            <v>812</v>
          </cell>
          <cell r="D98">
            <v>5.46</v>
          </cell>
          <cell r="E98" t="str">
            <v/>
          </cell>
        </row>
        <row r="99">
          <cell r="B99" t="str">
            <v>A little limited</v>
          </cell>
          <cell r="C99">
            <v>334</v>
          </cell>
          <cell r="D99">
            <v>7.6</v>
          </cell>
          <cell r="E99" t="str">
            <v/>
          </cell>
        </row>
        <row r="100">
          <cell r="B100" t="str">
            <v>Quite or very limited</v>
          </cell>
          <cell r="C100">
            <v>287</v>
          </cell>
          <cell r="D100">
            <v>8.2200000000000006</v>
          </cell>
          <cell r="E100" t="str">
            <v/>
          </cell>
        </row>
        <row r="101">
          <cell r="B101" t="str">
            <v>Couldn't buy it</v>
          </cell>
          <cell r="C101">
            <v>130</v>
          </cell>
          <cell r="D101">
            <v>12.28</v>
          </cell>
          <cell r="E101" t="str">
            <v/>
          </cell>
        </row>
        <row r="102">
          <cell r="B102" t="str">
            <v>Yes, can meet unexpected expense</v>
          </cell>
          <cell r="C102">
            <v>1365</v>
          </cell>
          <cell r="D102">
            <v>3.13</v>
          </cell>
          <cell r="E102" t="str">
            <v/>
          </cell>
        </row>
        <row r="103">
          <cell r="B103" t="str">
            <v>No, cannot meet unexpected expense</v>
          </cell>
          <cell r="C103">
            <v>191</v>
          </cell>
          <cell r="D103">
            <v>9.51</v>
          </cell>
          <cell r="E103" t="str">
            <v/>
          </cell>
        </row>
        <row r="104">
          <cell r="B104" t="str">
            <v>Household had no vehicle access</v>
          </cell>
          <cell r="C104">
            <v>36</v>
          </cell>
          <cell r="D104">
            <v>29.96</v>
          </cell>
          <cell r="E104" t="str">
            <v>#</v>
          </cell>
        </row>
        <row r="105">
          <cell r="B105" t="str">
            <v>Household had vehicle access</v>
          </cell>
          <cell r="C105">
            <v>1548</v>
          </cell>
          <cell r="D105">
            <v>3</v>
          </cell>
          <cell r="E105" t="str">
            <v/>
          </cell>
        </row>
        <row r="106">
          <cell r="B106" t="str">
            <v>Household had no access to device</v>
          </cell>
          <cell r="C106">
            <v>33</v>
          </cell>
          <cell r="D106">
            <v>23.96</v>
          </cell>
          <cell r="E106" t="str">
            <v>#</v>
          </cell>
        </row>
        <row r="107">
          <cell r="B107" t="str">
            <v>Household had access to device</v>
          </cell>
          <cell r="C107">
            <v>1552</v>
          </cell>
          <cell r="D107">
            <v>2.8</v>
          </cell>
          <cell r="E107" t="str">
            <v/>
          </cell>
        </row>
        <row r="108">
          <cell r="B108" t="str">
            <v>One person household</v>
          </cell>
          <cell r="C108">
            <v>142</v>
          </cell>
          <cell r="D108">
            <v>9.94</v>
          </cell>
          <cell r="E108" t="str">
            <v/>
          </cell>
        </row>
        <row r="109">
          <cell r="B109" t="str">
            <v>One parent with child(ren)</v>
          </cell>
          <cell r="C109">
            <v>29</v>
          </cell>
          <cell r="D109">
            <v>25.15</v>
          </cell>
          <cell r="E109" t="str">
            <v>#</v>
          </cell>
        </row>
        <row r="110">
          <cell r="B110" t="str">
            <v>Couple only</v>
          </cell>
          <cell r="C110">
            <v>487</v>
          </cell>
          <cell r="D110">
            <v>6.78</v>
          </cell>
          <cell r="E110" t="str">
            <v/>
          </cell>
        </row>
        <row r="111">
          <cell r="B111" t="str">
            <v>Couple with child(ren)</v>
          </cell>
          <cell r="C111">
            <v>607</v>
          </cell>
          <cell r="D111">
            <v>6.38</v>
          </cell>
          <cell r="E111" t="str">
            <v/>
          </cell>
        </row>
        <row r="112">
          <cell r="B112" t="str">
            <v>Other multi-person household</v>
          </cell>
          <cell r="C112">
            <v>62</v>
          </cell>
          <cell r="D112">
            <v>18.14</v>
          </cell>
          <cell r="E112" t="str">
            <v/>
          </cell>
        </row>
        <row r="113">
          <cell r="B113" t="str">
            <v>Household composition unidentifiable</v>
          </cell>
          <cell r="C113" t="str">
            <v>S</v>
          </cell>
          <cell r="D113">
            <v>99.85</v>
          </cell>
          <cell r="E113" t="str">
            <v/>
          </cell>
        </row>
        <row r="114">
          <cell r="B114" t="str">
            <v>Other household with couple and/or child</v>
          </cell>
          <cell r="C114">
            <v>243</v>
          </cell>
          <cell r="D114">
            <v>9.9499999999999993</v>
          </cell>
          <cell r="E114" t="str">
            <v/>
          </cell>
        </row>
        <row r="115">
          <cell r="B115" t="str">
            <v>One-person household</v>
          </cell>
          <cell r="C115">
            <v>142</v>
          </cell>
          <cell r="D115">
            <v>9.94</v>
          </cell>
          <cell r="E115" t="str">
            <v/>
          </cell>
        </row>
        <row r="116">
          <cell r="B116" t="str">
            <v>Two-people household</v>
          </cell>
          <cell r="C116">
            <v>559</v>
          </cell>
          <cell r="D116">
            <v>6.28</v>
          </cell>
          <cell r="E116" t="str">
            <v/>
          </cell>
        </row>
        <row r="117">
          <cell r="B117" t="str">
            <v>Three-people household</v>
          </cell>
          <cell r="C117">
            <v>275</v>
          </cell>
          <cell r="D117">
            <v>9.27</v>
          </cell>
          <cell r="E117" t="str">
            <v/>
          </cell>
        </row>
        <row r="118">
          <cell r="B118" t="str">
            <v>Four-people household</v>
          </cell>
          <cell r="C118">
            <v>346</v>
          </cell>
          <cell r="D118">
            <v>8.91</v>
          </cell>
          <cell r="E118" t="str">
            <v/>
          </cell>
        </row>
        <row r="119">
          <cell r="B119" t="str">
            <v>Five-or-more-people household</v>
          </cell>
          <cell r="C119">
            <v>262</v>
          </cell>
          <cell r="D119">
            <v>11.47</v>
          </cell>
          <cell r="E119" t="str">
            <v/>
          </cell>
        </row>
        <row r="120">
          <cell r="B120" t="str">
            <v>No children in household</v>
          </cell>
          <cell r="C120">
            <v>969</v>
          </cell>
          <cell r="D120">
            <v>4.26</v>
          </cell>
          <cell r="E120" t="str">
            <v/>
          </cell>
        </row>
        <row r="121">
          <cell r="B121" t="str">
            <v>One-child household</v>
          </cell>
          <cell r="C121">
            <v>211</v>
          </cell>
          <cell r="D121">
            <v>10.28</v>
          </cell>
          <cell r="E121" t="str">
            <v/>
          </cell>
        </row>
        <row r="122">
          <cell r="B122" t="str">
            <v>Two-or-more-children household</v>
          </cell>
          <cell r="C122">
            <v>405</v>
          </cell>
          <cell r="D122">
            <v>9.27</v>
          </cell>
          <cell r="E122" t="str">
            <v/>
          </cell>
        </row>
        <row r="123">
          <cell r="B123" t="str">
            <v>No children in household</v>
          </cell>
          <cell r="C123">
            <v>969</v>
          </cell>
          <cell r="D123">
            <v>4.26</v>
          </cell>
          <cell r="E123" t="str">
            <v/>
          </cell>
        </row>
        <row r="124">
          <cell r="B124" t="str">
            <v>One-or-more-children household</v>
          </cell>
          <cell r="C124">
            <v>616</v>
          </cell>
          <cell r="D124">
            <v>6.64</v>
          </cell>
          <cell r="E124" t="str">
            <v/>
          </cell>
        </row>
        <row r="125">
          <cell r="B125" t="str">
            <v>Yes, lived at current address</v>
          </cell>
          <cell r="C125">
            <v>1328</v>
          </cell>
          <cell r="D125">
            <v>3.15</v>
          </cell>
          <cell r="E125" t="str">
            <v/>
          </cell>
        </row>
        <row r="126">
          <cell r="B126" t="str">
            <v>No, did not live at current address</v>
          </cell>
          <cell r="C126">
            <v>256</v>
          </cell>
          <cell r="D126">
            <v>9.85</v>
          </cell>
          <cell r="E126" t="str">
            <v/>
          </cell>
        </row>
        <row r="127">
          <cell r="B127" t="str">
            <v>Owned</v>
          </cell>
          <cell r="C127">
            <v>1092</v>
          </cell>
          <cell r="D127">
            <v>3.86</v>
          </cell>
          <cell r="E127" t="str">
            <v/>
          </cell>
        </row>
        <row r="128">
          <cell r="B128" t="str">
            <v>Rented, private</v>
          </cell>
          <cell r="C128">
            <v>433</v>
          </cell>
          <cell r="D128">
            <v>7.29</v>
          </cell>
          <cell r="E128" t="str">
            <v/>
          </cell>
        </row>
        <row r="129">
          <cell r="B129" t="str">
            <v>Rented, government</v>
          </cell>
          <cell r="C129">
            <v>53</v>
          </cell>
          <cell r="D129">
            <v>22.25</v>
          </cell>
          <cell r="E129" t="str">
            <v>#</v>
          </cell>
        </row>
      </sheetData>
      <sheetData sheetId="2">
        <row r="4">
          <cell r="B4" t="str">
            <v>New Zealand Average</v>
          </cell>
          <cell r="C4">
            <v>20.399999999999999</v>
          </cell>
          <cell r="D4">
            <v>1.18</v>
          </cell>
          <cell r="E4" t="str">
            <v>.</v>
          </cell>
          <cell r="F4" t="str">
            <v/>
          </cell>
        </row>
        <row r="5">
          <cell r="B5" t="str">
            <v>Male</v>
          </cell>
          <cell r="C5">
            <v>20.399999999999999</v>
          </cell>
          <cell r="D5">
            <v>1.18</v>
          </cell>
          <cell r="E5" t="str">
            <v>.</v>
          </cell>
          <cell r="F5" t="str">
            <v/>
          </cell>
        </row>
        <row r="6">
          <cell r="B6" t="str">
            <v>Cis-male</v>
          </cell>
          <cell r="C6">
            <v>20.41</v>
          </cell>
          <cell r="D6">
            <v>1.17</v>
          </cell>
          <cell r="E6" t="str">
            <v>.</v>
          </cell>
          <cell r="F6" t="str">
            <v/>
          </cell>
        </row>
        <row r="7">
          <cell r="B7" t="str">
            <v>Gender-diverse or trans-gender</v>
          </cell>
          <cell r="C7" t="str">
            <v>SŜ</v>
          </cell>
          <cell r="D7">
            <v>17.38</v>
          </cell>
          <cell r="E7" t="str">
            <v/>
          </cell>
          <cell r="F7" t="str">
            <v/>
          </cell>
        </row>
        <row r="8">
          <cell r="B8" t="str">
            <v>Heterosexual</v>
          </cell>
          <cell r="C8">
            <v>19.68</v>
          </cell>
          <cell r="D8">
            <v>1.17</v>
          </cell>
          <cell r="E8" t="str">
            <v>.</v>
          </cell>
          <cell r="F8" t="str">
            <v/>
          </cell>
        </row>
        <row r="9">
          <cell r="B9" t="str">
            <v>Gay or lesbian</v>
          </cell>
          <cell r="C9">
            <v>41.06</v>
          </cell>
          <cell r="D9">
            <v>14.47</v>
          </cell>
          <cell r="E9" t="str">
            <v>.</v>
          </cell>
          <cell r="F9" t="str">
            <v>*</v>
          </cell>
        </row>
        <row r="10">
          <cell r="B10" t="str">
            <v>Bisexual</v>
          </cell>
          <cell r="C10" t="str">
            <v>SŜ</v>
          </cell>
          <cell r="D10">
            <v>18.170000000000002</v>
          </cell>
          <cell r="E10" t="str">
            <v/>
          </cell>
          <cell r="F10" t="str">
            <v/>
          </cell>
        </row>
        <row r="11">
          <cell r="B11" t="str">
            <v>Other sexual identity</v>
          </cell>
          <cell r="C11" t="str">
            <v>S</v>
          </cell>
          <cell r="D11">
            <v>28.34</v>
          </cell>
          <cell r="E11" t="str">
            <v/>
          </cell>
          <cell r="F11" t="str">
            <v/>
          </cell>
        </row>
        <row r="12">
          <cell r="B12" t="str">
            <v>People with diverse sexualities</v>
          </cell>
          <cell r="C12">
            <v>39</v>
          </cell>
          <cell r="D12">
            <v>9.9</v>
          </cell>
          <cell r="E12" t="str">
            <v>.‡</v>
          </cell>
          <cell r="F12" t="str">
            <v>*</v>
          </cell>
        </row>
        <row r="13">
          <cell r="B13" t="str">
            <v>Not LGBT</v>
          </cell>
          <cell r="C13">
            <v>19.97</v>
          </cell>
          <cell r="D13">
            <v>1.18</v>
          </cell>
          <cell r="E13" t="str">
            <v>.</v>
          </cell>
          <cell r="F13" t="str">
            <v/>
          </cell>
        </row>
        <row r="14">
          <cell r="B14" t="str">
            <v>LGBT</v>
          </cell>
          <cell r="C14">
            <v>33.770000000000003</v>
          </cell>
          <cell r="D14">
            <v>8.5</v>
          </cell>
          <cell r="E14" t="str">
            <v>.‡</v>
          </cell>
          <cell r="F14" t="str">
            <v>*</v>
          </cell>
        </row>
        <row r="15">
          <cell r="B15" t="str">
            <v>15–19 years</v>
          </cell>
          <cell r="C15">
            <v>65.87</v>
          </cell>
          <cell r="D15">
            <v>7.37</v>
          </cell>
          <cell r="E15" t="str">
            <v>.</v>
          </cell>
          <cell r="F15" t="str">
            <v>*</v>
          </cell>
        </row>
        <row r="16">
          <cell r="B16" t="str">
            <v>20–29 years</v>
          </cell>
          <cell r="C16">
            <v>33.93</v>
          </cell>
          <cell r="D16">
            <v>3.62</v>
          </cell>
          <cell r="E16" t="str">
            <v>.</v>
          </cell>
          <cell r="F16" t="str">
            <v>*</v>
          </cell>
        </row>
        <row r="17">
          <cell r="B17" t="str">
            <v>30–39 years</v>
          </cell>
          <cell r="C17">
            <v>9.67</v>
          </cell>
          <cell r="D17">
            <v>2.16</v>
          </cell>
          <cell r="E17" t="str">
            <v>.‡</v>
          </cell>
          <cell r="F17" t="str">
            <v>*</v>
          </cell>
        </row>
        <row r="18">
          <cell r="B18" t="str">
            <v>40–49 years</v>
          </cell>
          <cell r="C18">
            <v>9.02</v>
          </cell>
          <cell r="D18">
            <v>1.86</v>
          </cell>
          <cell r="E18" t="str">
            <v>.‡</v>
          </cell>
          <cell r="F18" t="str">
            <v>*</v>
          </cell>
        </row>
        <row r="19">
          <cell r="B19" t="str">
            <v>50–59 years</v>
          </cell>
          <cell r="C19">
            <v>14.91</v>
          </cell>
          <cell r="D19">
            <v>2.3199999999999998</v>
          </cell>
          <cell r="E19" t="str">
            <v>.</v>
          </cell>
          <cell r="F19" t="str">
            <v>*</v>
          </cell>
        </row>
        <row r="20">
          <cell r="B20" t="str">
            <v>60–64 years</v>
          </cell>
          <cell r="C20">
            <v>18.23</v>
          </cell>
          <cell r="D20">
            <v>3.89</v>
          </cell>
          <cell r="E20" t="str">
            <v>.‡</v>
          </cell>
          <cell r="F20" t="str">
            <v/>
          </cell>
        </row>
        <row r="21">
          <cell r="B21" t="str">
            <v>65 years and over</v>
          </cell>
          <cell r="C21">
            <v>18.48</v>
          </cell>
          <cell r="D21">
            <v>2.2599999999999998</v>
          </cell>
          <cell r="E21" t="str">
            <v>.</v>
          </cell>
          <cell r="F21" t="str">
            <v/>
          </cell>
        </row>
        <row r="22">
          <cell r="B22" t="str">
            <v>15–29 years</v>
          </cell>
          <cell r="C22">
            <v>43.85</v>
          </cell>
          <cell r="D22">
            <v>3.55</v>
          </cell>
          <cell r="E22" t="str">
            <v>.</v>
          </cell>
          <cell r="F22" t="str">
            <v>*</v>
          </cell>
        </row>
        <row r="23">
          <cell r="B23" t="str">
            <v>30–64 years</v>
          </cell>
          <cell r="C23">
            <v>11.72</v>
          </cell>
          <cell r="D23">
            <v>1.1399999999999999</v>
          </cell>
          <cell r="E23" t="str">
            <v>.</v>
          </cell>
          <cell r="F23" t="str">
            <v>*</v>
          </cell>
        </row>
        <row r="24">
          <cell r="B24" t="str">
            <v>65 years and over</v>
          </cell>
          <cell r="C24">
            <v>18.48</v>
          </cell>
          <cell r="D24">
            <v>2.2599999999999998</v>
          </cell>
          <cell r="E24" t="str">
            <v>.</v>
          </cell>
          <cell r="F24" t="str">
            <v/>
          </cell>
        </row>
        <row r="25">
          <cell r="B25" t="str">
            <v>15–19 years</v>
          </cell>
          <cell r="C25">
            <v>65.87</v>
          </cell>
          <cell r="D25">
            <v>7.37</v>
          </cell>
          <cell r="E25" t="str">
            <v>.</v>
          </cell>
          <cell r="F25" t="str">
            <v>*</v>
          </cell>
        </row>
        <row r="26">
          <cell r="B26" t="str">
            <v>20–29 years</v>
          </cell>
          <cell r="C26">
            <v>33.93</v>
          </cell>
          <cell r="D26">
            <v>3.62</v>
          </cell>
          <cell r="E26" t="str">
            <v>.</v>
          </cell>
          <cell r="F26" t="str">
            <v>*</v>
          </cell>
        </row>
        <row r="27">
          <cell r="B27" t="str">
            <v>NZ European</v>
          </cell>
          <cell r="C27">
            <v>19.07</v>
          </cell>
          <cell r="D27">
            <v>1.42</v>
          </cell>
          <cell r="E27" t="str">
            <v>.</v>
          </cell>
          <cell r="F27" t="str">
            <v/>
          </cell>
        </row>
        <row r="28">
          <cell r="B28" t="str">
            <v>Māori</v>
          </cell>
          <cell r="C28">
            <v>22.91</v>
          </cell>
          <cell r="D28">
            <v>3.23</v>
          </cell>
          <cell r="E28" t="str">
            <v>.</v>
          </cell>
          <cell r="F28" t="str">
            <v/>
          </cell>
        </row>
        <row r="29">
          <cell r="B29" t="str">
            <v>Pacific peoples</v>
          </cell>
          <cell r="C29">
            <v>27.35</v>
          </cell>
          <cell r="D29">
            <v>5.54</v>
          </cell>
          <cell r="E29" t="str">
            <v>.‡</v>
          </cell>
          <cell r="F29" t="str">
            <v>*</v>
          </cell>
        </row>
        <row r="30">
          <cell r="B30" t="str">
            <v>Asian</v>
          </cell>
          <cell r="C30">
            <v>21.46</v>
          </cell>
          <cell r="D30">
            <v>3.68</v>
          </cell>
          <cell r="E30" t="str">
            <v>.‡</v>
          </cell>
          <cell r="F30" t="str">
            <v/>
          </cell>
        </row>
        <row r="31">
          <cell r="B31" t="str">
            <v>Chinese</v>
          </cell>
          <cell r="C31">
            <v>24.25</v>
          </cell>
          <cell r="D31">
            <v>7.49</v>
          </cell>
          <cell r="E31" t="str">
            <v>.‡</v>
          </cell>
          <cell r="F31" t="str">
            <v/>
          </cell>
        </row>
        <row r="32">
          <cell r="B32" t="str">
            <v>Indian</v>
          </cell>
          <cell r="C32">
            <v>20.2</v>
          </cell>
          <cell r="D32">
            <v>4.8499999999999996</v>
          </cell>
          <cell r="E32" t="str">
            <v>.‡</v>
          </cell>
          <cell r="F32" t="str">
            <v/>
          </cell>
        </row>
        <row r="33">
          <cell r="B33" t="str">
            <v>Other Asian ethnicity</v>
          </cell>
          <cell r="C33">
            <v>20.52</v>
          </cell>
          <cell r="D33">
            <v>7.01</v>
          </cell>
          <cell r="E33" t="str">
            <v>.‡</v>
          </cell>
          <cell r="F33" t="str">
            <v/>
          </cell>
        </row>
        <row r="34">
          <cell r="B34" t="str">
            <v>Other ethnicity</v>
          </cell>
          <cell r="C34">
            <v>26.35</v>
          </cell>
          <cell r="D34">
            <v>10.87</v>
          </cell>
          <cell r="E34" t="str">
            <v>.</v>
          </cell>
          <cell r="F34" t="str">
            <v/>
          </cell>
        </row>
        <row r="35">
          <cell r="B35" t="str">
            <v>Other ethnicity (except European and Māori)</v>
          </cell>
          <cell r="C35">
            <v>23.13</v>
          </cell>
          <cell r="D35">
            <v>2.98</v>
          </cell>
          <cell r="E35" t="str">
            <v>.</v>
          </cell>
          <cell r="F35" t="str">
            <v/>
          </cell>
        </row>
        <row r="36">
          <cell r="B36" t="str">
            <v>Other ethnicity (except European, Māori and Asian)</v>
          </cell>
          <cell r="C36">
            <v>26.6</v>
          </cell>
          <cell r="D36">
            <v>4.93</v>
          </cell>
          <cell r="E36" t="str">
            <v>.‡</v>
          </cell>
          <cell r="F36" t="str">
            <v>*</v>
          </cell>
        </row>
        <row r="37">
          <cell r="B37" t="str">
            <v>Other ethnicity (except European, Māori and Pacific)</v>
          </cell>
          <cell r="C37">
            <v>22.04</v>
          </cell>
          <cell r="D37">
            <v>3.52</v>
          </cell>
          <cell r="E37" t="str">
            <v>.</v>
          </cell>
          <cell r="F37" t="str">
            <v/>
          </cell>
        </row>
        <row r="38">
          <cell r="B38">
            <v>2018</v>
          </cell>
          <cell r="C38" t="str">
            <v>SŜ</v>
          </cell>
          <cell r="D38">
            <v>8.36</v>
          </cell>
          <cell r="E38" t="str">
            <v/>
          </cell>
          <cell r="F38" t="str">
            <v>*</v>
          </cell>
        </row>
        <row r="39">
          <cell r="B39" t="str">
            <v>2019/20</v>
          </cell>
          <cell r="C39" t="str">
            <v>SŜ</v>
          </cell>
          <cell r="D39">
            <v>8.68</v>
          </cell>
          <cell r="E39" t="str">
            <v/>
          </cell>
          <cell r="F39" t="str">
            <v>*</v>
          </cell>
        </row>
        <row r="40">
          <cell r="B40" t="str">
            <v>Auckland</v>
          </cell>
          <cell r="C40">
            <v>19.55</v>
          </cell>
          <cell r="D40">
            <v>1.96</v>
          </cell>
          <cell r="E40" t="str">
            <v>.</v>
          </cell>
          <cell r="F40" t="str">
            <v/>
          </cell>
        </row>
        <row r="41">
          <cell r="B41" t="str">
            <v>Wellington</v>
          </cell>
          <cell r="C41">
            <v>18.96</v>
          </cell>
          <cell r="D41">
            <v>3.43</v>
          </cell>
          <cell r="E41" t="str">
            <v>.</v>
          </cell>
          <cell r="F41" t="str">
            <v/>
          </cell>
        </row>
        <row r="42">
          <cell r="B42" t="str">
            <v>Rest of North Island</v>
          </cell>
          <cell r="C42">
            <v>20.89</v>
          </cell>
          <cell r="D42">
            <v>2.34</v>
          </cell>
          <cell r="E42" t="str">
            <v>.</v>
          </cell>
          <cell r="F42" t="str">
            <v/>
          </cell>
        </row>
        <row r="43">
          <cell r="B43" t="str">
            <v>Canterbury</v>
          </cell>
          <cell r="C43">
            <v>21.15</v>
          </cell>
          <cell r="D43">
            <v>3.76</v>
          </cell>
          <cell r="E43" t="str">
            <v>.</v>
          </cell>
          <cell r="F43" t="str">
            <v/>
          </cell>
        </row>
        <row r="44">
          <cell r="B44" t="str">
            <v>Rest of South Island</v>
          </cell>
          <cell r="C44">
            <v>22.14</v>
          </cell>
          <cell r="D44">
            <v>4.1100000000000003</v>
          </cell>
          <cell r="E44" t="str">
            <v>.</v>
          </cell>
          <cell r="F44" t="str">
            <v/>
          </cell>
        </row>
        <row r="45">
          <cell r="B45" t="str">
            <v>Major urban area</v>
          </cell>
          <cell r="C45">
            <v>21.32</v>
          </cell>
          <cell r="D45">
            <v>1.65</v>
          </cell>
          <cell r="E45" t="str">
            <v>.</v>
          </cell>
          <cell r="F45" t="str">
            <v/>
          </cell>
        </row>
        <row r="46">
          <cell r="B46" t="str">
            <v>Large urban area</v>
          </cell>
          <cell r="C46">
            <v>21.46</v>
          </cell>
          <cell r="D46">
            <v>3.28</v>
          </cell>
          <cell r="E46" t="str">
            <v>.</v>
          </cell>
          <cell r="F46" t="str">
            <v/>
          </cell>
        </row>
        <row r="47">
          <cell r="B47" t="str">
            <v>Medium urban area</v>
          </cell>
          <cell r="C47">
            <v>20.59</v>
          </cell>
          <cell r="D47">
            <v>4.01</v>
          </cell>
          <cell r="E47" t="str">
            <v>.‡</v>
          </cell>
          <cell r="F47" t="str">
            <v/>
          </cell>
        </row>
        <row r="48">
          <cell r="B48" t="str">
            <v>Small urban area</v>
          </cell>
          <cell r="C48">
            <v>22.59</v>
          </cell>
          <cell r="D48">
            <v>3.79</v>
          </cell>
          <cell r="E48" t="str">
            <v>.‡</v>
          </cell>
          <cell r="F48" t="str">
            <v/>
          </cell>
        </row>
        <row r="49">
          <cell r="B49" t="str">
            <v>Rural settlement/rural other</v>
          </cell>
          <cell r="C49">
            <v>15.15</v>
          </cell>
          <cell r="D49">
            <v>2.66</v>
          </cell>
          <cell r="E49" t="str">
            <v>.‡</v>
          </cell>
          <cell r="F49" t="str">
            <v>*</v>
          </cell>
        </row>
        <row r="50">
          <cell r="B50" t="str">
            <v>Major urban area</v>
          </cell>
          <cell r="C50">
            <v>21.32</v>
          </cell>
          <cell r="D50">
            <v>1.65</v>
          </cell>
          <cell r="E50" t="str">
            <v>.</v>
          </cell>
          <cell r="F50" t="str">
            <v/>
          </cell>
        </row>
        <row r="51">
          <cell r="B51" t="str">
            <v>Medium/large urban area</v>
          </cell>
          <cell r="C51">
            <v>21.12</v>
          </cell>
          <cell r="D51">
            <v>2.5</v>
          </cell>
          <cell r="E51" t="str">
            <v>.</v>
          </cell>
          <cell r="F51" t="str">
            <v/>
          </cell>
        </row>
        <row r="52">
          <cell r="B52" t="str">
            <v>Small urban/rural area</v>
          </cell>
          <cell r="C52">
            <v>17.84</v>
          </cell>
          <cell r="D52">
            <v>2.21</v>
          </cell>
          <cell r="E52" t="str">
            <v>.</v>
          </cell>
          <cell r="F52" t="str">
            <v/>
          </cell>
        </row>
        <row r="53">
          <cell r="B53" t="str">
            <v>Quintile 1 (least deprived)</v>
          </cell>
          <cell r="C53">
            <v>13.26</v>
          </cell>
          <cell r="D53">
            <v>2.7</v>
          </cell>
          <cell r="E53" t="str">
            <v>.‡</v>
          </cell>
          <cell r="F53" t="str">
            <v>*</v>
          </cell>
        </row>
        <row r="54">
          <cell r="B54" t="str">
            <v>Quintile 2</v>
          </cell>
          <cell r="C54">
            <v>17.46</v>
          </cell>
          <cell r="D54">
            <v>2.66</v>
          </cell>
          <cell r="E54" t="str">
            <v>.</v>
          </cell>
          <cell r="F54" t="str">
            <v/>
          </cell>
        </row>
        <row r="55">
          <cell r="B55" t="str">
            <v>Quintile 3</v>
          </cell>
          <cell r="C55">
            <v>19.329999999999998</v>
          </cell>
          <cell r="D55">
            <v>2.56</v>
          </cell>
          <cell r="E55" t="str">
            <v>.</v>
          </cell>
          <cell r="F55" t="str">
            <v/>
          </cell>
        </row>
        <row r="56">
          <cell r="B56" t="str">
            <v>Quintile 4</v>
          </cell>
          <cell r="C56">
            <v>22.22</v>
          </cell>
          <cell r="D56">
            <v>3.04</v>
          </cell>
          <cell r="E56" t="str">
            <v>.</v>
          </cell>
          <cell r="F56" t="str">
            <v/>
          </cell>
        </row>
        <row r="57">
          <cell r="B57" t="str">
            <v>Quintile 5 (most deprived)</v>
          </cell>
          <cell r="C57">
            <v>30.37</v>
          </cell>
          <cell r="D57">
            <v>2.88</v>
          </cell>
          <cell r="E57" t="str">
            <v>.</v>
          </cell>
          <cell r="F57" t="str">
            <v>*</v>
          </cell>
        </row>
        <row r="58">
          <cell r="B58" t="str">
            <v>Had partner within last 12 months</v>
          </cell>
          <cell r="C58">
            <v>0</v>
          </cell>
          <cell r="D58">
            <v>0</v>
          </cell>
          <cell r="E58" t="str">
            <v>.</v>
          </cell>
          <cell r="F58" t="str">
            <v>*</v>
          </cell>
        </row>
        <row r="59">
          <cell r="B59" t="str">
            <v>Did not have partner within last 12 months</v>
          </cell>
          <cell r="C59">
            <v>100</v>
          </cell>
          <cell r="D59">
            <v>0</v>
          </cell>
          <cell r="E59" t="str">
            <v>.</v>
          </cell>
          <cell r="F59" t="str">
            <v>*</v>
          </cell>
        </row>
        <row r="60">
          <cell r="B60" t="str">
            <v>Has ever had a partner</v>
          </cell>
          <cell r="C60">
            <v>13.55</v>
          </cell>
          <cell r="D60">
            <v>0.99</v>
          </cell>
          <cell r="E60" t="str">
            <v>.</v>
          </cell>
          <cell r="F60" t="str">
            <v>*</v>
          </cell>
        </row>
        <row r="61">
          <cell r="B61" t="str">
            <v>Has never had a partner</v>
          </cell>
          <cell r="C61">
            <v>100</v>
          </cell>
          <cell r="D61">
            <v>0</v>
          </cell>
          <cell r="E61" t="str">
            <v>.</v>
          </cell>
          <cell r="F61" t="str">
            <v>*</v>
          </cell>
        </row>
        <row r="62">
          <cell r="B62" t="str">
            <v>Partnered – legally registered</v>
          </cell>
          <cell r="C62">
            <v>0</v>
          </cell>
          <cell r="D62">
            <v>0</v>
          </cell>
          <cell r="E62" t="str">
            <v>.</v>
          </cell>
          <cell r="F62" t="str">
            <v>*</v>
          </cell>
        </row>
        <row r="63">
          <cell r="B63" t="str">
            <v>Partnered – not legally registered</v>
          </cell>
          <cell r="C63">
            <v>0</v>
          </cell>
          <cell r="D63">
            <v>0</v>
          </cell>
          <cell r="E63" t="str">
            <v>.</v>
          </cell>
          <cell r="F63" t="str">
            <v>*</v>
          </cell>
        </row>
        <row r="64">
          <cell r="B64" t="str">
            <v>Non-partnered</v>
          </cell>
          <cell r="C64">
            <v>79.510000000000005</v>
          </cell>
          <cell r="D64">
            <v>2.52</v>
          </cell>
          <cell r="E64" t="str">
            <v>.</v>
          </cell>
          <cell r="F64" t="str">
            <v>*</v>
          </cell>
        </row>
        <row r="65">
          <cell r="B65" t="str">
            <v>Never married and never in a civil union</v>
          </cell>
          <cell r="C65">
            <v>57.36</v>
          </cell>
          <cell r="D65">
            <v>3.43</v>
          </cell>
          <cell r="E65" t="str">
            <v>.</v>
          </cell>
          <cell r="F65" t="str">
            <v>*</v>
          </cell>
        </row>
        <row r="66">
          <cell r="B66" t="str">
            <v>Divorced</v>
          </cell>
          <cell r="C66">
            <v>69.2</v>
          </cell>
          <cell r="D66">
            <v>5.92</v>
          </cell>
          <cell r="E66" t="str">
            <v>.</v>
          </cell>
          <cell r="F66" t="str">
            <v>*</v>
          </cell>
        </row>
        <row r="67">
          <cell r="B67" t="str">
            <v>Widowed/surviving partner</v>
          </cell>
          <cell r="C67">
            <v>78.540000000000006</v>
          </cell>
          <cell r="D67">
            <v>5.97</v>
          </cell>
          <cell r="E67" t="str">
            <v>.</v>
          </cell>
          <cell r="F67" t="str">
            <v>*</v>
          </cell>
        </row>
        <row r="68">
          <cell r="B68" t="str">
            <v>Separated</v>
          </cell>
          <cell r="C68">
            <v>50.82</v>
          </cell>
          <cell r="D68">
            <v>7.37</v>
          </cell>
          <cell r="E68" t="str">
            <v>.</v>
          </cell>
          <cell r="F68" t="str">
            <v>*</v>
          </cell>
        </row>
        <row r="69">
          <cell r="B69" t="str">
            <v>Married/civil union/de facto</v>
          </cell>
          <cell r="C69" t="str">
            <v>SŜ</v>
          </cell>
          <cell r="D69">
            <v>0.14000000000000001</v>
          </cell>
          <cell r="E69" t="str">
            <v/>
          </cell>
          <cell r="F69" t="str">
            <v>*</v>
          </cell>
        </row>
        <row r="70">
          <cell r="B70" t="str">
            <v>Adults with disability</v>
          </cell>
          <cell r="C70">
            <v>30.75</v>
          </cell>
          <cell r="D70">
            <v>6.26</v>
          </cell>
          <cell r="E70" t="str">
            <v>.‡</v>
          </cell>
          <cell r="F70" t="str">
            <v>*</v>
          </cell>
        </row>
        <row r="71">
          <cell r="B71" t="str">
            <v>Adults without disability</v>
          </cell>
          <cell r="C71">
            <v>19.989999999999998</v>
          </cell>
          <cell r="D71">
            <v>1.18</v>
          </cell>
          <cell r="E71" t="str">
            <v>.</v>
          </cell>
          <cell r="F71" t="str">
            <v/>
          </cell>
        </row>
        <row r="72">
          <cell r="B72" t="str">
            <v>Low level of psychological distress</v>
          </cell>
          <cell r="C72">
            <v>19.95</v>
          </cell>
          <cell r="D72">
            <v>1.2</v>
          </cell>
          <cell r="E72" t="str">
            <v>.</v>
          </cell>
          <cell r="F72" t="str">
            <v/>
          </cell>
        </row>
        <row r="73">
          <cell r="B73" t="str">
            <v>Moderate level of psychological distress</v>
          </cell>
          <cell r="C73">
            <v>26.81</v>
          </cell>
          <cell r="D73">
            <v>8.9600000000000009</v>
          </cell>
          <cell r="E73" t="str">
            <v>.‡</v>
          </cell>
          <cell r="F73" t="str">
            <v/>
          </cell>
        </row>
        <row r="74">
          <cell r="B74" t="str">
            <v>High level of psychological distress</v>
          </cell>
          <cell r="C74" t="str">
            <v>Ŝ</v>
          </cell>
          <cell r="D74">
            <v>14.4</v>
          </cell>
          <cell r="E74" t="str">
            <v/>
          </cell>
          <cell r="F74" t="str">
            <v/>
          </cell>
        </row>
        <row r="75">
          <cell r="B75" t="str">
            <v>No probable serious mental illness</v>
          </cell>
          <cell r="C75">
            <v>19.95</v>
          </cell>
          <cell r="D75">
            <v>1.2</v>
          </cell>
          <cell r="E75" t="str">
            <v>.</v>
          </cell>
          <cell r="F75" t="str">
            <v/>
          </cell>
        </row>
        <row r="76">
          <cell r="B76" t="str">
            <v>Probable serious mental illness</v>
          </cell>
          <cell r="C76">
            <v>26.81</v>
          </cell>
          <cell r="D76">
            <v>8.9600000000000009</v>
          </cell>
          <cell r="E76" t="str">
            <v>.‡</v>
          </cell>
          <cell r="F76" t="str">
            <v/>
          </cell>
        </row>
        <row r="77">
          <cell r="B77" t="str">
            <v>Employed</v>
          </cell>
          <cell r="C77">
            <v>14.53</v>
          </cell>
          <cell r="D77">
            <v>1.34</v>
          </cell>
          <cell r="E77" t="str">
            <v>.</v>
          </cell>
          <cell r="F77" t="str">
            <v>*</v>
          </cell>
        </row>
        <row r="78">
          <cell r="B78" t="str">
            <v>Unemployed</v>
          </cell>
          <cell r="C78">
            <v>41.47</v>
          </cell>
          <cell r="D78">
            <v>8</v>
          </cell>
          <cell r="E78" t="str">
            <v>.‡</v>
          </cell>
          <cell r="F78" t="str">
            <v>*</v>
          </cell>
        </row>
        <row r="79">
          <cell r="B79" t="str">
            <v>Retired</v>
          </cell>
          <cell r="C79">
            <v>19.86</v>
          </cell>
          <cell r="D79">
            <v>2.5</v>
          </cell>
          <cell r="E79" t="str">
            <v>.</v>
          </cell>
          <cell r="F79" t="str">
            <v/>
          </cell>
        </row>
        <row r="80">
          <cell r="B80" t="str">
            <v>Home or caring duties or voluntary work</v>
          </cell>
          <cell r="C80">
            <v>31.29</v>
          </cell>
          <cell r="D80">
            <v>13.74</v>
          </cell>
          <cell r="E80" t="str">
            <v>.</v>
          </cell>
          <cell r="F80" t="str">
            <v/>
          </cell>
        </row>
        <row r="81">
          <cell r="B81" t="str">
            <v>Not employed, studying</v>
          </cell>
          <cell r="C81">
            <v>64.38</v>
          </cell>
          <cell r="D81">
            <v>7.87</v>
          </cell>
          <cell r="E81" t="str">
            <v>.</v>
          </cell>
          <cell r="F81" t="str">
            <v>*</v>
          </cell>
        </row>
        <row r="82">
          <cell r="B82" t="str">
            <v>Not employed, not actively seeking work/unable to work</v>
          </cell>
          <cell r="C82">
            <v>38.11</v>
          </cell>
          <cell r="D82">
            <v>10.09</v>
          </cell>
          <cell r="E82" t="str">
            <v>.</v>
          </cell>
          <cell r="F82" t="str">
            <v>*</v>
          </cell>
        </row>
        <row r="83">
          <cell r="B83" t="str">
            <v>Other employment status</v>
          </cell>
          <cell r="C83">
            <v>39.06</v>
          </cell>
          <cell r="D83">
            <v>11.61</v>
          </cell>
          <cell r="E83" t="str">
            <v>.</v>
          </cell>
          <cell r="F83" t="str">
            <v>*</v>
          </cell>
        </row>
        <row r="84">
          <cell r="B84" t="str">
            <v>Not in the labour force</v>
          </cell>
          <cell r="C84">
            <v>33.57</v>
          </cell>
          <cell r="D84">
            <v>2.95</v>
          </cell>
          <cell r="E84" t="str">
            <v>.</v>
          </cell>
          <cell r="F84" t="str">
            <v>*</v>
          </cell>
        </row>
        <row r="85">
          <cell r="B85" t="str">
            <v>Personal income: $20,000 or less</v>
          </cell>
          <cell r="C85">
            <v>44.86</v>
          </cell>
          <cell r="D85">
            <v>3.61</v>
          </cell>
          <cell r="E85" t="str">
            <v>.</v>
          </cell>
          <cell r="F85" t="str">
            <v>*</v>
          </cell>
        </row>
        <row r="86">
          <cell r="B86" t="str">
            <v>Personal income: $20,001–$40,000</v>
          </cell>
          <cell r="C86">
            <v>26.45</v>
          </cell>
          <cell r="D86">
            <v>3.22</v>
          </cell>
          <cell r="E86" t="str">
            <v>.</v>
          </cell>
          <cell r="F86" t="str">
            <v>*</v>
          </cell>
        </row>
        <row r="87">
          <cell r="B87" t="str">
            <v>Personal income: $40,001–$60,000</v>
          </cell>
          <cell r="C87">
            <v>17.54</v>
          </cell>
          <cell r="D87">
            <v>2.42</v>
          </cell>
          <cell r="E87" t="str">
            <v>.</v>
          </cell>
          <cell r="F87" t="str">
            <v/>
          </cell>
        </row>
        <row r="88">
          <cell r="B88" t="str">
            <v>Personal income: $60,001 or more</v>
          </cell>
          <cell r="C88">
            <v>7.36</v>
          </cell>
          <cell r="D88">
            <v>1.08</v>
          </cell>
          <cell r="E88" t="str">
            <v>.</v>
          </cell>
          <cell r="F88" t="str">
            <v>*</v>
          </cell>
        </row>
        <row r="89">
          <cell r="B89" t="str">
            <v>Household income: $40,000 or less</v>
          </cell>
          <cell r="C89">
            <v>35.39</v>
          </cell>
          <cell r="D89">
            <v>2.7</v>
          </cell>
          <cell r="E89" t="str">
            <v>.</v>
          </cell>
          <cell r="F89" t="str">
            <v>*</v>
          </cell>
        </row>
        <row r="90">
          <cell r="B90" t="str">
            <v>Household income: $40,001–$60,000</v>
          </cell>
          <cell r="C90">
            <v>21.82</v>
          </cell>
          <cell r="D90">
            <v>3.24</v>
          </cell>
          <cell r="E90" t="str">
            <v>.</v>
          </cell>
          <cell r="F90" t="str">
            <v/>
          </cell>
        </row>
        <row r="91">
          <cell r="B91" t="str">
            <v>Household income: $60,001–$100,000</v>
          </cell>
          <cell r="C91">
            <v>19.36</v>
          </cell>
          <cell r="D91">
            <v>2.08</v>
          </cell>
          <cell r="E91" t="str">
            <v>.</v>
          </cell>
          <cell r="F91" t="str">
            <v/>
          </cell>
        </row>
        <row r="92">
          <cell r="B92" t="str">
            <v>Household income: $100,001 or more</v>
          </cell>
          <cell r="C92">
            <v>12.21</v>
          </cell>
          <cell r="D92">
            <v>1.63</v>
          </cell>
          <cell r="E92" t="str">
            <v>.</v>
          </cell>
          <cell r="F92" t="str">
            <v>*</v>
          </cell>
        </row>
        <row r="93">
          <cell r="B93" t="str">
            <v>Not at all limited</v>
          </cell>
          <cell r="C93">
            <v>16.25</v>
          </cell>
          <cell r="D93">
            <v>1.6</v>
          </cell>
          <cell r="E93" t="str">
            <v>.</v>
          </cell>
          <cell r="F93" t="str">
            <v>*</v>
          </cell>
        </row>
        <row r="94">
          <cell r="B94" t="str">
            <v>A little limited</v>
          </cell>
          <cell r="C94">
            <v>18.63</v>
          </cell>
          <cell r="D94">
            <v>2.71</v>
          </cell>
          <cell r="E94" t="str">
            <v>.</v>
          </cell>
          <cell r="F94" t="str">
            <v/>
          </cell>
        </row>
        <row r="95">
          <cell r="B95" t="str">
            <v>Quite limited</v>
          </cell>
          <cell r="C95">
            <v>23.93</v>
          </cell>
          <cell r="D95">
            <v>3.9</v>
          </cell>
          <cell r="E95" t="str">
            <v>.</v>
          </cell>
          <cell r="F95" t="str">
            <v/>
          </cell>
        </row>
        <row r="96">
          <cell r="B96" t="str">
            <v>Very limited</v>
          </cell>
          <cell r="C96">
            <v>25.83</v>
          </cell>
          <cell r="D96">
            <v>4.8</v>
          </cell>
          <cell r="E96" t="str">
            <v>.‡</v>
          </cell>
          <cell r="F96" t="str">
            <v/>
          </cell>
        </row>
        <row r="97">
          <cell r="B97" t="str">
            <v>Couldn't buy it</v>
          </cell>
          <cell r="C97">
            <v>34.61</v>
          </cell>
          <cell r="D97">
            <v>4.22</v>
          </cell>
          <cell r="E97" t="str">
            <v>.</v>
          </cell>
          <cell r="F97" t="str">
            <v>*</v>
          </cell>
        </row>
        <row r="98">
          <cell r="B98" t="str">
            <v>Not at all limited</v>
          </cell>
          <cell r="C98">
            <v>16.25</v>
          </cell>
          <cell r="D98">
            <v>1.6</v>
          </cell>
          <cell r="E98" t="str">
            <v>.</v>
          </cell>
          <cell r="F98" t="str">
            <v>*</v>
          </cell>
        </row>
        <row r="99">
          <cell r="B99" t="str">
            <v>A little limited</v>
          </cell>
          <cell r="C99">
            <v>18.63</v>
          </cell>
          <cell r="D99">
            <v>2.71</v>
          </cell>
          <cell r="E99" t="str">
            <v>.</v>
          </cell>
          <cell r="F99" t="str">
            <v/>
          </cell>
        </row>
        <row r="100">
          <cell r="B100" t="str">
            <v>Quite or very limited</v>
          </cell>
          <cell r="C100">
            <v>24.83</v>
          </cell>
          <cell r="D100">
            <v>3.01</v>
          </cell>
          <cell r="E100" t="str">
            <v>.</v>
          </cell>
          <cell r="F100" t="str">
            <v>*</v>
          </cell>
        </row>
        <row r="101">
          <cell r="B101" t="str">
            <v>Couldn't buy it</v>
          </cell>
          <cell r="C101">
            <v>34.61</v>
          </cell>
          <cell r="D101">
            <v>4.22</v>
          </cell>
          <cell r="E101" t="str">
            <v>.</v>
          </cell>
          <cell r="F101" t="str">
            <v>*</v>
          </cell>
        </row>
        <row r="102">
          <cell r="B102" t="str">
            <v>Yes, can meet unexpected expense</v>
          </cell>
          <cell r="C102">
            <v>16.72</v>
          </cell>
          <cell r="D102">
            <v>1.26</v>
          </cell>
          <cell r="E102" t="str">
            <v>.</v>
          </cell>
          <cell r="F102" t="str">
            <v>*</v>
          </cell>
        </row>
        <row r="103">
          <cell r="B103" t="str">
            <v>No, cannot meet unexpected expense</v>
          </cell>
          <cell r="C103">
            <v>37.39</v>
          </cell>
          <cell r="D103">
            <v>3.71</v>
          </cell>
          <cell r="E103" t="str">
            <v>.</v>
          </cell>
          <cell r="F103" t="str">
            <v>*</v>
          </cell>
        </row>
        <row r="104">
          <cell r="B104" t="str">
            <v>Household had no vehicle access</v>
          </cell>
          <cell r="C104">
            <v>54.28</v>
          </cell>
          <cell r="D104">
            <v>7.75</v>
          </cell>
          <cell r="E104" t="str">
            <v>.‡</v>
          </cell>
          <cell r="F104" t="str">
            <v>*</v>
          </cell>
        </row>
        <row r="105">
          <cell r="B105" t="str">
            <v>Household had vehicle access</v>
          </cell>
          <cell r="C105">
            <v>19</v>
          </cell>
          <cell r="D105">
            <v>1.1399999999999999</v>
          </cell>
          <cell r="E105" t="str">
            <v>.</v>
          </cell>
          <cell r="F105" t="str">
            <v/>
          </cell>
        </row>
        <row r="106">
          <cell r="B106" t="str">
            <v>Household had no access to device</v>
          </cell>
          <cell r="C106">
            <v>47.15</v>
          </cell>
          <cell r="D106">
            <v>7.93</v>
          </cell>
          <cell r="E106" t="str">
            <v>.</v>
          </cell>
          <cell r="F106" t="str">
            <v>*</v>
          </cell>
        </row>
        <row r="107">
          <cell r="B107" t="str">
            <v>Household had access to device</v>
          </cell>
          <cell r="C107">
            <v>19.54</v>
          </cell>
          <cell r="D107">
            <v>1.1499999999999999</v>
          </cell>
          <cell r="E107" t="str">
            <v>.</v>
          </cell>
          <cell r="F107" t="str">
            <v/>
          </cell>
        </row>
        <row r="108">
          <cell r="B108" t="str">
            <v>One person household</v>
          </cell>
          <cell r="C108">
            <v>48.63</v>
          </cell>
          <cell r="D108">
            <v>3.32</v>
          </cell>
          <cell r="E108" t="str">
            <v>.</v>
          </cell>
          <cell r="F108" t="str">
            <v>*</v>
          </cell>
        </row>
        <row r="109">
          <cell r="B109" t="str">
            <v>One parent with child(ren)</v>
          </cell>
          <cell r="C109">
            <v>47.04</v>
          </cell>
          <cell r="D109">
            <v>7.89</v>
          </cell>
          <cell r="E109" t="str">
            <v>.‡</v>
          </cell>
          <cell r="F109" t="str">
            <v>*</v>
          </cell>
        </row>
        <row r="110">
          <cell r="B110" t="str">
            <v>Couple only</v>
          </cell>
          <cell r="C110" t="str">
            <v>SŜ</v>
          </cell>
          <cell r="D110">
            <v>0.33</v>
          </cell>
          <cell r="E110" t="str">
            <v/>
          </cell>
          <cell r="F110" t="str">
            <v>*</v>
          </cell>
        </row>
        <row r="111">
          <cell r="B111" t="str">
            <v>Couple with child(ren)</v>
          </cell>
          <cell r="C111" t="str">
            <v>SŜ</v>
          </cell>
          <cell r="D111">
            <v>0.36</v>
          </cell>
          <cell r="E111" t="str">
            <v/>
          </cell>
          <cell r="F111" t="str">
            <v>*</v>
          </cell>
        </row>
        <row r="112">
          <cell r="B112" t="str">
            <v>Other multi-person household</v>
          </cell>
          <cell r="C112">
            <v>59.92</v>
          </cell>
          <cell r="D112">
            <v>5.93</v>
          </cell>
          <cell r="E112" t="str">
            <v>.</v>
          </cell>
          <cell r="F112" t="str">
            <v>*</v>
          </cell>
        </row>
        <row r="113">
          <cell r="B113" t="str">
            <v>Household composition unidentifiable</v>
          </cell>
          <cell r="C113">
            <v>0</v>
          </cell>
          <cell r="D113">
            <v>0</v>
          </cell>
          <cell r="E113" t="str">
            <v>.</v>
          </cell>
          <cell r="F113" t="str">
            <v>*</v>
          </cell>
        </row>
        <row r="114">
          <cell r="B114" t="str">
            <v>Other household with couple and/or child</v>
          </cell>
          <cell r="C114">
            <v>37.6</v>
          </cell>
          <cell r="D114">
            <v>3.82</v>
          </cell>
          <cell r="E114" t="str">
            <v>.</v>
          </cell>
          <cell r="F114" t="str">
            <v>*</v>
          </cell>
        </row>
        <row r="115">
          <cell r="B115" t="str">
            <v>One-person household</v>
          </cell>
          <cell r="C115">
            <v>48.63</v>
          </cell>
          <cell r="D115">
            <v>3.32</v>
          </cell>
          <cell r="E115" t="str">
            <v>.</v>
          </cell>
          <cell r="F115" t="str">
            <v>*</v>
          </cell>
        </row>
        <row r="116">
          <cell r="B116" t="str">
            <v>Two-people household</v>
          </cell>
          <cell r="C116">
            <v>9.5</v>
          </cell>
          <cell r="D116">
            <v>1.32</v>
          </cell>
          <cell r="E116" t="str">
            <v>.</v>
          </cell>
          <cell r="F116" t="str">
            <v>*</v>
          </cell>
        </row>
        <row r="117">
          <cell r="B117" t="str">
            <v>Three-people household</v>
          </cell>
          <cell r="C117">
            <v>18.77</v>
          </cell>
          <cell r="D117">
            <v>2.99</v>
          </cell>
          <cell r="E117" t="str">
            <v>.</v>
          </cell>
          <cell r="F117" t="str">
            <v/>
          </cell>
        </row>
        <row r="118">
          <cell r="B118" t="str">
            <v>Four-people household</v>
          </cell>
          <cell r="C118">
            <v>17.88</v>
          </cell>
          <cell r="D118">
            <v>2.76</v>
          </cell>
          <cell r="E118" t="str">
            <v>.</v>
          </cell>
          <cell r="F118" t="str">
            <v/>
          </cell>
        </row>
        <row r="119">
          <cell r="B119" t="str">
            <v>Five-or-more-people household</v>
          </cell>
          <cell r="C119">
            <v>22.07</v>
          </cell>
          <cell r="D119">
            <v>4.0199999999999996</v>
          </cell>
          <cell r="E119" t="str">
            <v>.</v>
          </cell>
          <cell r="F119" t="str">
            <v/>
          </cell>
        </row>
        <row r="120">
          <cell r="B120" t="str">
            <v>No children in household</v>
          </cell>
          <cell r="C120">
            <v>24.69</v>
          </cell>
          <cell r="D120">
            <v>1.54</v>
          </cell>
          <cell r="E120" t="str">
            <v>.</v>
          </cell>
          <cell r="F120" t="str">
            <v>*</v>
          </cell>
        </row>
        <row r="121">
          <cell r="B121" t="str">
            <v>One-child household</v>
          </cell>
          <cell r="C121">
            <v>17.61</v>
          </cell>
          <cell r="D121">
            <v>3.2</v>
          </cell>
          <cell r="E121" t="str">
            <v>.‡</v>
          </cell>
          <cell r="F121" t="str">
            <v/>
          </cell>
        </row>
        <row r="122">
          <cell r="B122" t="str">
            <v>Two-or-more-children household</v>
          </cell>
          <cell r="C122">
            <v>9.6999999999999993</v>
          </cell>
          <cell r="D122">
            <v>2.66</v>
          </cell>
          <cell r="E122" t="str">
            <v>.‡</v>
          </cell>
          <cell r="F122" t="str">
            <v>*</v>
          </cell>
        </row>
        <row r="123">
          <cell r="B123" t="str">
            <v>No children in household</v>
          </cell>
          <cell r="C123">
            <v>24.69</v>
          </cell>
          <cell r="D123">
            <v>1.54</v>
          </cell>
          <cell r="E123" t="str">
            <v>.</v>
          </cell>
          <cell r="F123" t="str">
            <v>*</v>
          </cell>
        </row>
        <row r="124">
          <cell r="B124" t="str">
            <v>One-or-more-children household</v>
          </cell>
          <cell r="C124">
            <v>12.57</v>
          </cell>
          <cell r="D124">
            <v>2.06</v>
          </cell>
          <cell r="E124" t="str">
            <v>.</v>
          </cell>
          <cell r="F124" t="str">
            <v>*</v>
          </cell>
        </row>
        <row r="125">
          <cell r="B125" t="str">
            <v>Yes, lived at current address</v>
          </cell>
          <cell r="C125">
            <v>19.14</v>
          </cell>
          <cell r="D125">
            <v>1.29</v>
          </cell>
          <cell r="E125" t="str">
            <v>.</v>
          </cell>
          <cell r="F125" t="str">
            <v/>
          </cell>
        </row>
        <row r="126">
          <cell r="B126" t="str">
            <v>No, did not live at current address</v>
          </cell>
          <cell r="C126">
            <v>26.32</v>
          </cell>
          <cell r="D126">
            <v>3.24</v>
          </cell>
          <cell r="E126" t="str">
            <v>.</v>
          </cell>
          <cell r="F126" t="str">
            <v>*</v>
          </cell>
        </row>
        <row r="127">
          <cell r="B127" t="str">
            <v>Owned</v>
          </cell>
          <cell r="C127">
            <v>16.809999999999999</v>
          </cell>
          <cell r="D127">
            <v>1.31</v>
          </cell>
          <cell r="E127" t="str">
            <v>.</v>
          </cell>
          <cell r="F127" t="str">
            <v>*</v>
          </cell>
        </row>
        <row r="128">
          <cell r="B128" t="str">
            <v>Rented, private</v>
          </cell>
          <cell r="C128">
            <v>24.7</v>
          </cell>
          <cell r="D128">
            <v>2.42</v>
          </cell>
          <cell r="E128" t="str">
            <v>.</v>
          </cell>
          <cell r="F128" t="str">
            <v>*</v>
          </cell>
        </row>
        <row r="129">
          <cell r="B129" t="str">
            <v>Rented, government</v>
          </cell>
          <cell r="C129">
            <v>38.9</v>
          </cell>
          <cell r="D129">
            <v>7.39</v>
          </cell>
          <cell r="E129" t="str">
            <v>.‡</v>
          </cell>
          <cell r="F129" t="str">
            <v>*</v>
          </cell>
        </row>
      </sheetData>
      <sheetData sheetId="3">
        <row r="4">
          <cell r="B4" t="str">
            <v>New Zealand Average</v>
          </cell>
          <cell r="C4">
            <v>406</v>
          </cell>
          <cell r="D4">
            <v>5.68</v>
          </cell>
          <cell r="E4" t="str">
            <v/>
          </cell>
        </row>
        <row r="5">
          <cell r="B5" t="str">
            <v>Male</v>
          </cell>
          <cell r="C5">
            <v>406</v>
          </cell>
          <cell r="D5">
            <v>5.68</v>
          </cell>
          <cell r="E5" t="str">
            <v/>
          </cell>
        </row>
        <row r="6">
          <cell r="B6" t="str">
            <v>Cis-male</v>
          </cell>
          <cell r="C6">
            <v>404</v>
          </cell>
          <cell r="D6">
            <v>5.61</v>
          </cell>
          <cell r="E6" t="str">
            <v/>
          </cell>
        </row>
        <row r="7">
          <cell r="B7" t="str">
            <v>Gender-diverse or trans-gender</v>
          </cell>
          <cell r="C7" t="str">
            <v>S</v>
          </cell>
          <cell r="D7">
            <v>98.48</v>
          </cell>
          <cell r="E7" t="str">
            <v/>
          </cell>
        </row>
        <row r="8">
          <cell r="B8" t="str">
            <v>Heterosexual</v>
          </cell>
          <cell r="C8">
            <v>376</v>
          </cell>
          <cell r="D8">
            <v>6.06</v>
          </cell>
          <cell r="E8" t="str">
            <v/>
          </cell>
        </row>
        <row r="9">
          <cell r="B9" t="str">
            <v>Gay or lesbian</v>
          </cell>
          <cell r="C9">
            <v>9</v>
          </cell>
          <cell r="D9">
            <v>43.73</v>
          </cell>
          <cell r="E9" t="str">
            <v>#</v>
          </cell>
        </row>
        <row r="10">
          <cell r="B10" t="str">
            <v>Bisexual</v>
          </cell>
          <cell r="C10" t="str">
            <v>S</v>
          </cell>
          <cell r="D10">
            <v>66.08</v>
          </cell>
          <cell r="E10" t="str">
            <v/>
          </cell>
        </row>
        <row r="11">
          <cell r="B11" t="str">
            <v>Other sexual identity</v>
          </cell>
          <cell r="C11" t="str">
            <v>S</v>
          </cell>
          <cell r="D11">
            <v>81.42</v>
          </cell>
          <cell r="E11" t="str">
            <v/>
          </cell>
        </row>
        <row r="12">
          <cell r="B12" t="str">
            <v>People with diverse sexualities</v>
          </cell>
          <cell r="C12">
            <v>20</v>
          </cell>
          <cell r="D12">
            <v>33.04</v>
          </cell>
          <cell r="E12" t="str">
            <v>#</v>
          </cell>
        </row>
        <row r="13">
          <cell r="B13" t="str">
            <v>Not LGBT</v>
          </cell>
          <cell r="C13">
            <v>385</v>
          </cell>
          <cell r="D13">
            <v>5.88</v>
          </cell>
          <cell r="E13" t="str">
            <v/>
          </cell>
        </row>
        <row r="14">
          <cell r="B14" t="str">
            <v>LGBT</v>
          </cell>
          <cell r="C14">
            <v>21</v>
          </cell>
          <cell r="D14">
            <v>31.3</v>
          </cell>
          <cell r="E14" t="str">
            <v>#</v>
          </cell>
        </row>
        <row r="15">
          <cell r="B15" t="str">
            <v>15–19 years</v>
          </cell>
          <cell r="C15">
            <v>94</v>
          </cell>
          <cell r="D15">
            <v>16.510000000000002</v>
          </cell>
          <cell r="E15" t="str">
            <v/>
          </cell>
        </row>
        <row r="16">
          <cell r="B16" t="str">
            <v>20–29 years</v>
          </cell>
          <cell r="C16">
            <v>108</v>
          </cell>
          <cell r="D16">
            <v>12.73</v>
          </cell>
          <cell r="E16" t="str">
            <v/>
          </cell>
        </row>
        <row r="17">
          <cell r="B17" t="str">
            <v>30–39 years</v>
          </cell>
          <cell r="C17">
            <v>38</v>
          </cell>
          <cell r="D17">
            <v>21.06</v>
          </cell>
          <cell r="E17" t="str">
            <v>#</v>
          </cell>
        </row>
        <row r="18">
          <cell r="B18" t="str">
            <v>40–49 years</v>
          </cell>
          <cell r="C18">
            <v>31</v>
          </cell>
          <cell r="D18">
            <v>20.76</v>
          </cell>
          <cell r="E18" t="str">
            <v>#</v>
          </cell>
        </row>
        <row r="19">
          <cell r="B19" t="str">
            <v>50–59 years</v>
          </cell>
          <cell r="C19">
            <v>44</v>
          </cell>
          <cell r="D19">
            <v>15.83</v>
          </cell>
          <cell r="E19" t="str">
            <v/>
          </cell>
        </row>
        <row r="20">
          <cell r="B20" t="str">
            <v>60–64 years</v>
          </cell>
          <cell r="C20">
            <v>22</v>
          </cell>
          <cell r="D20">
            <v>22.45</v>
          </cell>
          <cell r="E20" t="str">
            <v>#</v>
          </cell>
        </row>
        <row r="21">
          <cell r="B21" t="str">
            <v>65 years and over</v>
          </cell>
          <cell r="C21">
            <v>68</v>
          </cell>
          <cell r="D21">
            <v>11.61</v>
          </cell>
          <cell r="E21" t="str">
            <v/>
          </cell>
        </row>
        <row r="22">
          <cell r="B22" t="str">
            <v>15–29 years</v>
          </cell>
          <cell r="C22">
            <v>202</v>
          </cell>
          <cell r="D22">
            <v>10.050000000000001</v>
          </cell>
          <cell r="E22" t="str">
            <v/>
          </cell>
        </row>
        <row r="23">
          <cell r="B23" t="str">
            <v>30–64 years</v>
          </cell>
          <cell r="C23">
            <v>136</v>
          </cell>
          <cell r="D23">
            <v>9.43</v>
          </cell>
          <cell r="E23" t="str">
            <v/>
          </cell>
        </row>
        <row r="24">
          <cell r="B24" t="str">
            <v>65 years and over</v>
          </cell>
          <cell r="C24">
            <v>68</v>
          </cell>
          <cell r="D24">
            <v>11.61</v>
          </cell>
          <cell r="E24" t="str">
            <v/>
          </cell>
        </row>
        <row r="25">
          <cell r="B25" t="str">
            <v>15–19 years</v>
          </cell>
          <cell r="C25">
            <v>94</v>
          </cell>
          <cell r="D25">
            <v>16.510000000000002</v>
          </cell>
          <cell r="E25" t="str">
            <v/>
          </cell>
        </row>
        <row r="26">
          <cell r="B26" t="str">
            <v>20–29 years</v>
          </cell>
          <cell r="C26">
            <v>108</v>
          </cell>
          <cell r="D26">
            <v>12.73</v>
          </cell>
          <cell r="E26" t="str">
            <v/>
          </cell>
        </row>
        <row r="27">
          <cell r="B27" t="str">
            <v>NZ European</v>
          </cell>
          <cell r="C27">
            <v>259</v>
          </cell>
          <cell r="D27">
            <v>7.58</v>
          </cell>
          <cell r="E27" t="str">
            <v/>
          </cell>
        </row>
        <row r="28">
          <cell r="B28" t="str">
            <v>Māori</v>
          </cell>
          <cell r="C28">
            <v>59</v>
          </cell>
          <cell r="D28">
            <v>14.89</v>
          </cell>
          <cell r="E28" t="str">
            <v/>
          </cell>
        </row>
        <row r="29">
          <cell r="B29" t="str">
            <v>Pacific peoples</v>
          </cell>
          <cell r="C29">
            <v>37</v>
          </cell>
          <cell r="D29">
            <v>25.78</v>
          </cell>
          <cell r="E29" t="str">
            <v>#</v>
          </cell>
        </row>
        <row r="30">
          <cell r="B30" t="str">
            <v>Asian</v>
          </cell>
          <cell r="C30">
            <v>70</v>
          </cell>
          <cell r="D30">
            <v>20.309999999999999</v>
          </cell>
          <cell r="E30" t="str">
            <v>#</v>
          </cell>
        </row>
        <row r="31">
          <cell r="B31" t="str">
            <v>Chinese</v>
          </cell>
          <cell r="C31">
            <v>23</v>
          </cell>
          <cell r="D31">
            <v>34.31</v>
          </cell>
          <cell r="E31" t="str">
            <v>#</v>
          </cell>
        </row>
        <row r="32">
          <cell r="B32" t="str">
            <v>Indian</v>
          </cell>
          <cell r="C32">
            <v>27</v>
          </cell>
          <cell r="D32">
            <v>27.74</v>
          </cell>
          <cell r="E32" t="str">
            <v>#</v>
          </cell>
        </row>
        <row r="33">
          <cell r="B33" t="str">
            <v>Other Asian ethnicity</v>
          </cell>
          <cell r="C33">
            <v>20</v>
          </cell>
          <cell r="D33">
            <v>38.79</v>
          </cell>
          <cell r="E33" t="str">
            <v>#</v>
          </cell>
        </row>
        <row r="34">
          <cell r="B34" t="str">
            <v>Other ethnicity</v>
          </cell>
          <cell r="C34">
            <v>13</v>
          </cell>
          <cell r="D34">
            <v>44.21</v>
          </cell>
          <cell r="E34" t="str">
            <v>#</v>
          </cell>
        </row>
        <row r="35">
          <cell r="B35" t="str">
            <v>Other ethnicity (except European and Māori)</v>
          </cell>
          <cell r="C35">
            <v>117</v>
          </cell>
          <cell r="D35">
            <v>14.63</v>
          </cell>
          <cell r="E35" t="str">
            <v/>
          </cell>
        </row>
        <row r="36">
          <cell r="B36" t="str">
            <v>Other ethnicity (except European, Māori and Asian)</v>
          </cell>
          <cell r="C36">
            <v>49</v>
          </cell>
          <cell r="D36">
            <v>21.28</v>
          </cell>
          <cell r="E36" t="str">
            <v>#</v>
          </cell>
        </row>
        <row r="37">
          <cell r="B37" t="str">
            <v>Other ethnicity (except European, Māori and Pacific)</v>
          </cell>
          <cell r="C37">
            <v>83</v>
          </cell>
          <cell r="D37">
            <v>18.62</v>
          </cell>
          <cell r="E37" t="str">
            <v/>
          </cell>
        </row>
        <row r="38">
          <cell r="B38">
            <v>2018</v>
          </cell>
          <cell r="C38" t="str">
            <v>S</v>
          </cell>
          <cell r="D38">
            <v>81.23</v>
          </cell>
          <cell r="E38" t="str">
            <v/>
          </cell>
        </row>
        <row r="39">
          <cell r="B39" t="str">
            <v>2019/20</v>
          </cell>
          <cell r="C39" t="str">
            <v>S</v>
          </cell>
          <cell r="D39">
            <v>104.54</v>
          </cell>
          <cell r="E39" t="str">
            <v/>
          </cell>
        </row>
        <row r="40">
          <cell r="B40" t="str">
            <v>Auckland</v>
          </cell>
          <cell r="C40">
            <v>131</v>
          </cell>
          <cell r="D40">
            <v>10.75</v>
          </cell>
          <cell r="E40" t="str">
            <v/>
          </cell>
        </row>
        <row r="41">
          <cell r="B41" t="str">
            <v>Wellington</v>
          </cell>
          <cell r="C41">
            <v>41</v>
          </cell>
          <cell r="D41">
            <v>18.98</v>
          </cell>
          <cell r="E41" t="str">
            <v/>
          </cell>
        </row>
        <row r="42">
          <cell r="B42" t="str">
            <v>Rest of North Island</v>
          </cell>
          <cell r="C42">
            <v>131</v>
          </cell>
          <cell r="D42">
            <v>11.44</v>
          </cell>
          <cell r="E42" t="str">
            <v/>
          </cell>
        </row>
        <row r="43">
          <cell r="B43" t="str">
            <v>Canterbury</v>
          </cell>
          <cell r="C43">
            <v>55</v>
          </cell>
          <cell r="D43">
            <v>19.16</v>
          </cell>
          <cell r="E43" t="str">
            <v/>
          </cell>
        </row>
        <row r="44">
          <cell r="B44" t="str">
            <v>Rest of South Island</v>
          </cell>
          <cell r="C44">
            <v>49</v>
          </cell>
          <cell r="D44">
            <v>18.59</v>
          </cell>
          <cell r="E44" t="str">
            <v/>
          </cell>
        </row>
        <row r="45">
          <cell r="B45" t="str">
            <v>Major urban area</v>
          </cell>
          <cell r="C45">
            <v>224</v>
          </cell>
          <cell r="D45">
            <v>8.74</v>
          </cell>
          <cell r="E45" t="str">
            <v/>
          </cell>
        </row>
        <row r="46">
          <cell r="B46" t="str">
            <v>Large urban area</v>
          </cell>
          <cell r="C46">
            <v>59</v>
          </cell>
          <cell r="D46">
            <v>18.55</v>
          </cell>
          <cell r="E46" t="str">
            <v/>
          </cell>
        </row>
        <row r="47">
          <cell r="B47" t="str">
            <v>Medium urban area</v>
          </cell>
          <cell r="C47">
            <v>37</v>
          </cell>
          <cell r="D47">
            <v>23.96</v>
          </cell>
          <cell r="E47" t="str">
            <v>#</v>
          </cell>
        </row>
        <row r="48">
          <cell r="B48" t="str">
            <v>Small urban area</v>
          </cell>
          <cell r="C48">
            <v>39</v>
          </cell>
          <cell r="D48">
            <v>23.5</v>
          </cell>
          <cell r="E48" t="str">
            <v>#</v>
          </cell>
        </row>
        <row r="49">
          <cell r="B49" t="str">
            <v>Rural settlement/rural other</v>
          </cell>
          <cell r="C49">
            <v>46</v>
          </cell>
          <cell r="D49">
            <v>20.149999999999999</v>
          </cell>
          <cell r="E49" t="str">
            <v>#</v>
          </cell>
        </row>
        <row r="50">
          <cell r="B50" t="str">
            <v>Major urban area</v>
          </cell>
          <cell r="C50">
            <v>224</v>
          </cell>
          <cell r="D50">
            <v>8.74</v>
          </cell>
          <cell r="E50" t="str">
            <v/>
          </cell>
        </row>
        <row r="51">
          <cell r="B51" t="str">
            <v>Medium/large urban area</v>
          </cell>
          <cell r="C51">
            <v>96</v>
          </cell>
          <cell r="D51">
            <v>14.31</v>
          </cell>
          <cell r="E51" t="str">
            <v/>
          </cell>
        </row>
        <row r="52">
          <cell r="B52" t="str">
            <v>Small urban/rural area</v>
          </cell>
          <cell r="C52">
            <v>86</v>
          </cell>
          <cell r="D52">
            <v>14.11</v>
          </cell>
          <cell r="E52" t="str">
            <v/>
          </cell>
        </row>
        <row r="53">
          <cell r="B53" t="str">
            <v>Quintile 1 (least deprived)</v>
          </cell>
          <cell r="C53">
            <v>50</v>
          </cell>
          <cell r="D53">
            <v>22.59</v>
          </cell>
          <cell r="E53" t="str">
            <v>#</v>
          </cell>
        </row>
        <row r="54">
          <cell r="B54" t="str">
            <v>Quintile 2</v>
          </cell>
          <cell r="C54">
            <v>71</v>
          </cell>
          <cell r="D54">
            <v>18.5</v>
          </cell>
          <cell r="E54" t="str">
            <v/>
          </cell>
        </row>
        <row r="55">
          <cell r="B55" t="str">
            <v>Quintile 3</v>
          </cell>
          <cell r="C55">
            <v>82</v>
          </cell>
          <cell r="D55">
            <v>15.67</v>
          </cell>
          <cell r="E55" t="str">
            <v/>
          </cell>
        </row>
        <row r="56">
          <cell r="B56" t="str">
            <v>Quintile 4</v>
          </cell>
          <cell r="C56">
            <v>96</v>
          </cell>
          <cell r="D56">
            <v>16.5</v>
          </cell>
          <cell r="E56" t="str">
            <v/>
          </cell>
        </row>
        <row r="57">
          <cell r="B57" t="str">
            <v>Quintile 5 (most deprived)</v>
          </cell>
          <cell r="C57">
            <v>108</v>
          </cell>
          <cell r="D57">
            <v>12.76</v>
          </cell>
          <cell r="E57" t="str">
            <v/>
          </cell>
        </row>
        <row r="58">
          <cell r="B58" t="str">
            <v>Had partner within last 12 months</v>
          </cell>
          <cell r="C58">
            <v>0</v>
          </cell>
          <cell r="D58" t="str">
            <v>.</v>
          </cell>
          <cell r="E58" t="str">
            <v/>
          </cell>
        </row>
        <row r="59">
          <cell r="B59" t="str">
            <v>Did not have partner within last 12 months</v>
          </cell>
          <cell r="C59">
            <v>406</v>
          </cell>
          <cell r="D59">
            <v>5.68</v>
          </cell>
          <cell r="E59" t="str">
            <v/>
          </cell>
        </row>
        <row r="60">
          <cell r="B60" t="str">
            <v>Has ever had a partner</v>
          </cell>
          <cell r="C60">
            <v>248</v>
          </cell>
          <cell r="D60">
            <v>7.38</v>
          </cell>
          <cell r="E60" t="str">
            <v/>
          </cell>
        </row>
        <row r="61">
          <cell r="B61" t="str">
            <v>Has never had a partner</v>
          </cell>
          <cell r="C61">
            <v>158</v>
          </cell>
          <cell r="D61">
            <v>11.67</v>
          </cell>
          <cell r="E61" t="str">
            <v/>
          </cell>
        </row>
        <row r="62">
          <cell r="B62" t="str">
            <v>Partnered – legally registered</v>
          </cell>
          <cell r="C62">
            <v>0</v>
          </cell>
          <cell r="D62" t="str">
            <v>.</v>
          </cell>
          <cell r="E62" t="str">
            <v/>
          </cell>
        </row>
        <row r="63">
          <cell r="B63" t="str">
            <v>Partnered – not legally registered</v>
          </cell>
          <cell r="C63">
            <v>0</v>
          </cell>
          <cell r="D63" t="str">
            <v>.</v>
          </cell>
          <cell r="E63" t="str">
            <v/>
          </cell>
        </row>
        <row r="64">
          <cell r="B64" t="str">
            <v>Non-partnered</v>
          </cell>
          <cell r="C64">
            <v>406</v>
          </cell>
          <cell r="D64">
            <v>5.68</v>
          </cell>
          <cell r="E64" t="str">
            <v/>
          </cell>
        </row>
        <row r="65">
          <cell r="B65" t="str">
            <v>Never married and never in a civil union</v>
          </cell>
          <cell r="C65">
            <v>284</v>
          </cell>
          <cell r="D65">
            <v>7.79</v>
          </cell>
          <cell r="E65" t="str">
            <v/>
          </cell>
        </row>
        <row r="66">
          <cell r="B66" t="str">
            <v>Divorced</v>
          </cell>
          <cell r="C66">
            <v>46</v>
          </cell>
          <cell r="D66">
            <v>15.19</v>
          </cell>
          <cell r="E66" t="str">
            <v/>
          </cell>
        </row>
        <row r="67">
          <cell r="B67" t="str">
            <v>Widowed/surviving partner</v>
          </cell>
          <cell r="C67">
            <v>38</v>
          </cell>
          <cell r="D67">
            <v>17.27</v>
          </cell>
          <cell r="E67" t="str">
            <v/>
          </cell>
        </row>
        <row r="68">
          <cell r="B68" t="str">
            <v>Separated</v>
          </cell>
          <cell r="C68">
            <v>32</v>
          </cell>
          <cell r="D68">
            <v>19.440000000000001</v>
          </cell>
          <cell r="E68" t="str">
            <v/>
          </cell>
        </row>
        <row r="69">
          <cell r="B69" t="str">
            <v>Married/civil union/de facto</v>
          </cell>
          <cell r="C69" t="str">
            <v>S</v>
          </cell>
          <cell r="D69">
            <v>50.98</v>
          </cell>
          <cell r="E69" t="str">
            <v/>
          </cell>
        </row>
        <row r="70">
          <cell r="B70" t="str">
            <v>Adults with disability</v>
          </cell>
          <cell r="C70">
            <v>24</v>
          </cell>
          <cell r="D70">
            <v>22.66</v>
          </cell>
          <cell r="E70" t="str">
            <v>#</v>
          </cell>
        </row>
        <row r="71">
          <cell r="B71" t="str">
            <v>Adults without disability</v>
          </cell>
          <cell r="C71">
            <v>383</v>
          </cell>
          <cell r="D71">
            <v>5.77</v>
          </cell>
          <cell r="E71" t="str">
            <v/>
          </cell>
        </row>
        <row r="72">
          <cell r="B72" t="str">
            <v>Low level of psychological distress</v>
          </cell>
          <cell r="C72">
            <v>375</v>
          </cell>
          <cell r="D72">
            <v>5.94</v>
          </cell>
          <cell r="E72" t="str">
            <v/>
          </cell>
        </row>
        <row r="73">
          <cell r="B73" t="str">
            <v>Moderate level of psychological distress</v>
          </cell>
          <cell r="C73">
            <v>16</v>
          </cell>
          <cell r="D73">
            <v>35.61</v>
          </cell>
          <cell r="E73" t="str">
            <v>#</v>
          </cell>
        </row>
        <row r="74">
          <cell r="B74" t="str">
            <v>High level of psychological distress</v>
          </cell>
          <cell r="C74" t="str">
            <v>S</v>
          </cell>
          <cell r="D74">
            <v>51.75</v>
          </cell>
          <cell r="E74" t="str">
            <v/>
          </cell>
        </row>
        <row r="75">
          <cell r="B75" t="str">
            <v>No probable serious mental illness</v>
          </cell>
          <cell r="C75">
            <v>375</v>
          </cell>
          <cell r="D75">
            <v>5.94</v>
          </cell>
          <cell r="E75" t="str">
            <v/>
          </cell>
        </row>
        <row r="76">
          <cell r="B76" t="str">
            <v>Probable serious mental illness</v>
          </cell>
          <cell r="C76">
            <v>16</v>
          </cell>
          <cell r="D76">
            <v>35.61</v>
          </cell>
          <cell r="E76" t="str">
            <v>#</v>
          </cell>
        </row>
        <row r="77">
          <cell r="B77" t="str">
            <v>Employed</v>
          </cell>
          <cell r="C77">
            <v>205</v>
          </cell>
          <cell r="D77">
            <v>9.02</v>
          </cell>
          <cell r="E77" t="str">
            <v/>
          </cell>
        </row>
        <row r="78">
          <cell r="B78" t="str">
            <v>Unemployed</v>
          </cell>
          <cell r="C78">
            <v>37</v>
          </cell>
          <cell r="D78">
            <v>26.16</v>
          </cell>
          <cell r="E78" t="str">
            <v>#</v>
          </cell>
        </row>
        <row r="79">
          <cell r="B79" t="str">
            <v>Retired</v>
          </cell>
          <cell r="C79">
            <v>54</v>
          </cell>
          <cell r="D79">
            <v>13.09</v>
          </cell>
          <cell r="E79" t="str">
            <v/>
          </cell>
        </row>
        <row r="80">
          <cell r="B80" t="str">
            <v>Home or caring duties or voluntary work</v>
          </cell>
          <cell r="C80">
            <v>5</v>
          </cell>
          <cell r="D80">
            <v>42.04</v>
          </cell>
          <cell r="E80" t="str">
            <v>#</v>
          </cell>
        </row>
        <row r="81">
          <cell r="B81" t="str">
            <v>Not employed, studying</v>
          </cell>
          <cell r="C81">
            <v>68</v>
          </cell>
          <cell r="D81">
            <v>17.690000000000001</v>
          </cell>
          <cell r="E81" t="str">
            <v/>
          </cell>
        </row>
        <row r="82">
          <cell r="B82" t="str">
            <v>Not employed, not actively seeking work/unable to work</v>
          </cell>
          <cell r="C82">
            <v>19</v>
          </cell>
          <cell r="D82">
            <v>24.14</v>
          </cell>
          <cell r="E82" t="str">
            <v>#</v>
          </cell>
        </row>
        <row r="83">
          <cell r="B83" t="str">
            <v>Other employment status</v>
          </cell>
          <cell r="C83">
            <v>17</v>
          </cell>
          <cell r="D83">
            <v>36.74</v>
          </cell>
          <cell r="E83" t="str">
            <v>#</v>
          </cell>
        </row>
        <row r="84">
          <cell r="B84" t="str">
            <v>Not in the labour force</v>
          </cell>
          <cell r="C84">
            <v>163</v>
          </cell>
          <cell r="D84">
            <v>9.35</v>
          </cell>
          <cell r="E84" t="str">
            <v/>
          </cell>
        </row>
        <row r="85">
          <cell r="B85" t="str">
            <v>Personal income: $20,000 or less</v>
          </cell>
          <cell r="C85">
            <v>179</v>
          </cell>
          <cell r="D85">
            <v>10.8</v>
          </cell>
          <cell r="E85" t="str">
            <v/>
          </cell>
        </row>
        <row r="86">
          <cell r="B86" t="str">
            <v>Personal income: $20,001–$40,000</v>
          </cell>
          <cell r="C86">
            <v>97</v>
          </cell>
          <cell r="D86">
            <v>13.09</v>
          </cell>
          <cell r="E86" t="str">
            <v/>
          </cell>
        </row>
        <row r="87">
          <cell r="B87" t="str">
            <v>Personal income: $40,001–$60,000</v>
          </cell>
          <cell r="C87">
            <v>70</v>
          </cell>
          <cell r="D87">
            <v>14.27</v>
          </cell>
          <cell r="E87" t="str">
            <v/>
          </cell>
        </row>
        <row r="88">
          <cell r="B88" t="str">
            <v>Personal income: $60,001 or more</v>
          </cell>
          <cell r="C88">
            <v>61</v>
          </cell>
          <cell r="D88">
            <v>14.94</v>
          </cell>
          <cell r="E88" t="str">
            <v/>
          </cell>
        </row>
        <row r="89">
          <cell r="B89" t="str">
            <v>Household income: $40,000 or less</v>
          </cell>
          <cell r="C89">
            <v>145</v>
          </cell>
          <cell r="D89">
            <v>9.39</v>
          </cell>
          <cell r="E89" t="str">
            <v/>
          </cell>
        </row>
        <row r="90">
          <cell r="B90" t="str">
            <v>Household income: $40,001–$60,000</v>
          </cell>
          <cell r="C90">
            <v>68</v>
          </cell>
          <cell r="D90">
            <v>16.79</v>
          </cell>
          <cell r="E90" t="str">
            <v/>
          </cell>
        </row>
        <row r="91">
          <cell r="B91" t="str">
            <v>Household income: $60,001–$100,000</v>
          </cell>
          <cell r="C91">
            <v>104</v>
          </cell>
          <cell r="D91">
            <v>11.77</v>
          </cell>
          <cell r="E91" t="str">
            <v/>
          </cell>
        </row>
        <row r="92">
          <cell r="B92" t="str">
            <v>Household income: $100,001 or more</v>
          </cell>
          <cell r="C92">
            <v>90</v>
          </cell>
          <cell r="D92">
            <v>13.15</v>
          </cell>
          <cell r="E92" t="str">
            <v/>
          </cell>
        </row>
        <row r="93">
          <cell r="B93" t="str">
            <v>Not at all limited</v>
          </cell>
          <cell r="C93">
            <v>158</v>
          </cell>
          <cell r="D93">
            <v>9.56</v>
          </cell>
          <cell r="E93" t="str">
            <v/>
          </cell>
        </row>
        <row r="94">
          <cell r="B94" t="str">
            <v>A little limited</v>
          </cell>
          <cell r="C94">
            <v>76</v>
          </cell>
          <cell r="D94">
            <v>15.75</v>
          </cell>
          <cell r="E94" t="str">
            <v/>
          </cell>
        </row>
        <row r="95">
          <cell r="B95" t="str">
            <v>Quite limited</v>
          </cell>
          <cell r="C95">
            <v>48</v>
          </cell>
          <cell r="D95">
            <v>18.77</v>
          </cell>
          <cell r="E95" t="str">
            <v/>
          </cell>
        </row>
        <row r="96">
          <cell r="B96" t="str">
            <v>Very limited</v>
          </cell>
          <cell r="C96">
            <v>47</v>
          </cell>
          <cell r="D96">
            <v>23.53</v>
          </cell>
          <cell r="E96" t="str">
            <v>#</v>
          </cell>
        </row>
        <row r="97">
          <cell r="B97" t="str">
            <v>Couldn't buy it</v>
          </cell>
          <cell r="C97">
            <v>69</v>
          </cell>
          <cell r="D97">
            <v>15.2</v>
          </cell>
          <cell r="E97" t="str">
            <v/>
          </cell>
        </row>
        <row r="98">
          <cell r="B98" t="str">
            <v>Not at all limited</v>
          </cell>
          <cell r="C98">
            <v>158</v>
          </cell>
          <cell r="D98">
            <v>9.56</v>
          </cell>
          <cell r="E98" t="str">
            <v/>
          </cell>
        </row>
        <row r="99">
          <cell r="B99" t="str">
            <v>A little limited</v>
          </cell>
          <cell r="C99">
            <v>76</v>
          </cell>
          <cell r="D99">
            <v>15.75</v>
          </cell>
          <cell r="E99" t="str">
            <v/>
          </cell>
        </row>
        <row r="100">
          <cell r="B100" t="str">
            <v>Quite or very limited</v>
          </cell>
          <cell r="C100">
            <v>95</v>
          </cell>
          <cell r="D100">
            <v>14.54</v>
          </cell>
          <cell r="E100" t="str">
            <v/>
          </cell>
        </row>
        <row r="101">
          <cell r="B101" t="str">
            <v>Couldn't buy it</v>
          </cell>
          <cell r="C101">
            <v>69</v>
          </cell>
          <cell r="D101">
            <v>15.2</v>
          </cell>
          <cell r="E101" t="str">
            <v/>
          </cell>
        </row>
        <row r="102">
          <cell r="B102" t="str">
            <v>Yes, can meet unexpected expense</v>
          </cell>
          <cell r="C102">
            <v>274</v>
          </cell>
          <cell r="D102">
            <v>7.86</v>
          </cell>
          <cell r="E102" t="str">
            <v/>
          </cell>
        </row>
        <row r="103">
          <cell r="B103" t="str">
            <v>No, cannot meet unexpected expense</v>
          </cell>
          <cell r="C103">
            <v>114</v>
          </cell>
          <cell r="D103">
            <v>13.21</v>
          </cell>
          <cell r="E103" t="str">
            <v/>
          </cell>
        </row>
        <row r="104">
          <cell r="B104" t="str">
            <v>Household had no vehicle access</v>
          </cell>
          <cell r="C104">
            <v>43</v>
          </cell>
          <cell r="D104">
            <v>24.66</v>
          </cell>
          <cell r="E104" t="str">
            <v>#</v>
          </cell>
        </row>
        <row r="105">
          <cell r="B105" t="str">
            <v>Household had vehicle access</v>
          </cell>
          <cell r="C105">
            <v>363</v>
          </cell>
          <cell r="D105">
            <v>5.87</v>
          </cell>
          <cell r="E105" t="str">
            <v/>
          </cell>
        </row>
        <row r="106">
          <cell r="B106" t="str">
            <v>Household had no access to device</v>
          </cell>
          <cell r="C106">
            <v>29</v>
          </cell>
          <cell r="D106">
            <v>17.52</v>
          </cell>
          <cell r="E106" t="str">
            <v/>
          </cell>
        </row>
        <row r="107">
          <cell r="B107" t="str">
            <v>Household had access to device</v>
          </cell>
          <cell r="C107">
            <v>377</v>
          </cell>
          <cell r="D107">
            <v>5.85</v>
          </cell>
          <cell r="E107" t="str">
            <v/>
          </cell>
        </row>
        <row r="108">
          <cell r="B108" t="str">
            <v>One person household</v>
          </cell>
          <cell r="C108">
            <v>134</v>
          </cell>
          <cell r="D108">
            <v>8.58</v>
          </cell>
          <cell r="E108" t="str">
            <v/>
          </cell>
        </row>
        <row r="109">
          <cell r="B109" t="str">
            <v>One parent with child(ren)</v>
          </cell>
          <cell r="C109">
            <v>26</v>
          </cell>
          <cell r="D109">
            <v>24.07</v>
          </cell>
          <cell r="E109" t="str">
            <v>#</v>
          </cell>
        </row>
        <row r="110">
          <cell r="B110" t="str">
            <v>Couple only</v>
          </cell>
          <cell r="C110" t="str">
            <v>S</v>
          </cell>
          <cell r="D110">
            <v>56.53</v>
          </cell>
          <cell r="E110" t="str">
            <v/>
          </cell>
        </row>
        <row r="111">
          <cell r="B111" t="str">
            <v>Couple with child(ren)</v>
          </cell>
          <cell r="C111" t="str">
            <v>S</v>
          </cell>
          <cell r="D111">
            <v>117.19</v>
          </cell>
          <cell r="E111" t="str">
            <v/>
          </cell>
        </row>
        <row r="112">
          <cell r="B112" t="str">
            <v>Other multi-person household</v>
          </cell>
          <cell r="C112">
            <v>92</v>
          </cell>
          <cell r="D112">
            <v>15.25</v>
          </cell>
          <cell r="E112" t="str">
            <v/>
          </cell>
        </row>
        <row r="113">
          <cell r="B113" t="str">
            <v>Household composition unidentifiable</v>
          </cell>
          <cell r="C113">
            <v>0</v>
          </cell>
          <cell r="D113" t="str">
            <v>.</v>
          </cell>
          <cell r="E113" t="str">
            <v/>
          </cell>
        </row>
        <row r="114">
          <cell r="B114" t="str">
            <v>Other household with couple and/or child</v>
          </cell>
          <cell r="C114">
            <v>146</v>
          </cell>
          <cell r="D114">
            <v>13.01</v>
          </cell>
          <cell r="E114" t="str">
            <v/>
          </cell>
        </row>
        <row r="115">
          <cell r="B115" t="str">
            <v>One-person household</v>
          </cell>
          <cell r="C115">
            <v>134</v>
          </cell>
          <cell r="D115">
            <v>8.58</v>
          </cell>
          <cell r="E115" t="str">
            <v/>
          </cell>
        </row>
        <row r="116">
          <cell r="B116" t="str">
            <v>Two-people household</v>
          </cell>
          <cell r="C116">
            <v>59</v>
          </cell>
          <cell r="D116">
            <v>14.46</v>
          </cell>
          <cell r="E116" t="str">
            <v/>
          </cell>
        </row>
        <row r="117">
          <cell r="B117" t="str">
            <v>Three-people household</v>
          </cell>
          <cell r="C117">
            <v>64</v>
          </cell>
          <cell r="D117">
            <v>16.760000000000002</v>
          </cell>
          <cell r="E117" t="str">
            <v/>
          </cell>
        </row>
        <row r="118">
          <cell r="B118" t="str">
            <v>Four-people household</v>
          </cell>
          <cell r="C118">
            <v>75</v>
          </cell>
          <cell r="D118">
            <v>17.350000000000001</v>
          </cell>
          <cell r="E118" t="str">
            <v/>
          </cell>
        </row>
        <row r="119">
          <cell r="B119" t="str">
            <v>Five-or-more-people household</v>
          </cell>
          <cell r="C119">
            <v>74</v>
          </cell>
          <cell r="D119">
            <v>19.63</v>
          </cell>
          <cell r="E119" t="str">
            <v/>
          </cell>
        </row>
        <row r="120">
          <cell r="B120" t="str">
            <v>No children in household</v>
          </cell>
          <cell r="C120">
            <v>318</v>
          </cell>
          <cell r="D120">
            <v>6.22</v>
          </cell>
          <cell r="E120" t="str">
            <v/>
          </cell>
        </row>
        <row r="121">
          <cell r="B121" t="str">
            <v>One-child household</v>
          </cell>
          <cell r="C121">
            <v>45</v>
          </cell>
          <cell r="D121">
            <v>20.09</v>
          </cell>
          <cell r="E121" t="str">
            <v>#</v>
          </cell>
        </row>
        <row r="122">
          <cell r="B122" t="str">
            <v>Two-or-more-children household</v>
          </cell>
          <cell r="C122">
            <v>44</v>
          </cell>
          <cell r="D122">
            <v>29.25</v>
          </cell>
          <cell r="E122" t="str">
            <v>#</v>
          </cell>
        </row>
        <row r="123">
          <cell r="B123" t="str">
            <v>No children in household</v>
          </cell>
          <cell r="C123">
            <v>318</v>
          </cell>
          <cell r="D123">
            <v>6.22</v>
          </cell>
          <cell r="E123" t="str">
            <v/>
          </cell>
        </row>
        <row r="124">
          <cell r="B124" t="str">
            <v>One-or-more-children household</v>
          </cell>
          <cell r="C124">
            <v>89</v>
          </cell>
          <cell r="D124">
            <v>17.09</v>
          </cell>
          <cell r="E124" t="str">
            <v/>
          </cell>
        </row>
        <row r="125">
          <cell r="B125" t="str">
            <v>Yes, lived at current address</v>
          </cell>
          <cell r="C125">
            <v>314</v>
          </cell>
          <cell r="D125">
            <v>6.78</v>
          </cell>
          <cell r="E125" t="str">
            <v/>
          </cell>
        </row>
        <row r="126">
          <cell r="B126" t="str">
            <v>No, did not live at current address</v>
          </cell>
          <cell r="C126">
            <v>91</v>
          </cell>
          <cell r="D126">
            <v>13.11</v>
          </cell>
          <cell r="E126" t="str">
            <v/>
          </cell>
        </row>
        <row r="127">
          <cell r="B127" t="str">
            <v>Owned</v>
          </cell>
          <cell r="C127">
            <v>221</v>
          </cell>
          <cell r="D127">
            <v>8.56</v>
          </cell>
          <cell r="E127" t="str">
            <v/>
          </cell>
        </row>
        <row r="128">
          <cell r="B128" t="str">
            <v>Rented, private</v>
          </cell>
          <cell r="C128">
            <v>142</v>
          </cell>
          <cell r="D128">
            <v>11.01</v>
          </cell>
          <cell r="E128" t="str">
            <v/>
          </cell>
        </row>
        <row r="129">
          <cell r="B129" t="str">
            <v>Rented, government</v>
          </cell>
          <cell r="C129">
            <v>34</v>
          </cell>
          <cell r="D129">
            <v>23.01</v>
          </cell>
          <cell r="E129" t="str">
            <v>#</v>
          </cell>
        </row>
      </sheetData>
      <sheetData sheetId="4">
        <row r="4">
          <cell r="B4" t="str">
            <v>New Zealand Average</v>
          </cell>
          <cell r="C4" t="str">
            <v>SŜ</v>
          </cell>
          <cell r="D4">
            <v>0.95</v>
          </cell>
          <cell r="E4" t="str">
            <v/>
          </cell>
          <cell r="F4" t="str">
            <v/>
          </cell>
        </row>
        <row r="5">
          <cell r="B5" t="str">
            <v>Male</v>
          </cell>
          <cell r="C5" t="str">
            <v>SŜ</v>
          </cell>
          <cell r="D5">
            <v>0.95</v>
          </cell>
          <cell r="E5" t="str">
            <v/>
          </cell>
          <cell r="F5" t="str">
            <v/>
          </cell>
        </row>
        <row r="6">
          <cell r="B6" t="str">
            <v>Cis-male</v>
          </cell>
          <cell r="C6" t="str">
            <v>SŜ</v>
          </cell>
          <cell r="D6">
            <v>0.96</v>
          </cell>
          <cell r="E6" t="str">
            <v/>
          </cell>
          <cell r="F6" t="str">
            <v/>
          </cell>
        </row>
        <row r="7">
          <cell r="B7" t="str">
            <v>Gender-diverse or trans-gender</v>
          </cell>
          <cell r="C7">
            <v>0</v>
          </cell>
          <cell r="D7">
            <v>0</v>
          </cell>
          <cell r="E7" t="str">
            <v>.</v>
          </cell>
          <cell r="F7" t="str">
            <v>*</v>
          </cell>
        </row>
        <row r="8">
          <cell r="B8" t="str">
            <v>Heterosexual</v>
          </cell>
          <cell r="C8" t="str">
            <v>SŜ</v>
          </cell>
          <cell r="D8">
            <v>0.78</v>
          </cell>
          <cell r="E8" t="str">
            <v/>
          </cell>
          <cell r="F8" t="str">
            <v/>
          </cell>
        </row>
        <row r="9">
          <cell r="B9" t="str">
            <v>Gay or lesbian</v>
          </cell>
          <cell r="C9" t="str">
            <v>SŜ</v>
          </cell>
          <cell r="D9">
            <v>4.28</v>
          </cell>
          <cell r="E9" t="str">
            <v/>
          </cell>
          <cell r="F9" t="str">
            <v/>
          </cell>
        </row>
        <row r="10">
          <cell r="B10" t="str">
            <v>Bisexual</v>
          </cell>
          <cell r="C10" t="str">
            <v>S</v>
          </cell>
          <cell r="D10">
            <v>39.39</v>
          </cell>
          <cell r="E10" t="str">
            <v/>
          </cell>
          <cell r="F10" t="str">
            <v/>
          </cell>
        </row>
        <row r="11">
          <cell r="B11" t="str">
            <v>Other sexual identity</v>
          </cell>
          <cell r="C11" t="str">
            <v>SŜ</v>
          </cell>
          <cell r="D11">
            <v>9.39</v>
          </cell>
          <cell r="E11" t="str">
            <v/>
          </cell>
          <cell r="F11" t="str">
            <v/>
          </cell>
        </row>
        <row r="12">
          <cell r="B12" t="str">
            <v>People with diverse sexualities</v>
          </cell>
          <cell r="C12" t="str">
            <v>SŜ</v>
          </cell>
          <cell r="D12">
            <v>13.11</v>
          </cell>
          <cell r="E12" t="str">
            <v/>
          </cell>
          <cell r="F12" t="str">
            <v/>
          </cell>
        </row>
        <row r="13">
          <cell r="B13" t="str">
            <v>Not LGBT</v>
          </cell>
          <cell r="C13" t="str">
            <v>SŜ</v>
          </cell>
          <cell r="D13">
            <v>0.76</v>
          </cell>
          <cell r="E13" t="str">
            <v/>
          </cell>
          <cell r="F13" t="str">
            <v/>
          </cell>
        </row>
        <row r="14">
          <cell r="B14" t="str">
            <v>LGBT</v>
          </cell>
          <cell r="C14" t="str">
            <v>SŜ</v>
          </cell>
          <cell r="D14">
            <v>12.3</v>
          </cell>
          <cell r="E14" t="str">
            <v/>
          </cell>
          <cell r="F14" t="str">
            <v/>
          </cell>
        </row>
        <row r="15">
          <cell r="B15" t="str">
            <v>15–19 years</v>
          </cell>
          <cell r="C15" t="str">
            <v>SŜ</v>
          </cell>
          <cell r="D15">
            <v>1.27</v>
          </cell>
          <cell r="E15" t="str">
            <v/>
          </cell>
          <cell r="F15" t="str">
            <v/>
          </cell>
        </row>
        <row r="16">
          <cell r="B16" t="str">
            <v>20–29 years</v>
          </cell>
          <cell r="C16" t="str">
            <v>SŜ</v>
          </cell>
          <cell r="D16">
            <v>0.61</v>
          </cell>
          <cell r="E16" t="str">
            <v/>
          </cell>
          <cell r="F16" t="str">
            <v/>
          </cell>
        </row>
        <row r="17">
          <cell r="B17" t="str">
            <v>30–39 years</v>
          </cell>
          <cell r="C17" t="str">
            <v>SŜ</v>
          </cell>
          <cell r="D17">
            <v>8.8699999999999992</v>
          </cell>
          <cell r="E17" t="str">
            <v/>
          </cell>
          <cell r="F17" t="str">
            <v/>
          </cell>
        </row>
        <row r="18">
          <cell r="B18" t="str">
            <v>40–49 years</v>
          </cell>
          <cell r="C18" t="str">
            <v>SŜ</v>
          </cell>
          <cell r="D18">
            <v>3.28</v>
          </cell>
          <cell r="E18" t="str">
            <v/>
          </cell>
          <cell r="F18" t="str">
            <v/>
          </cell>
        </row>
        <row r="19">
          <cell r="B19" t="str">
            <v>50–59 years</v>
          </cell>
          <cell r="C19" t="str">
            <v>SŜ</v>
          </cell>
          <cell r="D19">
            <v>2.4300000000000002</v>
          </cell>
          <cell r="E19" t="str">
            <v/>
          </cell>
          <cell r="F19" t="str">
            <v/>
          </cell>
        </row>
        <row r="20">
          <cell r="B20" t="str">
            <v>60–64 years</v>
          </cell>
          <cell r="C20">
            <v>0</v>
          </cell>
          <cell r="D20">
            <v>0</v>
          </cell>
          <cell r="E20" t="str">
            <v>.</v>
          </cell>
          <cell r="F20" t="str">
            <v>*</v>
          </cell>
        </row>
        <row r="21">
          <cell r="B21" t="str">
            <v>65 years and over</v>
          </cell>
          <cell r="C21" t="str">
            <v>SŜ</v>
          </cell>
          <cell r="D21">
            <v>0.53</v>
          </cell>
          <cell r="E21" t="str">
            <v/>
          </cell>
          <cell r="F21" t="str">
            <v/>
          </cell>
        </row>
        <row r="22">
          <cell r="B22" t="str">
            <v>15–29 years</v>
          </cell>
          <cell r="C22" t="str">
            <v>SŜ</v>
          </cell>
          <cell r="D22">
            <v>0.67</v>
          </cell>
          <cell r="E22" t="str">
            <v/>
          </cell>
          <cell r="F22" t="str">
            <v/>
          </cell>
        </row>
        <row r="23">
          <cell r="B23" t="str">
            <v>30–64 years</v>
          </cell>
          <cell r="C23" t="str">
            <v>SŜ</v>
          </cell>
          <cell r="D23">
            <v>2.73</v>
          </cell>
          <cell r="E23" t="str">
            <v/>
          </cell>
          <cell r="F23" t="str">
            <v/>
          </cell>
        </row>
        <row r="24">
          <cell r="B24" t="str">
            <v>65 years and over</v>
          </cell>
          <cell r="C24" t="str">
            <v>SŜ</v>
          </cell>
          <cell r="D24">
            <v>0.53</v>
          </cell>
          <cell r="E24" t="str">
            <v/>
          </cell>
          <cell r="F24" t="str">
            <v/>
          </cell>
        </row>
        <row r="25">
          <cell r="B25" t="str">
            <v>15–19 years</v>
          </cell>
          <cell r="C25" t="str">
            <v>SŜ</v>
          </cell>
          <cell r="D25">
            <v>1.27</v>
          </cell>
          <cell r="E25" t="str">
            <v/>
          </cell>
          <cell r="F25" t="str">
            <v/>
          </cell>
        </row>
        <row r="26">
          <cell r="B26" t="str">
            <v>20–29 years</v>
          </cell>
          <cell r="C26" t="str">
            <v>SŜ</v>
          </cell>
          <cell r="D26">
            <v>0.61</v>
          </cell>
          <cell r="E26" t="str">
            <v/>
          </cell>
          <cell r="F26" t="str">
            <v/>
          </cell>
        </row>
        <row r="27">
          <cell r="B27" t="str">
            <v>NZ European</v>
          </cell>
          <cell r="C27" t="str">
            <v>SŜ</v>
          </cell>
          <cell r="D27">
            <v>0.69</v>
          </cell>
          <cell r="E27" t="str">
            <v/>
          </cell>
          <cell r="F27" t="str">
            <v/>
          </cell>
        </row>
        <row r="28">
          <cell r="B28" t="str">
            <v>Māori</v>
          </cell>
          <cell r="C28" t="str">
            <v>SŜ</v>
          </cell>
          <cell r="D28">
            <v>5.89</v>
          </cell>
          <cell r="E28" t="str">
            <v/>
          </cell>
          <cell r="F28" t="str">
            <v/>
          </cell>
        </row>
        <row r="29">
          <cell r="B29" t="str">
            <v>Pacific peoples</v>
          </cell>
          <cell r="C29" t="str">
            <v>SŜ</v>
          </cell>
          <cell r="D29">
            <v>0.74</v>
          </cell>
          <cell r="E29" t="str">
            <v/>
          </cell>
          <cell r="F29" t="str">
            <v/>
          </cell>
        </row>
        <row r="30">
          <cell r="B30" t="str">
            <v>Asian</v>
          </cell>
          <cell r="C30" t="str">
            <v>SŜ</v>
          </cell>
          <cell r="D30">
            <v>0.08</v>
          </cell>
          <cell r="E30" t="str">
            <v/>
          </cell>
          <cell r="F30" t="str">
            <v>*</v>
          </cell>
        </row>
        <row r="31">
          <cell r="B31" t="str">
            <v>Chinese</v>
          </cell>
          <cell r="C31">
            <v>0</v>
          </cell>
          <cell r="D31">
            <v>0</v>
          </cell>
          <cell r="E31" t="str">
            <v>.</v>
          </cell>
          <cell r="F31" t="str">
            <v>*</v>
          </cell>
        </row>
        <row r="32">
          <cell r="B32" t="str">
            <v>Indian</v>
          </cell>
          <cell r="C32" t="str">
            <v>SŜ</v>
          </cell>
          <cell r="D32">
            <v>0.22</v>
          </cell>
          <cell r="E32" t="str">
            <v/>
          </cell>
          <cell r="F32" t="str">
            <v>*</v>
          </cell>
        </row>
        <row r="33">
          <cell r="B33" t="str">
            <v>Other Asian ethnicity</v>
          </cell>
          <cell r="C33">
            <v>0</v>
          </cell>
          <cell r="D33">
            <v>0</v>
          </cell>
          <cell r="E33" t="str">
            <v>.</v>
          </cell>
          <cell r="F33" t="str">
            <v>*</v>
          </cell>
        </row>
        <row r="34">
          <cell r="B34" t="str">
            <v>Other ethnicity</v>
          </cell>
          <cell r="C34">
            <v>0</v>
          </cell>
          <cell r="D34">
            <v>0</v>
          </cell>
          <cell r="E34" t="str">
            <v>.</v>
          </cell>
          <cell r="F34" t="str">
            <v>*</v>
          </cell>
        </row>
        <row r="35">
          <cell r="B35" t="str">
            <v>Other ethnicity (except European and Māori)</v>
          </cell>
          <cell r="C35" t="str">
            <v>SŜ</v>
          </cell>
          <cell r="D35">
            <v>0.24</v>
          </cell>
          <cell r="E35" t="str">
            <v/>
          </cell>
          <cell r="F35" t="str">
            <v>*</v>
          </cell>
        </row>
        <row r="36">
          <cell r="B36" t="str">
            <v>Other ethnicity (except European, Māori and Asian)</v>
          </cell>
          <cell r="C36" t="str">
            <v>SŜ</v>
          </cell>
          <cell r="D36">
            <v>0.56999999999999995</v>
          </cell>
          <cell r="E36" t="str">
            <v/>
          </cell>
          <cell r="F36" t="str">
            <v/>
          </cell>
        </row>
        <row r="37">
          <cell r="B37" t="str">
            <v>Other ethnicity (except European, Māori and Pacific)</v>
          </cell>
          <cell r="C37" t="str">
            <v>SŜ</v>
          </cell>
          <cell r="D37">
            <v>7.0000000000000007E-2</v>
          </cell>
          <cell r="E37" t="str">
            <v/>
          </cell>
          <cell r="F37" t="str">
            <v>*</v>
          </cell>
        </row>
        <row r="38">
          <cell r="B38">
            <v>2018</v>
          </cell>
          <cell r="C38" t="str">
            <v>Ŝ</v>
          </cell>
          <cell r="D38">
            <v>0</v>
          </cell>
          <cell r="E38" t="str">
            <v/>
          </cell>
          <cell r="F38" t="str">
            <v>*</v>
          </cell>
        </row>
        <row r="39">
          <cell r="B39" t="str">
            <v>2019/20</v>
          </cell>
          <cell r="C39" t="str">
            <v>Ŝ</v>
          </cell>
          <cell r="D39">
            <v>0</v>
          </cell>
          <cell r="E39" t="str">
            <v/>
          </cell>
          <cell r="F39" t="str">
            <v>*</v>
          </cell>
        </row>
        <row r="40">
          <cell r="B40" t="str">
            <v>Auckland</v>
          </cell>
          <cell r="C40" t="str">
            <v>SŜ</v>
          </cell>
          <cell r="D40">
            <v>1.22</v>
          </cell>
          <cell r="E40" t="str">
            <v/>
          </cell>
          <cell r="F40" t="str">
            <v/>
          </cell>
        </row>
        <row r="41">
          <cell r="B41" t="str">
            <v>Wellington</v>
          </cell>
          <cell r="C41" t="str">
            <v>SŜ</v>
          </cell>
          <cell r="D41">
            <v>0.21</v>
          </cell>
          <cell r="E41" t="str">
            <v/>
          </cell>
          <cell r="F41" t="str">
            <v>*</v>
          </cell>
        </row>
        <row r="42">
          <cell r="B42" t="str">
            <v>Rest of North Island</v>
          </cell>
          <cell r="C42" t="str">
            <v>SŜ</v>
          </cell>
          <cell r="D42">
            <v>2.73</v>
          </cell>
          <cell r="E42" t="str">
            <v/>
          </cell>
          <cell r="F42" t="str">
            <v/>
          </cell>
        </row>
        <row r="43">
          <cell r="B43" t="str">
            <v>Canterbury</v>
          </cell>
          <cell r="C43" t="str">
            <v>SŜ</v>
          </cell>
          <cell r="D43">
            <v>0.56000000000000005</v>
          </cell>
          <cell r="E43" t="str">
            <v/>
          </cell>
          <cell r="F43" t="str">
            <v/>
          </cell>
        </row>
        <row r="44">
          <cell r="B44" t="str">
            <v>Rest of South Island</v>
          </cell>
          <cell r="C44" t="str">
            <v>SŜ</v>
          </cell>
          <cell r="D44">
            <v>0.75</v>
          </cell>
          <cell r="E44" t="str">
            <v/>
          </cell>
          <cell r="F44" t="str">
            <v/>
          </cell>
        </row>
        <row r="45">
          <cell r="B45" t="str">
            <v>Major urban area</v>
          </cell>
          <cell r="C45" t="str">
            <v>SŜ</v>
          </cell>
          <cell r="D45">
            <v>0.3</v>
          </cell>
          <cell r="E45" t="str">
            <v/>
          </cell>
          <cell r="F45" t="str">
            <v/>
          </cell>
        </row>
        <row r="46">
          <cell r="B46" t="str">
            <v>Large urban area</v>
          </cell>
          <cell r="C46" t="str">
            <v>SŜ</v>
          </cell>
          <cell r="D46">
            <v>1.42</v>
          </cell>
          <cell r="E46" t="str">
            <v/>
          </cell>
          <cell r="F46" t="str">
            <v/>
          </cell>
        </row>
        <row r="47">
          <cell r="B47" t="str">
            <v>Medium urban area</v>
          </cell>
          <cell r="C47" t="str">
            <v>SŜ</v>
          </cell>
          <cell r="D47">
            <v>0.9</v>
          </cell>
          <cell r="E47" t="str">
            <v/>
          </cell>
          <cell r="F47" t="str">
            <v/>
          </cell>
        </row>
        <row r="48">
          <cell r="B48" t="str">
            <v>Small urban area</v>
          </cell>
          <cell r="C48" t="str">
            <v>SŜ</v>
          </cell>
          <cell r="D48">
            <v>8.6300000000000008</v>
          </cell>
          <cell r="E48" t="str">
            <v/>
          </cell>
          <cell r="F48" t="str">
            <v/>
          </cell>
        </row>
        <row r="49">
          <cell r="B49" t="str">
            <v>Rural settlement/rural other</v>
          </cell>
          <cell r="C49" t="str">
            <v>SŜ</v>
          </cell>
          <cell r="D49">
            <v>3.31</v>
          </cell>
          <cell r="E49" t="str">
            <v/>
          </cell>
          <cell r="F49" t="str">
            <v/>
          </cell>
        </row>
        <row r="50">
          <cell r="B50" t="str">
            <v>Major urban area</v>
          </cell>
          <cell r="C50" t="str">
            <v>SŜ</v>
          </cell>
          <cell r="D50">
            <v>0.3</v>
          </cell>
          <cell r="E50" t="str">
            <v/>
          </cell>
          <cell r="F50" t="str">
            <v/>
          </cell>
        </row>
        <row r="51">
          <cell r="B51" t="str">
            <v>Medium/large urban area</v>
          </cell>
          <cell r="C51" t="str">
            <v>SŜ</v>
          </cell>
          <cell r="D51">
            <v>0.91</v>
          </cell>
          <cell r="E51" t="str">
            <v/>
          </cell>
          <cell r="F51" t="str">
            <v/>
          </cell>
        </row>
        <row r="52">
          <cell r="B52" t="str">
            <v>Small urban/rural area</v>
          </cell>
          <cell r="C52" t="str">
            <v>SŜ</v>
          </cell>
          <cell r="D52">
            <v>4.3499999999999996</v>
          </cell>
          <cell r="E52" t="str">
            <v/>
          </cell>
          <cell r="F52" t="str">
            <v/>
          </cell>
        </row>
        <row r="53">
          <cell r="B53" t="str">
            <v>Quintile 1 (least deprived)</v>
          </cell>
          <cell r="C53" t="str">
            <v>SŜ</v>
          </cell>
          <cell r="D53">
            <v>2.44</v>
          </cell>
          <cell r="E53" t="str">
            <v/>
          </cell>
          <cell r="F53" t="str">
            <v/>
          </cell>
        </row>
        <row r="54">
          <cell r="B54" t="str">
            <v>Quintile 2</v>
          </cell>
          <cell r="C54" t="str">
            <v>SŜ</v>
          </cell>
          <cell r="D54">
            <v>0.33</v>
          </cell>
          <cell r="E54" t="str">
            <v/>
          </cell>
          <cell r="F54" t="str">
            <v>*</v>
          </cell>
        </row>
        <row r="55">
          <cell r="B55" t="str">
            <v>Quintile 3</v>
          </cell>
          <cell r="C55" t="str">
            <v>SŜ</v>
          </cell>
          <cell r="D55">
            <v>1.35</v>
          </cell>
          <cell r="E55" t="str">
            <v/>
          </cell>
          <cell r="F55" t="str">
            <v/>
          </cell>
        </row>
        <row r="56">
          <cell r="B56" t="str">
            <v>Quintile 4</v>
          </cell>
          <cell r="C56" t="str">
            <v>SŜ</v>
          </cell>
          <cell r="D56">
            <v>0.46</v>
          </cell>
          <cell r="E56" t="str">
            <v/>
          </cell>
          <cell r="F56" t="str">
            <v/>
          </cell>
        </row>
        <row r="57">
          <cell r="B57" t="str">
            <v>Quintile 5 (most deprived)</v>
          </cell>
          <cell r="C57" t="str">
            <v>SŜ</v>
          </cell>
          <cell r="D57">
            <v>3.32</v>
          </cell>
          <cell r="E57" t="str">
            <v/>
          </cell>
          <cell r="F57" t="str">
            <v/>
          </cell>
        </row>
        <row r="58">
          <cell r="B58" t="str">
            <v>Did not have partner within last 12 months</v>
          </cell>
          <cell r="C58" t="str">
            <v>SŜ</v>
          </cell>
          <cell r="D58">
            <v>0.95</v>
          </cell>
          <cell r="E58" t="str">
            <v/>
          </cell>
          <cell r="F58" t="str">
            <v/>
          </cell>
        </row>
        <row r="59">
          <cell r="B59" t="str">
            <v>Has ever had a partner</v>
          </cell>
          <cell r="C59" t="str">
            <v>SŜ</v>
          </cell>
          <cell r="D59">
            <v>1.53</v>
          </cell>
          <cell r="E59" t="str">
            <v/>
          </cell>
          <cell r="F59" t="str">
            <v/>
          </cell>
        </row>
        <row r="60">
          <cell r="B60" t="str">
            <v>Has never had a partner</v>
          </cell>
          <cell r="C60" t="str">
            <v>SŜ</v>
          </cell>
          <cell r="D60">
            <v>0.36</v>
          </cell>
          <cell r="E60" t="str">
            <v/>
          </cell>
          <cell r="F60" t="str">
            <v/>
          </cell>
        </row>
        <row r="61">
          <cell r="B61" t="str">
            <v>Non-partnered</v>
          </cell>
          <cell r="C61" t="str">
            <v>SŜ</v>
          </cell>
          <cell r="D61">
            <v>0.95</v>
          </cell>
          <cell r="E61" t="str">
            <v/>
          </cell>
          <cell r="F61" t="str">
            <v/>
          </cell>
        </row>
        <row r="62">
          <cell r="B62" t="str">
            <v>Never married and never in a civil union</v>
          </cell>
          <cell r="C62" t="str">
            <v>SŜ</v>
          </cell>
          <cell r="D62">
            <v>0.94</v>
          </cell>
          <cell r="E62" t="str">
            <v/>
          </cell>
          <cell r="F62" t="str">
            <v/>
          </cell>
        </row>
        <row r="63">
          <cell r="B63" t="str">
            <v>Divorced</v>
          </cell>
          <cell r="C63" t="str">
            <v>SŜ</v>
          </cell>
          <cell r="D63">
            <v>0.99</v>
          </cell>
          <cell r="E63" t="str">
            <v/>
          </cell>
          <cell r="F63" t="str">
            <v/>
          </cell>
        </row>
        <row r="64">
          <cell r="B64" t="str">
            <v>Widowed/surviving partner</v>
          </cell>
          <cell r="C64" t="str">
            <v>SŜ</v>
          </cell>
          <cell r="D64">
            <v>0.95</v>
          </cell>
          <cell r="E64" t="str">
            <v/>
          </cell>
          <cell r="F64" t="str">
            <v/>
          </cell>
        </row>
        <row r="65">
          <cell r="B65" t="str">
            <v>Separated</v>
          </cell>
          <cell r="C65" t="str">
            <v>SŜ</v>
          </cell>
          <cell r="D65">
            <v>8.77</v>
          </cell>
          <cell r="E65" t="str">
            <v/>
          </cell>
          <cell r="F65" t="str">
            <v/>
          </cell>
        </row>
        <row r="66">
          <cell r="B66" t="str">
            <v>Married/civil union/de facto</v>
          </cell>
          <cell r="C66">
            <v>0</v>
          </cell>
          <cell r="D66">
            <v>0</v>
          </cell>
          <cell r="E66" t="str">
            <v>.</v>
          </cell>
          <cell r="F66" t="str">
            <v>*</v>
          </cell>
        </row>
        <row r="67">
          <cell r="B67" t="str">
            <v>Adults with disability</v>
          </cell>
          <cell r="C67" t="str">
            <v>SŜ</v>
          </cell>
          <cell r="D67">
            <v>0.64</v>
          </cell>
          <cell r="E67" t="str">
            <v/>
          </cell>
          <cell r="F67" t="str">
            <v/>
          </cell>
        </row>
        <row r="68">
          <cell r="B68" t="str">
            <v>Adults without disability</v>
          </cell>
          <cell r="C68" t="str">
            <v>SŜ</v>
          </cell>
          <cell r="D68">
            <v>1.01</v>
          </cell>
          <cell r="E68" t="str">
            <v/>
          </cell>
          <cell r="F68" t="str">
            <v/>
          </cell>
        </row>
        <row r="69">
          <cell r="B69" t="str">
            <v>Low level of psychological distress</v>
          </cell>
          <cell r="C69" t="str">
            <v>SŜ</v>
          </cell>
          <cell r="D69">
            <v>1.02</v>
          </cell>
          <cell r="E69" t="str">
            <v/>
          </cell>
          <cell r="F69" t="str">
            <v/>
          </cell>
        </row>
        <row r="70">
          <cell r="B70" t="str">
            <v>Moderate level of psychological distress</v>
          </cell>
          <cell r="C70" t="str">
            <v>SŜ</v>
          </cell>
          <cell r="D70">
            <v>2.61</v>
          </cell>
          <cell r="E70" t="str">
            <v/>
          </cell>
          <cell r="F70" t="str">
            <v/>
          </cell>
        </row>
        <row r="71">
          <cell r="B71" t="str">
            <v>High level of psychological distress</v>
          </cell>
          <cell r="C71" t="str">
            <v>SŜ</v>
          </cell>
          <cell r="D71">
            <v>4.6399999999999997</v>
          </cell>
          <cell r="E71" t="str">
            <v/>
          </cell>
          <cell r="F71" t="str">
            <v/>
          </cell>
        </row>
        <row r="72">
          <cell r="B72" t="str">
            <v>No probable serious mental illness</v>
          </cell>
          <cell r="C72" t="str">
            <v>SŜ</v>
          </cell>
          <cell r="D72">
            <v>1.02</v>
          </cell>
          <cell r="E72" t="str">
            <v/>
          </cell>
          <cell r="F72" t="str">
            <v/>
          </cell>
        </row>
        <row r="73">
          <cell r="B73" t="str">
            <v>Probable serious mental illness</v>
          </cell>
          <cell r="C73" t="str">
            <v>SŜ</v>
          </cell>
          <cell r="D73">
            <v>2.61</v>
          </cell>
          <cell r="E73" t="str">
            <v/>
          </cell>
          <cell r="F73" t="str">
            <v/>
          </cell>
        </row>
        <row r="74">
          <cell r="B74" t="str">
            <v>Employed</v>
          </cell>
          <cell r="C74" t="str">
            <v>SŜ</v>
          </cell>
          <cell r="D74">
            <v>1.82</v>
          </cell>
          <cell r="E74" t="str">
            <v/>
          </cell>
          <cell r="F74" t="str">
            <v/>
          </cell>
        </row>
        <row r="75">
          <cell r="B75" t="str">
            <v>Unemployed</v>
          </cell>
          <cell r="C75" t="str">
            <v>SŜ</v>
          </cell>
          <cell r="D75">
            <v>1.27</v>
          </cell>
          <cell r="E75" t="str">
            <v/>
          </cell>
          <cell r="F75" t="str">
            <v/>
          </cell>
        </row>
        <row r="76">
          <cell r="B76" t="str">
            <v>Retired</v>
          </cell>
          <cell r="C76" t="str">
            <v>SŜ</v>
          </cell>
          <cell r="D76">
            <v>0.67</v>
          </cell>
          <cell r="E76" t="str">
            <v/>
          </cell>
          <cell r="F76" t="str">
            <v/>
          </cell>
        </row>
        <row r="77">
          <cell r="B77" t="str">
            <v>Home or caring duties or voluntary work</v>
          </cell>
          <cell r="C77" t="str">
            <v>SŜ</v>
          </cell>
          <cell r="D77">
            <v>5.52</v>
          </cell>
          <cell r="E77" t="str">
            <v/>
          </cell>
          <cell r="F77" t="str">
            <v/>
          </cell>
        </row>
        <row r="78">
          <cell r="B78" t="str">
            <v>Not employed, studying</v>
          </cell>
          <cell r="C78" t="str">
            <v>SŜ</v>
          </cell>
          <cell r="D78">
            <v>0.41</v>
          </cell>
          <cell r="E78" t="str">
            <v/>
          </cell>
          <cell r="F78" t="str">
            <v/>
          </cell>
        </row>
        <row r="79">
          <cell r="B79" t="str">
            <v>Not employed, not actively seeking work/unable to work</v>
          </cell>
          <cell r="C79" t="str">
            <v>SŜ</v>
          </cell>
          <cell r="D79">
            <v>5.46</v>
          </cell>
          <cell r="E79" t="str">
            <v/>
          </cell>
          <cell r="F79" t="str">
            <v/>
          </cell>
        </row>
        <row r="80">
          <cell r="B80" t="str">
            <v>Other employment status</v>
          </cell>
          <cell r="C80">
            <v>0</v>
          </cell>
          <cell r="D80">
            <v>0</v>
          </cell>
          <cell r="E80" t="str">
            <v>.</v>
          </cell>
          <cell r="F80" t="str">
            <v>*</v>
          </cell>
        </row>
        <row r="81">
          <cell r="B81" t="str">
            <v>Not in the labour force</v>
          </cell>
          <cell r="C81" t="str">
            <v>SŜ</v>
          </cell>
          <cell r="D81">
            <v>0.71</v>
          </cell>
          <cell r="E81" t="str">
            <v/>
          </cell>
          <cell r="F81" t="str">
            <v/>
          </cell>
        </row>
        <row r="82">
          <cell r="B82" t="str">
            <v>Personal income: $20,000 or less</v>
          </cell>
          <cell r="C82" t="str">
            <v>SŜ</v>
          </cell>
          <cell r="D82">
            <v>0.93</v>
          </cell>
          <cell r="E82" t="str">
            <v/>
          </cell>
          <cell r="F82" t="str">
            <v/>
          </cell>
        </row>
        <row r="83">
          <cell r="B83" t="str">
            <v>Personal income: $20,001–$40,000</v>
          </cell>
          <cell r="C83" t="str">
            <v>SŜ</v>
          </cell>
          <cell r="D83">
            <v>2.84</v>
          </cell>
          <cell r="E83" t="str">
            <v/>
          </cell>
          <cell r="F83" t="str">
            <v/>
          </cell>
        </row>
        <row r="84">
          <cell r="B84" t="str">
            <v>Personal income: $40,001–$60,000</v>
          </cell>
          <cell r="C84" t="str">
            <v>SŜ</v>
          </cell>
          <cell r="D84">
            <v>3.43</v>
          </cell>
          <cell r="E84" t="str">
            <v/>
          </cell>
          <cell r="F84" t="str">
            <v/>
          </cell>
        </row>
        <row r="85">
          <cell r="B85" t="str">
            <v>Personal income: $60,001 or more</v>
          </cell>
          <cell r="C85" t="str">
            <v>SŜ</v>
          </cell>
          <cell r="D85">
            <v>0.24</v>
          </cell>
          <cell r="E85" t="str">
            <v/>
          </cell>
          <cell r="F85" t="str">
            <v>*</v>
          </cell>
        </row>
        <row r="86">
          <cell r="B86" t="str">
            <v>Household income: $40,000 or less</v>
          </cell>
          <cell r="C86" t="str">
            <v>SŜ</v>
          </cell>
          <cell r="D86">
            <v>2.11</v>
          </cell>
          <cell r="E86" t="str">
            <v/>
          </cell>
          <cell r="F86" t="str">
            <v/>
          </cell>
        </row>
        <row r="87">
          <cell r="B87" t="str">
            <v>Household income: $40,001–$60,000</v>
          </cell>
          <cell r="C87" t="str">
            <v>SŜ</v>
          </cell>
          <cell r="D87">
            <v>3.49</v>
          </cell>
          <cell r="E87" t="str">
            <v/>
          </cell>
          <cell r="F87" t="str">
            <v/>
          </cell>
        </row>
        <row r="88">
          <cell r="B88" t="str">
            <v>Household income: $60,001–$100,000</v>
          </cell>
          <cell r="C88" t="str">
            <v>SŜ</v>
          </cell>
          <cell r="D88">
            <v>0.46</v>
          </cell>
          <cell r="E88" t="str">
            <v/>
          </cell>
          <cell r="F88" t="str">
            <v/>
          </cell>
        </row>
        <row r="89">
          <cell r="B89" t="str">
            <v>Household income: $100,001 or more</v>
          </cell>
          <cell r="C89" t="str">
            <v>SŜ</v>
          </cell>
          <cell r="D89">
            <v>0.41</v>
          </cell>
          <cell r="E89" t="str">
            <v/>
          </cell>
          <cell r="F89" t="str">
            <v/>
          </cell>
        </row>
        <row r="90">
          <cell r="B90" t="str">
            <v>Not at all limited</v>
          </cell>
          <cell r="C90" t="str">
            <v>SŜ</v>
          </cell>
          <cell r="D90">
            <v>1.64</v>
          </cell>
          <cell r="E90" t="str">
            <v/>
          </cell>
          <cell r="F90" t="str">
            <v/>
          </cell>
        </row>
        <row r="91">
          <cell r="B91" t="str">
            <v>A little limited</v>
          </cell>
          <cell r="C91" t="str">
            <v>SŜ</v>
          </cell>
          <cell r="D91">
            <v>0.11</v>
          </cell>
          <cell r="E91" t="str">
            <v/>
          </cell>
          <cell r="F91" t="str">
            <v>*</v>
          </cell>
        </row>
        <row r="92">
          <cell r="B92" t="str">
            <v>Quite limited</v>
          </cell>
          <cell r="C92" t="str">
            <v>SŜ</v>
          </cell>
          <cell r="D92">
            <v>1.23</v>
          </cell>
          <cell r="E92" t="str">
            <v/>
          </cell>
          <cell r="F92" t="str">
            <v/>
          </cell>
        </row>
        <row r="93">
          <cell r="B93" t="str">
            <v>Very limited</v>
          </cell>
          <cell r="C93" t="str">
            <v>SŜ</v>
          </cell>
          <cell r="D93">
            <v>5.9</v>
          </cell>
          <cell r="E93" t="str">
            <v/>
          </cell>
          <cell r="F93" t="str">
            <v/>
          </cell>
        </row>
        <row r="94">
          <cell r="B94" t="str">
            <v>Couldn't buy it</v>
          </cell>
          <cell r="C94" t="str">
            <v>SŜ</v>
          </cell>
          <cell r="D94">
            <v>1.69</v>
          </cell>
          <cell r="E94" t="str">
            <v/>
          </cell>
          <cell r="F94" t="str">
            <v/>
          </cell>
        </row>
        <row r="95">
          <cell r="B95" t="str">
            <v>Not at all limited</v>
          </cell>
          <cell r="C95" t="str">
            <v>SŜ</v>
          </cell>
          <cell r="D95">
            <v>1.64</v>
          </cell>
          <cell r="E95" t="str">
            <v/>
          </cell>
          <cell r="F95" t="str">
            <v/>
          </cell>
        </row>
        <row r="96">
          <cell r="B96" t="str">
            <v>A little limited</v>
          </cell>
          <cell r="C96" t="str">
            <v>SŜ</v>
          </cell>
          <cell r="D96">
            <v>0.11</v>
          </cell>
          <cell r="E96" t="str">
            <v/>
          </cell>
          <cell r="F96" t="str">
            <v>*</v>
          </cell>
        </row>
        <row r="97">
          <cell r="B97" t="str">
            <v>Quite or very limited</v>
          </cell>
          <cell r="C97" t="str">
            <v>SŜ</v>
          </cell>
          <cell r="D97">
            <v>2.97</v>
          </cell>
          <cell r="E97" t="str">
            <v/>
          </cell>
          <cell r="F97" t="str">
            <v/>
          </cell>
        </row>
        <row r="98">
          <cell r="B98" t="str">
            <v>Couldn't buy it</v>
          </cell>
          <cell r="C98" t="str">
            <v>SŜ</v>
          </cell>
          <cell r="D98">
            <v>1.69</v>
          </cell>
          <cell r="E98" t="str">
            <v/>
          </cell>
          <cell r="F98" t="str">
            <v/>
          </cell>
        </row>
        <row r="99">
          <cell r="B99" t="str">
            <v>Yes, can meet unexpected expense</v>
          </cell>
          <cell r="C99" t="str">
            <v>SŜ</v>
          </cell>
          <cell r="D99">
            <v>1.07</v>
          </cell>
          <cell r="E99" t="str">
            <v/>
          </cell>
          <cell r="F99" t="str">
            <v/>
          </cell>
        </row>
        <row r="100">
          <cell r="B100" t="str">
            <v>No, cannot meet unexpected expense</v>
          </cell>
          <cell r="C100" t="str">
            <v>SŜ</v>
          </cell>
          <cell r="D100">
            <v>2.39</v>
          </cell>
          <cell r="E100" t="str">
            <v/>
          </cell>
          <cell r="F100" t="str">
            <v/>
          </cell>
        </row>
        <row r="101">
          <cell r="B101" t="str">
            <v>Household had no vehicle access</v>
          </cell>
          <cell r="C101" t="str">
            <v>SŜ</v>
          </cell>
          <cell r="D101">
            <v>0.93</v>
          </cell>
          <cell r="E101" t="str">
            <v/>
          </cell>
          <cell r="F101" t="str">
            <v/>
          </cell>
        </row>
        <row r="102">
          <cell r="B102" t="str">
            <v>Household had vehicle access</v>
          </cell>
          <cell r="C102" t="str">
            <v>SŜ</v>
          </cell>
          <cell r="D102">
            <v>1.06</v>
          </cell>
          <cell r="E102" t="str">
            <v/>
          </cell>
          <cell r="F102" t="str">
            <v/>
          </cell>
        </row>
        <row r="103">
          <cell r="B103" t="str">
            <v>Household had no access to device</v>
          </cell>
          <cell r="C103" t="str">
            <v>SŜ</v>
          </cell>
          <cell r="D103">
            <v>0.15</v>
          </cell>
          <cell r="E103" t="str">
            <v/>
          </cell>
          <cell r="F103" t="str">
            <v>*</v>
          </cell>
        </row>
        <row r="104">
          <cell r="B104" t="str">
            <v>Household had access to device</v>
          </cell>
          <cell r="C104" t="str">
            <v>SŜ</v>
          </cell>
          <cell r="D104">
            <v>1.03</v>
          </cell>
          <cell r="E104" t="str">
            <v/>
          </cell>
          <cell r="F104" t="str">
            <v/>
          </cell>
        </row>
        <row r="105">
          <cell r="B105" t="str">
            <v>One person household</v>
          </cell>
          <cell r="C105" t="str">
            <v>SŜ</v>
          </cell>
          <cell r="D105">
            <v>0.4</v>
          </cell>
          <cell r="E105" t="str">
            <v/>
          </cell>
          <cell r="F105" t="str">
            <v/>
          </cell>
        </row>
        <row r="106">
          <cell r="B106" t="str">
            <v>One parent with child(ren)</v>
          </cell>
          <cell r="C106" t="str">
            <v>SŜ</v>
          </cell>
          <cell r="D106">
            <v>10.93</v>
          </cell>
          <cell r="E106" t="str">
            <v/>
          </cell>
          <cell r="F106" t="str">
            <v/>
          </cell>
        </row>
        <row r="107">
          <cell r="B107" t="str">
            <v>Couple only</v>
          </cell>
          <cell r="C107" t="str">
            <v>SŜ</v>
          </cell>
          <cell r="D107">
            <v>5.64</v>
          </cell>
          <cell r="E107" t="str">
            <v/>
          </cell>
          <cell r="F107" t="str">
            <v/>
          </cell>
        </row>
        <row r="108">
          <cell r="B108" t="str">
            <v>Couple with child(ren)</v>
          </cell>
          <cell r="C108">
            <v>0</v>
          </cell>
          <cell r="D108">
            <v>0</v>
          </cell>
          <cell r="E108" t="str">
            <v>.</v>
          </cell>
          <cell r="F108" t="str">
            <v>*</v>
          </cell>
        </row>
        <row r="109">
          <cell r="B109" t="str">
            <v>Other multi-person household</v>
          </cell>
          <cell r="C109" t="str">
            <v>SŜ</v>
          </cell>
          <cell r="D109">
            <v>0.66</v>
          </cell>
          <cell r="E109" t="str">
            <v/>
          </cell>
          <cell r="F109" t="str">
            <v/>
          </cell>
        </row>
        <row r="110">
          <cell r="B110" t="str">
            <v>Other household with couple and/or child</v>
          </cell>
          <cell r="C110" t="str">
            <v>SŜ</v>
          </cell>
          <cell r="D110">
            <v>1.71</v>
          </cell>
          <cell r="E110" t="str">
            <v/>
          </cell>
          <cell r="F110" t="str">
            <v/>
          </cell>
        </row>
        <row r="111">
          <cell r="B111" t="str">
            <v>One-person household</v>
          </cell>
          <cell r="C111" t="str">
            <v>SŜ</v>
          </cell>
          <cell r="D111">
            <v>0.4</v>
          </cell>
          <cell r="E111" t="str">
            <v/>
          </cell>
          <cell r="F111" t="str">
            <v/>
          </cell>
        </row>
        <row r="112">
          <cell r="B112" t="str">
            <v>Two-people household</v>
          </cell>
          <cell r="C112" t="str">
            <v>SŜ</v>
          </cell>
          <cell r="D112">
            <v>1.47</v>
          </cell>
          <cell r="E112" t="str">
            <v/>
          </cell>
          <cell r="F112" t="str">
            <v/>
          </cell>
        </row>
        <row r="113">
          <cell r="B113" t="str">
            <v>Three-people household</v>
          </cell>
          <cell r="C113" t="str">
            <v>SŜ</v>
          </cell>
          <cell r="D113">
            <v>1.63</v>
          </cell>
          <cell r="E113" t="str">
            <v/>
          </cell>
          <cell r="F113" t="str">
            <v/>
          </cell>
        </row>
        <row r="114">
          <cell r="B114" t="str">
            <v>Four-people household</v>
          </cell>
          <cell r="C114" t="str">
            <v>SŜ</v>
          </cell>
          <cell r="D114">
            <v>1.61</v>
          </cell>
          <cell r="E114" t="str">
            <v/>
          </cell>
          <cell r="F114" t="str">
            <v/>
          </cell>
        </row>
        <row r="115">
          <cell r="B115" t="str">
            <v>Five-or-more-people household</v>
          </cell>
          <cell r="C115" t="str">
            <v>SŜ</v>
          </cell>
          <cell r="D115">
            <v>4.76</v>
          </cell>
          <cell r="E115" t="str">
            <v/>
          </cell>
          <cell r="F115" t="str">
            <v/>
          </cell>
        </row>
        <row r="116">
          <cell r="B116" t="str">
            <v>No children in household</v>
          </cell>
          <cell r="C116" t="str">
            <v>SŜ</v>
          </cell>
          <cell r="D116">
            <v>0.47</v>
          </cell>
          <cell r="E116" t="str">
            <v/>
          </cell>
          <cell r="F116" t="str">
            <v/>
          </cell>
        </row>
        <row r="117">
          <cell r="B117" t="str">
            <v>One-child household</v>
          </cell>
          <cell r="C117" t="str">
            <v>SŜ</v>
          </cell>
          <cell r="D117">
            <v>2.67</v>
          </cell>
          <cell r="E117" t="str">
            <v/>
          </cell>
          <cell r="F117" t="str">
            <v/>
          </cell>
        </row>
        <row r="118">
          <cell r="B118" t="str">
            <v>Two-or-more-children household</v>
          </cell>
          <cell r="C118" t="str">
            <v>SŜ</v>
          </cell>
          <cell r="D118">
            <v>8.08</v>
          </cell>
          <cell r="E118" t="str">
            <v/>
          </cell>
          <cell r="F118" t="str">
            <v/>
          </cell>
        </row>
        <row r="119">
          <cell r="B119" t="str">
            <v>No children in household</v>
          </cell>
          <cell r="C119" t="str">
            <v>SŜ</v>
          </cell>
          <cell r="D119">
            <v>0.47</v>
          </cell>
          <cell r="E119" t="str">
            <v/>
          </cell>
          <cell r="F119" t="str">
            <v/>
          </cell>
        </row>
        <row r="120">
          <cell r="B120" t="str">
            <v>One-or-more-children household</v>
          </cell>
          <cell r="C120" t="str">
            <v>SŜ</v>
          </cell>
          <cell r="D120">
            <v>4.12</v>
          </cell>
          <cell r="E120" t="str">
            <v/>
          </cell>
          <cell r="F120" t="str">
            <v/>
          </cell>
        </row>
        <row r="121">
          <cell r="B121" t="str">
            <v>Yes, lived at current address</v>
          </cell>
          <cell r="C121" t="str">
            <v>SŜ</v>
          </cell>
          <cell r="D121">
            <v>1.02</v>
          </cell>
          <cell r="E121" t="str">
            <v/>
          </cell>
          <cell r="F121" t="str">
            <v/>
          </cell>
        </row>
        <row r="122">
          <cell r="B122" t="str">
            <v>No, did not live at current address</v>
          </cell>
          <cell r="C122" t="str">
            <v>SŜ</v>
          </cell>
          <cell r="D122">
            <v>2.56</v>
          </cell>
          <cell r="E122" t="str">
            <v/>
          </cell>
          <cell r="F122" t="str">
            <v/>
          </cell>
        </row>
        <row r="123">
          <cell r="B123" t="str">
            <v>Owned</v>
          </cell>
          <cell r="C123" t="str">
            <v>SŜ</v>
          </cell>
          <cell r="D123">
            <v>1.19</v>
          </cell>
          <cell r="E123" t="str">
            <v/>
          </cell>
          <cell r="F123" t="str">
            <v/>
          </cell>
        </row>
        <row r="124">
          <cell r="B124" t="str">
            <v>Rented, private</v>
          </cell>
          <cell r="C124" t="str">
            <v>SŜ</v>
          </cell>
          <cell r="D124">
            <v>1.94</v>
          </cell>
          <cell r="E124" t="str">
            <v/>
          </cell>
          <cell r="F124" t="str">
            <v/>
          </cell>
        </row>
        <row r="125">
          <cell r="B125" t="str">
            <v>Rented, government</v>
          </cell>
          <cell r="C125" t="str">
            <v>SŜ</v>
          </cell>
          <cell r="D125">
            <v>3.07</v>
          </cell>
          <cell r="E125" t="str">
            <v/>
          </cell>
          <cell r="F125" t="str">
            <v/>
          </cell>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5">
        <row r="4">
          <cell r="B4" t="str">
            <v>New Zealand Average</v>
          </cell>
          <cell r="C4" t="str">
            <v>S</v>
          </cell>
          <cell r="D4">
            <v>62.69</v>
          </cell>
          <cell r="E4" t="str">
            <v/>
          </cell>
        </row>
        <row r="5">
          <cell r="B5" t="str">
            <v>Male</v>
          </cell>
          <cell r="C5" t="str">
            <v>S</v>
          </cell>
          <cell r="D5">
            <v>62.69</v>
          </cell>
          <cell r="E5" t="str">
            <v/>
          </cell>
        </row>
        <row r="6">
          <cell r="B6" t="str">
            <v>Cis-male</v>
          </cell>
          <cell r="C6" t="str">
            <v>S</v>
          </cell>
          <cell r="D6">
            <v>62.69</v>
          </cell>
          <cell r="E6" t="str">
            <v/>
          </cell>
        </row>
        <row r="7">
          <cell r="B7" t="str">
            <v>Gender-diverse or trans-gender</v>
          </cell>
          <cell r="C7">
            <v>0</v>
          </cell>
          <cell r="D7" t="str">
            <v>.</v>
          </cell>
          <cell r="E7" t="str">
            <v/>
          </cell>
        </row>
        <row r="8">
          <cell r="B8" t="str">
            <v>Heterosexual</v>
          </cell>
          <cell r="C8" t="str">
            <v>S</v>
          </cell>
          <cell r="D8">
            <v>65.400000000000006</v>
          </cell>
          <cell r="E8" t="str">
            <v/>
          </cell>
        </row>
        <row r="9">
          <cell r="B9" t="str">
            <v>Gay or lesbian</v>
          </cell>
          <cell r="C9" t="str">
            <v>S</v>
          </cell>
          <cell r="D9">
            <v>175.36</v>
          </cell>
          <cell r="E9" t="str">
            <v/>
          </cell>
        </row>
        <row r="10">
          <cell r="B10" t="str">
            <v>Bisexual</v>
          </cell>
          <cell r="C10" t="str">
            <v>S</v>
          </cell>
          <cell r="D10">
            <v>198.9</v>
          </cell>
          <cell r="E10" t="str">
            <v/>
          </cell>
        </row>
        <row r="11">
          <cell r="B11" t="str">
            <v>Other sexual identity</v>
          </cell>
          <cell r="C11" t="str">
            <v>S</v>
          </cell>
          <cell r="D11">
            <v>204.56</v>
          </cell>
          <cell r="E11" t="str">
            <v/>
          </cell>
        </row>
        <row r="12">
          <cell r="B12" t="str">
            <v>People with diverse sexualities</v>
          </cell>
          <cell r="C12" t="str">
            <v>S</v>
          </cell>
          <cell r="D12">
            <v>156.77000000000001</v>
          </cell>
          <cell r="E12" t="str">
            <v/>
          </cell>
        </row>
        <row r="13">
          <cell r="B13" t="str">
            <v>Not LGBT</v>
          </cell>
          <cell r="C13" t="str">
            <v>S</v>
          </cell>
          <cell r="D13">
            <v>64.739999999999995</v>
          </cell>
          <cell r="E13" t="str">
            <v/>
          </cell>
        </row>
        <row r="14">
          <cell r="B14" t="str">
            <v>LGBT</v>
          </cell>
          <cell r="C14" t="str">
            <v>S</v>
          </cell>
          <cell r="D14">
            <v>156.77000000000001</v>
          </cell>
          <cell r="E14" t="str">
            <v/>
          </cell>
        </row>
        <row r="15">
          <cell r="B15" t="str">
            <v>15–19 years</v>
          </cell>
          <cell r="C15" t="str">
            <v>S</v>
          </cell>
          <cell r="D15">
            <v>146.22999999999999</v>
          </cell>
          <cell r="E15" t="str">
            <v/>
          </cell>
        </row>
        <row r="16">
          <cell r="B16" t="str">
            <v>20–29 years</v>
          </cell>
          <cell r="C16" t="str">
            <v>S</v>
          </cell>
          <cell r="D16">
            <v>74.37</v>
          </cell>
          <cell r="E16" t="str">
            <v/>
          </cell>
        </row>
        <row r="17">
          <cell r="B17" t="str">
            <v>30–39 years</v>
          </cell>
          <cell r="C17" t="str">
            <v>S</v>
          </cell>
          <cell r="D17">
            <v>119.12</v>
          </cell>
          <cell r="E17" t="str">
            <v/>
          </cell>
        </row>
        <row r="18">
          <cell r="B18" t="str">
            <v>40–49 years</v>
          </cell>
          <cell r="C18" t="str">
            <v>S</v>
          </cell>
          <cell r="D18">
            <v>152.03</v>
          </cell>
          <cell r="E18" t="str">
            <v/>
          </cell>
        </row>
        <row r="19">
          <cell r="B19" t="str">
            <v>50–59 years</v>
          </cell>
          <cell r="C19" t="str">
            <v>S</v>
          </cell>
          <cell r="D19">
            <v>144.97</v>
          </cell>
          <cell r="E19" t="str">
            <v/>
          </cell>
        </row>
        <row r="20">
          <cell r="B20" t="str">
            <v>60–64 years</v>
          </cell>
          <cell r="C20">
            <v>0</v>
          </cell>
          <cell r="D20" t="str">
            <v>.</v>
          </cell>
          <cell r="E20" t="str">
            <v/>
          </cell>
        </row>
        <row r="21">
          <cell r="B21" t="str">
            <v>65 years and over</v>
          </cell>
          <cell r="C21" t="str">
            <v>S</v>
          </cell>
          <cell r="D21">
            <v>196.92</v>
          </cell>
          <cell r="E21" t="str">
            <v/>
          </cell>
        </row>
        <row r="22">
          <cell r="B22" t="str">
            <v>15–29 years</v>
          </cell>
          <cell r="C22" t="str">
            <v>S</v>
          </cell>
          <cell r="D22">
            <v>80.11</v>
          </cell>
          <cell r="E22" t="str">
            <v/>
          </cell>
        </row>
        <row r="23">
          <cell r="B23" t="str">
            <v>30–64 years</v>
          </cell>
          <cell r="C23" t="str">
            <v>S</v>
          </cell>
          <cell r="D23">
            <v>86</v>
          </cell>
          <cell r="E23" t="str">
            <v/>
          </cell>
        </row>
        <row r="24">
          <cell r="B24" t="str">
            <v>65 years and over</v>
          </cell>
          <cell r="C24" t="str">
            <v>S</v>
          </cell>
          <cell r="D24">
            <v>196.92</v>
          </cell>
          <cell r="E24" t="str">
            <v/>
          </cell>
        </row>
        <row r="25">
          <cell r="B25" t="str">
            <v>15–19 years</v>
          </cell>
          <cell r="C25" t="str">
            <v>S</v>
          </cell>
          <cell r="D25">
            <v>146.22999999999999</v>
          </cell>
          <cell r="E25" t="str">
            <v/>
          </cell>
        </row>
        <row r="26">
          <cell r="B26" t="str">
            <v>20–29 years</v>
          </cell>
          <cell r="C26" t="str">
            <v>S</v>
          </cell>
          <cell r="D26">
            <v>74.37</v>
          </cell>
          <cell r="E26" t="str">
            <v/>
          </cell>
        </row>
        <row r="27">
          <cell r="B27" t="str">
            <v>NZ European</v>
          </cell>
          <cell r="C27" t="str">
            <v>S</v>
          </cell>
          <cell r="D27">
            <v>73.3</v>
          </cell>
          <cell r="E27" t="str">
            <v/>
          </cell>
        </row>
        <row r="28">
          <cell r="B28" t="str">
            <v>Māori</v>
          </cell>
          <cell r="C28" t="str">
            <v>S</v>
          </cell>
          <cell r="D28">
            <v>93.07</v>
          </cell>
          <cell r="E28" t="str">
            <v/>
          </cell>
        </row>
        <row r="29">
          <cell r="B29" t="str">
            <v>Pacific peoples</v>
          </cell>
          <cell r="C29" t="str">
            <v>S</v>
          </cell>
          <cell r="D29">
            <v>120.61</v>
          </cell>
          <cell r="E29" t="str">
            <v/>
          </cell>
        </row>
        <row r="30">
          <cell r="B30" t="str">
            <v>Asian</v>
          </cell>
          <cell r="C30" t="str">
            <v>S</v>
          </cell>
          <cell r="D30">
            <v>196.33</v>
          </cell>
          <cell r="E30" t="str">
            <v/>
          </cell>
        </row>
        <row r="31">
          <cell r="B31" t="str">
            <v>Chinese</v>
          </cell>
          <cell r="C31">
            <v>0</v>
          </cell>
          <cell r="D31" t="str">
            <v>.</v>
          </cell>
          <cell r="E31" t="str">
            <v/>
          </cell>
        </row>
        <row r="32">
          <cell r="B32" t="str">
            <v>Indian</v>
          </cell>
          <cell r="C32" t="str">
            <v>S</v>
          </cell>
          <cell r="D32">
            <v>196.33</v>
          </cell>
          <cell r="E32" t="str">
            <v/>
          </cell>
        </row>
        <row r="33">
          <cell r="B33" t="str">
            <v>Other Asian ethnicity</v>
          </cell>
          <cell r="C33">
            <v>0</v>
          </cell>
          <cell r="D33" t="str">
            <v>.</v>
          </cell>
          <cell r="E33" t="str">
            <v/>
          </cell>
        </row>
        <row r="34">
          <cell r="B34" t="str">
            <v>Other ethnicity</v>
          </cell>
          <cell r="C34">
            <v>0</v>
          </cell>
          <cell r="D34" t="str">
            <v>.</v>
          </cell>
          <cell r="E34" t="str">
            <v/>
          </cell>
        </row>
        <row r="35">
          <cell r="B35" t="str">
            <v>Other ethnicity (except European and Māori)</v>
          </cell>
          <cell r="C35" t="str">
            <v>S</v>
          </cell>
          <cell r="D35">
            <v>108.96</v>
          </cell>
          <cell r="E35" t="str">
            <v/>
          </cell>
        </row>
        <row r="36">
          <cell r="B36" t="str">
            <v>Other ethnicity (except European, Māori and Asian)</v>
          </cell>
          <cell r="C36" t="str">
            <v>S</v>
          </cell>
          <cell r="D36">
            <v>120.61</v>
          </cell>
          <cell r="E36" t="str">
            <v/>
          </cell>
        </row>
        <row r="37">
          <cell r="B37" t="str">
            <v>Other ethnicity (except European, Māori and Pacific)</v>
          </cell>
          <cell r="C37" t="str">
            <v>S</v>
          </cell>
          <cell r="D37">
            <v>196.33</v>
          </cell>
          <cell r="E37" t="str">
            <v/>
          </cell>
        </row>
        <row r="38">
          <cell r="B38">
            <v>2018</v>
          </cell>
          <cell r="C38" t="str">
            <v>S</v>
          </cell>
          <cell r="D38">
            <v>81.23</v>
          </cell>
          <cell r="E38" t="str">
            <v/>
          </cell>
        </row>
        <row r="39">
          <cell r="B39" t="str">
            <v>2019/20</v>
          </cell>
          <cell r="C39" t="str">
            <v>S</v>
          </cell>
          <cell r="D39">
            <v>104.54</v>
          </cell>
          <cell r="E39" t="str">
            <v/>
          </cell>
        </row>
        <row r="40">
          <cell r="B40" t="str">
            <v>Auckland</v>
          </cell>
          <cell r="C40" t="str">
            <v>S</v>
          </cell>
          <cell r="D40">
            <v>97.18</v>
          </cell>
          <cell r="E40" t="str">
            <v/>
          </cell>
        </row>
        <row r="41">
          <cell r="B41" t="str">
            <v>Wellington</v>
          </cell>
          <cell r="C41" t="str">
            <v>S</v>
          </cell>
          <cell r="D41">
            <v>196.63</v>
          </cell>
          <cell r="E41" t="str">
            <v/>
          </cell>
        </row>
        <row r="42">
          <cell r="B42" t="str">
            <v>Rest of North Island</v>
          </cell>
          <cell r="C42" t="str">
            <v>S</v>
          </cell>
          <cell r="D42">
            <v>90.98</v>
          </cell>
          <cell r="E42" t="str">
            <v/>
          </cell>
        </row>
        <row r="43">
          <cell r="B43" t="str">
            <v>Canterbury</v>
          </cell>
          <cell r="C43" t="str">
            <v>S</v>
          </cell>
          <cell r="D43">
            <v>107.76</v>
          </cell>
          <cell r="E43" t="str">
            <v/>
          </cell>
        </row>
        <row r="44">
          <cell r="B44" t="str">
            <v>Rest of South Island</v>
          </cell>
          <cell r="C44" t="str">
            <v>S</v>
          </cell>
          <cell r="D44">
            <v>149.88</v>
          </cell>
          <cell r="E44" t="str">
            <v/>
          </cell>
        </row>
        <row r="45">
          <cell r="B45" t="str">
            <v>Major urban area</v>
          </cell>
          <cell r="C45" t="str">
            <v>S</v>
          </cell>
          <cell r="D45">
            <v>66.22</v>
          </cell>
          <cell r="E45" t="str">
            <v/>
          </cell>
        </row>
        <row r="46">
          <cell r="B46" t="str">
            <v>Large urban area</v>
          </cell>
          <cell r="C46" t="str">
            <v>S</v>
          </cell>
          <cell r="D46">
            <v>105.61</v>
          </cell>
          <cell r="E46" t="str">
            <v/>
          </cell>
        </row>
        <row r="47">
          <cell r="B47" t="str">
            <v>Medium urban area</v>
          </cell>
          <cell r="C47" t="str">
            <v>S</v>
          </cell>
          <cell r="D47">
            <v>196.69</v>
          </cell>
          <cell r="E47" t="str">
            <v/>
          </cell>
        </row>
        <row r="48">
          <cell r="B48" t="str">
            <v>Small urban area</v>
          </cell>
          <cell r="C48" t="str">
            <v>S</v>
          </cell>
          <cell r="D48">
            <v>121.1</v>
          </cell>
          <cell r="E48" t="str">
            <v/>
          </cell>
        </row>
        <row r="49">
          <cell r="B49" t="str">
            <v>Rural settlement/rural other</v>
          </cell>
          <cell r="C49" t="str">
            <v>S</v>
          </cell>
          <cell r="D49">
            <v>118.83</v>
          </cell>
          <cell r="E49" t="str">
            <v/>
          </cell>
        </row>
        <row r="50">
          <cell r="B50" t="str">
            <v>Major urban area</v>
          </cell>
          <cell r="C50" t="str">
            <v>S</v>
          </cell>
          <cell r="D50">
            <v>66.22</v>
          </cell>
          <cell r="E50" t="str">
            <v/>
          </cell>
        </row>
        <row r="51">
          <cell r="B51" t="str">
            <v>Medium/large urban area</v>
          </cell>
          <cell r="C51" t="str">
            <v>S</v>
          </cell>
          <cell r="D51">
            <v>93.04</v>
          </cell>
          <cell r="E51" t="str">
            <v/>
          </cell>
        </row>
        <row r="52">
          <cell r="B52" t="str">
            <v>Small urban/rural area</v>
          </cell>
          <cell r="C52" t="str">
            <v>S</v>
          </cell>
          <cell r="D52">
            <v>89.71</v>
          </cell>
          <cell r="E52" t="str">
            <v/>
          </cell>
        </row>
        <row r="53">
          <cell r="B53" t="str">
            <v>Quintile 1 (least deprived)</v>
          </cell>
          <cell r="C53" t="str">
            <v>S</v>
          </cell>
          <cell r="D53">
            <v>149.62</v>
          </cell>
          <cell r="E53" t="str">
            <v/>
          </cell>
        </row>
        <row r="54">
          <cell r="B54" t="str">
            <v>Quintile 2</v>
          </cell>
          <cell r="C54" t="str">
            <v>S</v>
          </cell>
          <cell r="D54">
            <v>165.75</v>
          </cell>
          <cell r="E54" t="str">
            <v/>
          </cell>
        </row>
        <row r="55">
          <cell r="B55" t="str">
            <v>Quintile 3</v>
          </cell>
          <cell r="C55" t="str">
            <v>S</v>
          </cell>
          <cell r="D55">
            <v>130.13</v>
          </cell>
          <cell r="E55" t="str">
            <v/>
          </cell>
        </row>
        <row r="56">
          <cell r="B56" t="str">
            <v>Quintile 4</v>
          </cell>
          <cell r="C56" t="str">
            <v>S</v>
          </cell>
          <cell r="D56">
            <v>93.57</v>
          </cell>
          <cell r="E56" t="str">
            <v/>
          </cell>
        </row>
        <row r="57">
          <cell r="B57" t="str">
            <v>Quintile 5 (most deprived)</v>
          </cell>
          <cell r="C57" t="str">
            <v>S</v>
          </cell>
          <cell r="D57">
            <v>91.91</v>
          </cell>
          <cell r="E57" t="str">
            <v/>
          </cell>
        </row>
        <row r="58">
          <cell r="B58" t="str">
            <v>Did not have partner within last 12 months</v>
          </cell>
          <cell r="C58" t="str">
            <v>S</v>
          </cell>
          <cell r="D58">
            <v>62.69</v>
          </cell>
          <cell r="E58" t="str">
            <v/>
          </cell>
        </row>
        <row r="59">
          <cell r="B59" t="str">
            <v>Has ever had a partner</v>
          </cell>
          <cell r="C59" t="str">
            <v>S</v>
          </cell>
          <cell r="D59">
            <v>70.38</v>
          </cell>
          <cell r="E59" t="str">
            <v/>
          </cell>
        </row>
        <row r="60">
          <cell r="B60" t="str">
            <v>Has never had a partner</v>
          </cell>
          <cell r="C60" t="str">
            <v>S</v>
          </cell>
          <cell r="D60">
            <v>81.45</v>
          </cell>
          <cell r="E60" t="str">
            <v/>
          </cell>
        </row>
        <row r="61">
          <cell r="B61" t="str">
            <v>Non-partnered</v>
          </cell>
          <cell r="C61" t="str">
            <v>S</v>
          </cell>
          <cell r="D61">
            <v>62.69</v>
          </cell>
          <cell r="E61" t="str">
            <v/>
          </cell>
        </row>
        <row r="62">
          <cell r="B62" t="str">
            <v>Never married and never in a civil union</v>
          </cell>
          <cell r="C62" t="str">
            <v>S</v>
          </cell>
          <cell r="D62">
            <v>80.42</v>
          </cell>
          <cell r="E62" t="str">
            <v/>
          </cell>
        </row>
        <row r="63">
          <cell r="B63" t="str">
            <v>Divorced</v>
          </cell>
          <cell r="C63" t="str">
            <v>S</v>
          </cell>
          <cell r="D63">
            <v>199.78</v>
          </cell>
          <cell r="E63" t="str">
            <v/>
          </cell>
        </row>
        <row r="64">
          <cell r="B64" t="str">
            <v>Widowed/surviving partner</v>
          </cell>
          <cell r="C64" t="str">
            <v>S</v>
          </cell>
          <cell r="D64">
            <v>196.92</v>
          </cell>
          <cell r="E64" t="str">
            <v/>
          </cell>
        </row>
        <row r="65">
          <cell r="B65" t="str">
            <v>Separated</v>
          </cell>
          <cell r="C65" t="str">
            <v>S</v>
          </cell>
          <cell r="D65">
            <v>116.6</v>
          </cell>
          <cell r="E65" t="str">
            <v/>
          </cell>
        </row>
        <row r="66">
          <cell r="B66" t="str">
            <v>Married/civil union/de facto</v>
          </cell>
          <cell r="C66">
            <v>0</v>
          </cell>
          <cell r="D66" t="str">
            <v>.</v>
          </cell>
          <cell r="E66" t="str">
            <v/>
          </cell>
        </row>
        <row r="67">
          <cell r="B67" t="str">
            <v>Adults with disability</v>
          </cell>
          <cell r="C67" t="str">
            <v>S</v>
          </cell>
          <cell r="D67">
            <v>196.23</v>
          </cell>
          <cell r="E67" t="str">
            <v/>
          </cell>
        </row>
        <row r="68">
          <cell r="B68" t="str">
            <v>Adults without disability</v>
          </cell>
          <cell r="C68" t="str">
            <v>S</v>
          </cell>
          <cell r="D68">
            <v>63.29</v>
          </cell>
          <cell r="E68" t="str">
            <v/>
          </cell>
        </row>
        <row r="69">
          <cell r="B69" t="str">
            <v>Low level of psychological distress</v>
          </cell>
          <cell r="C69" t="str">
            <v>S</v>
          </cell>
          <cell r="D69">
            <v>68.989999999999995</v>
          </cell>
          <cell r="E69" t="str">
            <v/>
          </cell>
        </row>
        <row r="70">
          <cell r="B70" t="str">
            <v>Moderate level of psychological distress</v>
          </cell>
          <cell r="C70" t="str">
            <v>S</v>
          </cell>
          <cell r="D70">
            <v>117.49</v>
          </cell>
          <cell r="E70" t="str">
            <v/>
          </cell>
        </row>
        <row r="71">
          <cell r="B71" t="str">
            <v>High level of psychological distress</v>
          </cell>
          <cell r="C71" t="str">
            <v>S</v>
          </cell>
          <cell r="D71">
            <v>146.08000000000001</v>
          </cell>
          <cell r="E71" t="str">
            <v/>
          </cell>
        </row>
        <row r="72">
          <cell r="B72" t="str">
            <v>No probable serious mental illness</v>
          </cell>
          <cell r="C72" t="str">
            <v>S</v>
          </cell>
          <cell r="D72">
            <v>68.989999999999995</v>
          </cell>
          <cell r="E72" t="str">
            <v/>
          </cell>
        </row>
        <row r="73">
          <cell r="B73" t="str">
            <v>Probable serious mental illness</v>
          </cell>
          <cell r="C73" t="str">
            <v>S</v>
          </cell>
          <cell r="D73">
            <v>117.49</v>
          </cell>
          <cell r="E73" t="str">
            <v/>
          </cell>
        </row>
        <row r="74">
          <cell r="B74" t="str">
            <v>Employed</v>
          </cell>
          <cell r="C74" t="str">
            <v>S</v>
          </cell>
          <cell r="D74">
            <v>82.75</v>
          </cell>
          <cell r="E74" t="str">
            <v/>
          </cell>
        </row>
        <row r="75">
          <cell r="B75" t="str">
            <v>Unemployed</v>
          </cell>
          <cell r="C75" t="str">
            <v>S</v>
          </cell>
          <cell r="D75">
            <v>102.63</v>
          </cell>
          <cell r="E75" t="str">
            <v/>
          </cell>
        </row>
        <row r="76">
          <cell r="B76" t="str">
            <v>Retired</v>
          </cell>
          <cell r="C76" t="str">
            <v>S</v>
          </cell>
          <cell r="D76">
            <v>196.92</v>
          </cell>
          <cell r="E76" t="str">
            <v/>
          </cell>
        </row>
        <row r="77">
          <cell r="B77" t="str">
            <v>Home or caring duties or voluntary work</v>
          </cell>
          <cell r="C77" t="str">
            <v>S</v>
          </cell>
          <cell r="D77">
            <v>196.6</v>
          </cell>
          <cell r="E77" t="str">
            <v/>
          </cell>
        </row>
        <row r="78">
          <cell r="B78" t="str">
            <v>Not employed, studying</v>
          </cell>
          <cell r="C78" t="str">
            <v>S</v>
          </cell>
          <cell r="D78">
            <v>196.04</v>
          </cell>
          <cell r="E78" t="str">
            <v/>
          </cell>
        </row>
        <row r="79">
          <cell r="B79" t="str">
            <v>Not employed, not actively seeking work/unable to work</v>
          </cell>
          <cell r="C79" t="str">
            <v>S</v>
          </cell>
          <cell r="D79">
            <v>138.12</v>
          </cell>
          <cell r="E79" t="str">
            <v/>
          </cell>
        </row>
        <row r="80">
          <cell r="B80" t="str">
            <v>Other employment status</v>
          </cell>
          <cell r="C80">
            <v>0</v>
          </cell>
          <cell r="D80" t="str">
            <v>.</v>
          </cell>
          <cell r="E80" t="str">
            <v/>
          </cell>
        </row>
        <row r="81">
          <cell r="B81" t="str">
            <v>Not in the labour force</v>
          </cell>
          <cell r="C81" t="str">
            <v>S</v>
          </cell>
          <cell r="D81">
            <v>94.87</v>
          </cell>
          <cell r="E81" t="str">
            <v/>
          </cell>
        </row>
        <row r="82">
          <cell r="B82" t="str">
            <v>Personal income: $20,000 or less</v>
          </cell>
          <cell r="C82" t="str">
            <v>S</v>
          </cell>
          <cell r="D82">
            <v>76.77</v>
          </cell>
          <cell r="E82" t="str">
            <v/>
          </cell>
        </row>
        <row r="83">
          <cell r="B83" t="str">
            <v>Personal income: $20,001–$40,000</v>
          </cell>
          <cell r="C83" t="str">
            <v>S</v>
          </cell>
          <cell r="D83">
            <v>119.71</v>
          </cell>
          <cell r="E83" t="str">
            <v/>
          </cell>
        </row>
        <row r="84">
          <cell r="B84" t="str">
            <v>Personal income: $40,001–$60,000</v>
          </cell>
          <cell r="C84" t="str">
            <v>S</v>
          </cell>
          <cell r="D84">
            <v>140.30000000000001</v>
          </cell>
          <cell r="E84" t="str">
            <v/>
          </cell>
        </row>
        <row r="85">
          <cell r="B85" t="str">
            <v>Personal income: $60,001 or more</v>
          </cell>
          <cell r="C85" t="str">
            <v>S</v>
          </cell>
          <cell r="D85">
            <v>196.96</v>
          </cell>
          <cell r="E85" t="str">
            <v/>
          </cell>
        </row>
        <row r="86">
          <cell r="B86" t="str">
            <v>Household income: $40,000 or less</v>
          </cell>
          <cell r="C86" t="str">
            <v>S</v>
          </cell>
          <cell r="D86">
            <v>81.11</v>
          </cell>
          <cell r="E86" t="str">
            <v/>
          </cell>
        </row>
        <row r="87">
          <cell r="B87" t="str">
            <v>Household income: $40,001–$60,000</v>
          </cell>
          <cell r="C87" t="str">
            <v>S</v>
          </cell>
          <cell r="D87">
            <v>142.62</v>
          </cell>
          <cell r="E87" t="str">
            <v/>
          </cell>
        </row>
        <row r="88">
          <cell r="B88" t="str">
            <v>Household income: $60,001–$100,000</v>
          </cell>
          <cell r="C88" t="str">
            <v>S</v>
          </cell>
          <cell r="D88">
            <v>121.9</v>
          </cell>
          <cell r="E88" t="str">
            <v/>
          </cell>
        </row>
        <row r="89">
          <cell r="B89" t="str">
            <v>Household income: $100,001 or more</v>
          </cell>
          <cell r="C89" t="str">
            <v>S</v>
          </cell>
          <cell r="D89">
            <v>127.91</v>
          </cell>
          <cell r="E89" t="str">
            <v/>
          </cell>
        </row>
        <row r="90">
          <cell r="B90" t="str">
            <v>Not at all limited</v>
          </cell>
          <cell r="C90" t="str">
            <v>S</v>
          </cell>
          <cell r="D90">
            <v>109.48</v>
          </cell>
          <cell r="E90" t="str">
            <v/>
          </cell>
        </row>
        <row r="91">
          <cell r="B91" t="str">
            <v>A little limited</v>
          </cell>
          <cell r="C91" t="str">
            <v>S</v>
          </cell>
          <cell r="D91">
            <v>196.63</v>
          </cell>
          <cell r="E91" t="str">
            <v/>
          </cell>
        </row>
        <row r="92">
          <cell r="B92" t="str">
            <v>Quite limited</v>
          </cell>
          <cell r="C92" t="str">
            <v>S</v>
          </cell>
          <cell r="D92">
            <v>118.57</v>
          </cell>
          <cell r="E92" t="str">
            <v/>
          </cell>
        </row>
        <row r="93">
          <cell r="B93" t="str">
            <v>Very limited</v>
          </cell>
          <cell r="C93" t="str">
            <v>S</v>
          </cell>
          <cell r="D93">
            <v>135.76</v>
          </cell>
          <cell r="E93" t="str">
            <v/>
          </cell>
        </row>
        <row r="94">
          <cell r="B94" t="str">
            <v>Couldn't buy it</v>
          </cell>
          <cell r="C94" t="str">
            <v>S</v>
          </cell>
          <cell r="D94">
            <v>91.77</v>
          </cell>
          <cell r="E94" t="str">
            <v/>
          </cell>
        </row>
        <row r="95">
          <cell r="B95" t="str">
            <v>Not at all limited</v>
          </cell>
          <cell r="C95" t="str">
            <v>S</v>
          </cell>
          <cell r="D95">
            <v>109.48</v>
          </cell>
          <cell r="E95" t="str">
            <v/>
          </cell>
        </row>
        <row r="96">
          <cell r="B96" t="str">
            <v>A little limited</v>
          </cell>
          <cell r="C96" t="str">
            <v>S</v>
          </cell>
          <cell r="D96">
            <v>196.63</v>
          </cell>
          <cell r="E96" t="str">
            <v/>
          </cell>
        </row>
        <row r="97">
          <cell r="B97" t="str">
            <v>Quite or very limited</v>
          </cell>
          <cell r="C97" t="str">
            <v>S</v>
          </cell>
          <cell r="D97">
            <v>111.43</v>
          </cell>
          <cell r="E97" t="str">
            <v/>
          </cell>
        </row>
        <row r="98">
          <cell r="B98" t="str">
            <v>Couldn't buy it</v>
          </cell>
          <cell r="C98" t="str">
            <v>S</v>
          </cell>
          <cell r="D98">
            <v>91.77</v>
          </cell>
          <cell r="E98" t="str">
            <v/>
          </cell>
        </row>
        <row r="99">
          <cell r="B99" t="str">
            <v>Yes, can meet unexpected expense</v>
          </cell>
          <cell r="C99" t="str">
            <v>S</v>
          </cell>
          <cell r="D99">
            <v>96.77</v>
          </cell>
          <cell r="E99" t="str">
            <v/>
          </cell>
        </row>
        <row r="100">
          <cell r="B100" t="str">
            <v>No, cannot meet unexpected expense</v>
          </cell>
          <cell r="C100" t="str">
            <v>S</v>
          </cell>
          <cell r="D100">
            <v>85.36</v>
          </cell>
          <cell r="E100" t="str">
            <v/>
          </cell>
        </row>
        <row r="101">
          <cell r="B101" t="str">
            <v>Household had no vehicle access</v>
          </cell>
          <cell r="C101" t="str">
            <v>S</v>
          </cell>
          <cell r="D101">
            <v>138.83000000000001</v>
          </cell>
          <cell r="E101" t="str">
            <v/>
          </cell>
        </row>
        <row r="102">
          <cell r="B102" t="str">
            <v>Household had vehicle access</v>
          </cell>
          <cell r="C102" t="str">
            <v>S</v>
          </cell>
          <cell r="D102">
            <v>65.489999999999995</v>
          </cell>
          <cell r="E102" t="str">
            <v/>
          </cell>
        </row>
        <row r="103">
          <cell r="B103" t="str">
            <v>Household had no access to device</v>
          </cell>
          <cell r="C103" t="str">
            <v>S</v>
          </cell>
          <cell r="D103">
            <v>196.24</v>
          </cell>
          <cell r="E103" t="str">
            <v/>
          </cell>
        </row>
        <row r="104">
          <cell r="B104" t="str">
            <v>Household had access to device</v>
          </cell>
          <cell r="C104" t="str">
            <v>S</v>
          </cell>
          <cell r="D104">
            <v>62.95</v>
          </cell>
          <cell r="E104" t="str">
            <v/>
          </cell>
        </row>
        <row r="105">
          <cell r="B105" t="str">
            <v>One person household</v>
          </cell>
          <cell r="C105" t="str">
            <v>S</v>
          </cell>
          <cell r="D105">
            <v>87.94</v>
          </cell>
          <cell r="E105" t="str">
            <v/>
          </cell>
        </row>
        <row r="106">
          <cell r="B106" t="str">
            <v>One parent with child(ren)</v>
          </cell>
          <cell r="C106" t="str">
            <v>S</v>
          </cell>
          <cell r="D106">
            <v>104.79</v>
          </cell>
          <cell r="E106" t="str">
            <v/>
          </cell>
        </row>
        <row r="107">
          <cell r="B107" t="str">
            <v>Couple only</v>
          </cell>
          <cell r="C107" t="str">
            <v>S</v>
          </cell>
          <cell r="D107">
            <v>196.23</v>
          </cell>
          <cell r="E107" t="str">
            <v/>
          </cell>
        </row>
        <row r="108">
          <cell r="B108" t="str">
            <v>Couple with child(ren)</v>
          </cell>
          <cell r="C108">
            <v>0</v>
          </cell>
          <cell r="D108" t="str">
            <v>.</v>
          </cell>
          <cell r="E108" t="str">
            <v/>
          </cell>
        </row>
        <row r="109">
          <cell r="B109" t="str">
            <v>Other multi-person household</v>
          </cell>
          <cell r="C109" t="str">
            <v>S</v>
          </cell>
          <cell r="D109">
            <v>80.790000000000006</v>
          </cell>
          <cell r="E109" t="str">
            <v/>
          </cell>
        </row>
        <row r="110">
          <cell r="B110" t="str">
            <v>Other household with couple and/or child</v>
          </cell>
          <cell r="C110" t="str">
            <v>S</v>
          </cell>
          <cell r="D110">
            <v>129.29</v>
          </cell>
          <cell r="E110" t="str">
            <v/>
          </cell>
        </row>
        <row r="111">
          <cell r="B111" t="str">
            <v>One-person household</v>
          </cell>
          <cell r="C111" t="str">
            <v>S</v>
          </cell>
          <cell r="D111">
            <v>87.94</v>
          </cell>
          <cell r="E111" t="str">
            <v/>
          </cell>
        </row>
        <row r="112">
          <cell r="B112" t="str">
            <v>Two-people household</v>
          </cell>
          <cell r="C112" t="str">
            <v>S</v>
          </cell>
          <cell r="D112">
            <v>92.32</v>
          </cell>
          <cell r="E112" t="str">
            <v/>
          </cell>
        </row>
        <row r="113">
          <cell r="B113" t="str">
            <v>Three-people household</v>
          </cell>
          <cell r="C113" t="str">
            <v>S</v>
          </cell>
          <cell r="D113">
            <v>133.69</v>
          </cell>
          <cell r="E113" t="str">
            <v/>
          </cell>
        </row>
        <row r="114">
          <cell r="B114" t="str">
            <v>Four-people household</v>
          </cell>
          <cell r="C114" t="str">
            <v>S</v>
          </cell>
          <cell r="D114">
            <v>154.82</v>
          </cell>
          <cell r="E114" t="str">
            <v/>
          </cell>
        </row>
        <row r="115">
          <cell r="B115" t="str">
            <v>Five-or-more-people household</v>
          </cell>
          <cell r="C115" t="str">
            <v>S</v>
          </cell>
          <cell r="D115">
            <v>114.62</v>
          </cell>
          <cell r="E115" t="str">
            <v/>
          </cell>
        </row>
        <row r="116">
          <cell r="B116" t="str">
            <v>No children in household</v>
          </cell>
          <cell r="C116" t="str">
            <v>S</v>
          </cell>
          <cell r="D116">
            <v>61.22</v>
          </cell>
          <cell r="E116" t="str">
            <v/>
          </cell>
        </row>
        <row r="117">
          <cell r="B117" t="str">
            <v>One-child household</v>
          </cell>
          <cell r="C117" t="str">
            <v>S</v>
          </cell>
          <cell r="D117">
            <v>139.06</v>
          </cell>
          <cell r="E117" t="str">
            <v/>
          </cell>
        </row>
        <row r="118">
          <cell r="B118" t="str">
            <v>Two-or-more-children household</v>
          </cell>
          <cell r="C118" t="str">
            <v>S</v>
          </cell>
          <cell r="D118">
            <v>120.25</v>
          </cell>
          <cell r="E118" t="str">
            <v/>
          </cell>
        </row>
        <row r="119">
          <cell r="B119" t="str">
            <v>No children in household</v>
          </cell>
          <cell r="C119" t="str">
            <v>S</v>
          </cell>
          <cell r="D119">
            <v>61.22</v>
          </cell>
          <cell r="E119" t="str">
            <v/>
          </cell>
        </row>
        <row r="120">
          <cell r="B120" t="str">
            <v>One-or-more-children household</v>
          </cell>
          <cell r="C120" t="str">
            <v>S</v>
          </cell>
          <cell r="D120">
            <v>97.79</v>
          </cell>
          <cell r="E120" t="str">
            <v/>
          </cell>
        </row>
        <row r="121">
          <cell r="B121" t="str">
            <v>Yes, lived at current address</v>
          </cell>
          <cell r="C121" t="str">
            <v>S</v>
          </cell>
          <cell r="D121">
            <v>71.5</v>
          </cell>
          <cell r="E121" t="str">
            <v/>
          </cell>
        </row>
        <row r="122">
          <cell r="B122" t="str">
            <v>No, did not live at current address</v>
          </cell>
          <cell r="C122" t="str">
            <v>S</v>
          </cell>
          <cell r="D122">
            <v>136.84</v>
          </cell>
          <cell r="E122" t="str">
            <v/>
          </cell>
        </row>
        <row r="123">
          <cell r="B123" t="str">
            <v>Owned</v>
          </cell>
          <cell r="C123" t="str">
            <v>S</v>
          </cell>
          <cell r="D123">
            <v>92.2</v>
          </cell>
          <cell r="E123" t="str">
            <v/>
          </cell>
        </row>
        <row r="124">
          <cell r="B124" t="str">
            <v>Rented, private</v>
          </cell>
          <cell r="C124" t="str">
            <v>S</v>
          </cell>
          <cell r="D124">
            <v>103.95</v>
          </cell>
          <cell r="E124" t="str">
            <v/>
          </cell>
        </row>
        <row r="125">
          <cell r="B125" t="str">
            <v>Rented, government</v>
          </cell>
          <cell r="C125" t="str">
            <v>S</v>
          </cell>
          <cell r="D125">
            <v>158.71</v>
          </cell>
          <cell r="E125" t="str">
            <v/>
          </cell>
        </row>
        <row r="127">
          <cell r="B127"/>
          <cell r="C127"/>
          <cell r="D127"/>
          <cell r="E127"/>
        </row>
        <row r="128">
          <cell r="B128"/>
          <cell r="C128"/>
          <cell r="D128"/>
          <cell r="E128"/>
        </row>
        <row r="129">
          <cell r="B129"/>
          <cell r="C129"/>
          <cell r="D129"/>
          <cell r="E129"/>
        </row>
        <row r="130">
          <cell r="B130"/>
          <cell r="C130"/>
          <cell r="D130"/>
          <cell r="E130"/>
        </row>
      </sheetData>
      <sheetData sheetId="6">
        <row r="4">
          <cell r="B4" t="str">
            <v>New Zealand Average</v>
          </cell>
          <cell r="C4">
            <v>3.67</v>
          </cell>
          <cell r="D4">
            <v>0.7</v>
          </cell>
          <cell r="E4" t="str">
            <v>.</v>
          </cell>
          <cell r="F4" t="str">
            <v/>
          </cell>
        </row>
        <row r="5">
          <cell r="B5" t="str">
            <v>Male</v>
          </cell>
          <cell r="C5">
            <v>3.67</v>
          </cell>
          <cell r="D5">
            <v>0.7</v>
          </cell>
          <cell r="E5" t="str">
            <v>.</v>
          </cell>
          <cell r="F5" t="str">
            <v/>
          </cell>
        </row>
        <row r="6">
          <cell r="B6" t="str">
            <v>Cis-male</v>
          </cell>
          <cell r="C6">
            <v>3.65</v>
          </cell>
          <cell r="D6">
            <v>0.71</v>
          </cell>
          <cell r="E6" t="str">
            <v>.</v>
          </cell>
          <cell r="F6" t="str">
            <v/>
          </cell>
        </row>
        <row r="7">
          <cell r="B7" t="str">
            <v>Gender-diverse or trans-gender</v>
          </cell>
          <cell r="C7" t="str">
            <v>SŜ</v>
          </cell>
          <cell r="D7">
            <v>7.79</v>
          </cell>
          <cell r="E7" t="str">
            <v/>
          </cell>
          <cell r="F7" t="str">
            <v/>
          </cell>
        </row>
        <row r="8">
          <cell r="B8" t="str">
            <v>Heterosexual</v>
          </cell>
          <cell r="C8">
            <v>3.58</v>
          </cell>
          <cell r="D8">
            <v>0.7</v>
          </cell>
          <cell r="E8" t="str">
            <v>.</v>
          </cell>
          <cell r="F8" t="str">
            <v/>
          </cell>
        </row>
        <row r="9">
          <cell r="B9" t="str">
            <v>Gay or lesbian</v>
          </cell>
          <cell r="C9" t="str">
            <v>SŜ</v>
          </cell>
          <cell r="D9">
            <v>5.46</v>
          </cell>
          <cell r="E9" t="str">
            <v/>
          </cell>
          <cell r="F9" t="str">
            <v/>
          </cell>
        </row>
        <row r="10">
          <cell r="B10" t="str">
            <v>Bisexual</v>
          </cell>
          <cell r="C10" t="str">
            <v>SŜ</v>
          </cell>
          <cell r="D10">
            <v>11.68</v>
          </cell>
          <cell r="E10" t="str">
            <v/>
          </cell>
          <cell r="F10" t="str">
            <v/>
          </cell>
        </row>
        <row r="11">
          <cell r="B11" t="str">
            <v>Other sexual identity</v>
          </cell>
          <cell r="C11" t="str">
            <v>S</v>
          </cell>
          <cell r="D11">
            <v>23.45</v>
          </cell>
          <cell r="E11" t="str">
            <v/>
          </cell>
          <cell r="F11" t="str">
            <v/>
          </cell>
        </row>
        <row r="12">
          <cell r="B12" t="str">
            <v>People with diverse sexualities</v>
          </cell>
          <cell r="C12" t="str">
            <v>SŜ</v>
          </cell>
          <cell r="D12">
            <v>6.06</v>
          </cell>
          <cell r="E12" t="str">
            <v/>
          </cell>
          <cell r="F12" t="str">
            <v/>
          </cell>
        </row>
        <row r="13">
          <cell r="B13" t="str">
            <v>Not LGBT</v>
          </cell>
          <cell r="C13">
            <v>3.54</v>
          </cell>
          <cell r="D13">
            <v>0.71</v>
          </cell>
          <cell r="E13" t="str">
            <v>.</v>
          </cell>
          <cell r="F13" t="str">
            <v/>
          </cell>
        </row>
        <row r="14">
          <cell r="B14" t="str">
            <v>LGBT</v>
          </cell>
          <cell r="C14" t="str">
            <v>SŜ</v>
          </cell>
          <cell r="D14">
            <v>4.8499999999999996</v>
          </cell>
          <cell r="E14" t="str">
            <v/>
          </cell>
          <cell r="F14" t="str">
            <v/>
          </cell>
        </row>
        <row r="15">
          <cell r="B15" t="str">
            <v>15–19 years</v>
          </cell>
          <cell r="C15" t="str">
            <v>SŜ</v>
          </cell>
          <cell r="D15">
            <v>6.23</v>
          </cell>
          <cell r="E15" t="str">
            <v/>
          </cell>
          <cell r="F15" t="str">
            <v/>
          </cell>
        </row>
        <row r="16">
          <cell r="B16" t="str">
            <v>20–29 years</v>
          </cell>
          <cell r="C16">
            <v>8.49</v>
          </cell>
          <cell r="D16">
            <v>2.88</v>
          </cell>
          <cell r="E16" t="str">
            <v>.‡</v>
          </cell>
          <cell r="F16" t="str">
            <v>*</v>
          </cell>
        </row>
        <row r="17">
          <cell r="B17" t="str">
            <v>30–39 years</v>
          </cell>
          <cell r="C17">
            <v>3.93</v>
          </cell>
          <cell r="D17">
            <v>1.37</v>
          </cell>
          <cell r="E17" t="str">
            <v>.‡</v>
          </cell>
          <cell r="F17" t="str">
            <v/>
          </cell>
        </row>
        <row r="18">
          <cell r="B18" t="str">
            <v>40–49 years</v>
          </cell>
          <cell r="C18" t="str">
            <v>Ŝ</v>
          </cell>
          <cell r="D18">
            <v>1.32</v>
          </cell>
          <cell r="E18" t="str">
            <v/>
          </cell>
          <cell r="F18" t="str">
            <v/>
          </cell>
        </row>
        <row r="19">
          <cell r="B19" t="str">
            <v>50–59 years</v>
          </cell>
          <cell r="C19" t="str">
            <v>SŜ</v>
          </cell>
          <cell r="D19">
            <v>1.78</v>
          </cell>
          <cell r="E19" t="str">
            <v/>
          </cell>
          <cell r="F19" t="str">
            <v/>
          </cell>
        </row>
        <row r="20">
          <cell r="B20" t="str">
            <v>60–64 years</v>
          </cell>
          <cell r="C20" t="str">
            <v>SŜ</v>
          </cell>
          <cell r="D20">
            <v>3.55</v>
          </cell>
          <cell r="E20" t="str">
            <v/>
          </cell>
          <cell r="F20" t="str">
            <v/>
          </cell>
        </row>
        <row r="21">
          <cell r="B21" t="str">
            <v>65 years and over</v>
          </cell>
          <cell r="C21" t="str">
            <v>SŜ</v>
          </cell>
          <cell r="D21">
            <v>0.68</v>
          </cell>
          <cell r="E21" t="str">
            <v/>
          </cell>
          <cell r="F21" t="str">
            <v>*</v>
          </cell>
        </row>
        <row r="22">
          <cell r="B22" t="str">
            <v>15–29 years</v>
          </cell>
          <cell r="C22">
            <v>8.58</v>
          </cell>
          <cell r="D22">
            <v>2.56</v>
          </cell>
          <cell r="E22" t="str">
            <v>.‡</v>
          </cell>
          <cell r="F22" t="str">
            <v>*</v>
          </cell>
        </row>
        <row r="23">
          <cell r="B23" t="str">
            <v>30–64 years</v>
          </cell>
          <cell r="C23">
            <v>3.23</v>
          </cell>
          <cell r="D23">
            <v>0.78</v>
          </cell>
          <cell r="E23" t="str">
            <v>.‡</v>
          </cell>
          <cell r="F23" t="str">
            <v/>
          </cell>
        </row>
        <row r="24">
          <cell r="B24" t="str">
            <v>65 years and over</v>
          </cell>
          <cell r="C24" t="str">
            <v>SŜ</v>
          </cell>
          <cell r="D24">
            <v>0.68</v>
          </cell>
          <cell r="E24" t="str">
            <v/>
          </cell>
          <cell r="F24" t="str">
            <v>*</v>
          </cell>
        </row>
        <row r="25">
          <cell r="B25" t="str">
            <v>15–19 years</v>
          </cell>
          <cell r="C25" t="str">
            <v>SŜ</v>
          </cell>
          <cell r="D25">
            <v>6.23</v>
          </cell>
          <cell r="E25" t="str">
            <v/>
          </cell>
          <cell r="F25" t="str">
            <v/>
          </cell>
        </row>
        <row r="26">
          <cell r="B26" t="str">
            <v>20–29 years</v>
          </cell>
          <cell r="C26">
            <v>8.49</v>
          </cell>
          <cell r="D26">
            <v>2.88</v>
          </cell>
          <cell r="E26" t="str">
            <v>.‡</v>
          </cell>
          <cell r="F26" t="str">
            <v>*</v>
          </cell>
        </row>
        <row r="27">
          <cell r="B27" t="str">
            <v>NZ European</v>
          </cell>
          <cell r="C27">
            <v>3.08</v>
          </cell>
          <cell r="D27">
            <v>0.74</v>
          </cell>
          <cell r="E27" t="str">
            <v>.‡</v>
          </cell>
          <cell r="F27" t="str">
            <v/>
          </cell>
        </row>
        <row r="28">
          <cell r="B28" t="str">
            <v>Māori</v>
          </cell>
          <cell r="C28">
            <v>5.3</v>
          </cell>
          <cell r="D28">
            <v>1.72</v>
          </cell>
          <cell r="E28" t="str">
            <v>.‡</v>
          </cell>
          <cell r="F28" t="str">
            <v/>
          </cell>
        </row>
        <row r="29">
          <cell r="B29" t="str">
            <v>Pacific peoples</v>
          </cell>
          <cell r="C29" t="str">
            <v>SŜ</v>
          </cell>
          <cell r="D29">
            <v>5.08</v>
          </cell>
          <cell r="E29" t="str">
            <v/>
          </cell>
          <cell r="F29" t="str">
            <v/>
          </cell>
        </row>
        <row r="30">
          <cell r="B30" t="str">
            <v>Asian</v>
          </cell>
          <cell r="C30" t="str">
            <v>SŜ</v>
          </cell>
          <cell r="D30">
            <v>2.4</v>
          </cell>
          <cell r="E30" t="str">
            <v/>
          </cell>
          <cell r="F30" t="str">
            <v/>
          </cell>
        </row>
        <row r="31">
          <cell r="B31" t="str">
            <v>Chinese</v>
          </cell>
          <cell r="C31" t="str">
            <v>SŜ</v>
          </cell>
          <cell r="D31">
            <v>6.53</v>
          </cell>
          <cell r="E31" t="str">
            <v/>
          </cell>
          <cell r="F31" t="str">
            <v/>
          </cell>
        </row>
        <row r="32">
          <cell r="B32" t="str">
            <v>Indian</v>
          </cell>
          <cell r="C32" t="str">
            <v>SŜ</v>
          </cell>
          <cell r="D32">
            <v>1.43</v>
          </cell>
          <cell r="E32" t="str">
            <v/>
          </cell>
          <cell r="F32" t="str">
            <v>*</v>
          </cell>
        </row>
        <row r="33">
          <cell r="B33" t="str">
            <v>Other Asian ethnicity</v>
          </cell>
          <cell r="C33" t="str">
            <v>SŜ</v>
          </cell>
          <cell r="D33">
            <v>3.11</v>
          </cell>
          <cell r="E33" t="str">
            <v/>
          </cell>
          <cell r="F33" t="str">
            <v/>
          </cell>
        </row>
        <row r="34">
          <cell r="B34" t="str">
            <v>Other ethnicity</v>
          </cell>
          <cell r="C34" t="str">
            <v>SŜ</v>
          </cell>
          <cell r="D34">
            <v>2.77</v>
          </cell>
          <cell r="E34" t="str">
            <v/>
          </cell>
          <cell r="F34" t="str">
            <v/>
          </cell>
        </row>
        <row r="35">
          <cell r="B35" t="str">
            <v>Other ethnicity (except European and Māori)</v>
          </cell>
          <cell r="C35">
            <v>4.74</v>
          </cell>
          <cell r="D35">
            <v>2.0299999999999998</v>
          </cell>
          <cell r="E35" t="str">
            <v>.‡</v>
          </cell>
          <cell r="F35" t="str">
            <v/>
          </cell>
        </row>
        <row r="36">
          <cell r="B36" t="str">
            <v>Other ethnicity (except European, Māori and Asian)</v>
          </cell>
          <cell r="C36" t="str">
            <v>SŜ</v>
          </cell>
          <cell r="D36">
            <v>3.83</v>
          </cell>
          <cell r="E36" t="str">
            <v/>
          </cell>
          <cell r="F36" t="str">
            <v/>
          </cell>
        </row>
        <row r="37">
          <cell r="B37" t="str">
            <v>Other ethnicity (except European, Māori and Pacific)</v>
          </cell>
          <cell r="C37" t="str">
            <v>SŜ</v>
          </cell>
          <cell r="D37">
            <v>2.13</v>
          </cell>
          <cell r="E37" t="str">
            <v/>
          </cell>
          <cell r="F37" t="str">
            <v/>
          </cell>
        </row>
        <row r="38">
          <cell r="B38">
            <v>2018</v>
          </cell>
          <cell r="C38">
            <v>100</v>
          </cell>
          <cell r="D38">
            <v>0</v>
          </cell>
          <cell r="E38" t="str">
            <v>.‡</v>
          </cell>
          <cell r="F38" t="str">
            <v>*</v>
          </cell>
        </row>
        <row r="39">
          <cell r="B39" t="str">
            <v>2019/20</v>
          </cell>
          <cell r="C39">
            <v>100</v>
          </cell>
          <cell r="D39">
            <v>0</v>
          </cell>
          <cell r="E39" t="str">
            <v>.‡</v>
          </cell>
          <cell r="F39" t="str">
            <v>*</v>
          </cell>
        </row>
        <row r="40">
          <cell r="B40" t="str">
            <v>Auckland</v>
          </cell>
          <cell r="C40">
            <v>4.7300000000000004</v>
          </cell>
          <cell r="D40">
            <v>1.58</v>
          </cell>
          <cell r="E40" t="str">
            <v>.‡</v>
          </cell>
          <cell r="F40" t="str">
            <v/>
          </cell>
        </row>
        <row r="41">
          <cell r="B41" t="str">
            <v>Wellington</v>
          </cell>
          <cell r="C41">
            <v>3.5</v>
          </cell>
          <cell r="D41">
            <v>1.53</v>
          </cell>
          <cell r="E41" t="str">
            <v>.‡</v>
          </cell>
          <cell r="F41" t="str">
            <v/>
          </cell>
        </row>
        <row r="42">
          <cell r="B42" t="str">
            <v>Rest of North Island</v>
          </cell>
          <cell r="C42">
            <v>2.96</v>
          </cell>
          <cell r="D42">
            <v>0.99</v>
          </cell>
          <cell r="E42" t="str">
            <v>.‡</v>
          </cell>
          <cell r="F42" t="str">
            <v/>
          </cell>
        </row>
        <row r="43">
          <cell r="B43" t="str">
            <v>Canterbury</v>
          </cell>
          <cell r="C43">
            <v>4.59</v>
          </cell>
          <cell r="D43">
            <v>1.94</v>
          </cell>
          <cell r="E43" t="str">
            <v>.‡</v>
          </cell>
          <cell r="F43" t="str">
            <v/>
          </cell>
        </row>
        <row r="44">
          <cell r="B44" t="str">
            <v>Rest of South Island</v>
          </cell>
          <cell r="C44" t="str">
            <v>SŜ</v>
          </cell>
          <cell r="D44">
            <v>0.96</v>
          </cell>
          <cell r="E44" t="str">
            <v/>
          </cell>
          <cell r="F44" t="str">
            <v>*</v>
          </cell>
        </row>
        <row r="45">
          <cell r="B45" t="str">
            <v>Major urban area</v>
          </cell>
          <cell r="C45">
            <v>4.58</v>
          </cell>
          <cell r="D45">
            <v>1.18</v>
          </cell>
          <cell r="E45" t="str">
            <v>.‡</v>
          </cell>
          <cell r="F45" t="str">
            <v/>
          </cell>
        </row>
        <row r="46">
          <cell r="B46" t="str">
            <v>Large urban area</v>
          </cell>
          <cell r="C46" t="str">
            <v>Ŝ</v>
          </cell>
          <cell r="D46">
            <v>1.22</v>
          </cell>
          <cell r="E46" t="str">
            <v/>
          </cell>
          <cell r="F46" t="str">
            <v/>
          </cell>
        </row>
        <row r="47">
          <cell r="B47" t="str">
            <v>Medium urban area</v>
          </cell>
          <cell r="C47" t="str">
            <v>SŜ</v>
          </cell>
          <cell r="D47">
            <v>1.24</v>
          </cell>
          <cell r="E47" t="str">
            <v/>
          </cell>
          <cell r="F47" t="str">
            <v/>
          </cell>
        </row>
        <row r="48">
          <cell r="B48" t="str">
            <v>Small urban area</v>
          </cell>
          <cell r="C48" t="str">
            <v>SŜ</v>
          </cell>
          <cell r="D48">
            <v>2.95</v>
          </cell>
          <cell r="E48" t="str">
            <v/>
          </cell>
          <cell r="F48" t="str">
            <v/>
          </cell>
        </row>
        <row r="49">
          <cell r="B49" t="str">
            <v>Rural settlement/rural other</v>
          </cell>
          <cell r="C49" t="str">
            <v>SŜ</v>
          </cell>
          <cell r="D49">
            <v>1.18</v>
          </cell>
          <cell r="E49" t="str">
            <v/>
          </cell>
          <cell r="F49" t="str">
            <v/>
          </cell>
        </row>
        <row r="50">
          <cell r="B50" t="str">
            <v>Major urban area</v>
          </cell>
          <cell r="C50">
            <v>4.58</v>
          </cell>
          <cell r="D50">
            <v>1.18</v>
          </cell>
          <cell r="E50" t="str">
            <v>.‡</v>
          </cell>
          <cell r="F50" t="str">
            <v/>
          </cell>
        </row>
        <row r="51">
          <cell r="B51" t="str">
            <v>Medium/large urban area</v>
          </cell>
          <cell r="C51">
            <v>2.5</v>
          </cell>
          <cell r="D51">
            <v>0.81</v>
          </cell>
          <cell r="E51" t="str">
            <v>.‡</v>
          </cell>
          <cell r="F51" t="str">
            <v/>
          </cell>
        </row>
        <row r="52">
          <cell r="B52" t="str">
            <v>Small urban/rural area</v>
          </cell>
          <cell r="C52">
            <v>2.85</v>
          </cell>
          <cell r="D52">
            <v>1.27</v>
          </cell>
          <cell r="E52" t="str">
            <v>.‡</v>
          </cell>
          <cell r="F52" t="str">
            <v/>
          </cell>
        </row>
        <row r="53">
          <cell r="B53" t="str">
            <v>Quintile 1 (least deprived)</v>
          </cell>
          <cell r="C53" t="str">
            <v>SŜ</v>
          </cell>
          <cell r="D53">
            <v>1.33</v>
          </cell>
          <cell r="E53" t="str">
            <v/>
          </cell>
          <cell r="F53" t="str">
            <v/>
          </cell>
        </row>
        <row r="54">
          <cell r="B54" t="str">
            <v>Quintile 2</v>
          </cell>
          <cell r="C54">
            <v>2.4900000000000002</v>
          </cell>
          <cell r="D54">
            <v>1.2</v>
          </cell>
          <cell r="E54" t="str">
            <v>.‡</v>
          </cell>
          <cell r="F54" t="str">
            <v/>
          </cell>
        </row>
        <row r="55">
          <cell r="B55" t="str">
            <v>Quintile 3</v>
          </cell>
          <cell r="C55">
            <v>4.72</v>
          </cell>
          <cell r="D55">
            <v>1.87</v>
          </cell>
          <cell r="E55" t="str">
            <v>.‡</v>
          </cell>
          <cell r="F55" t="str">
            <v/>
          </cell>
        </row>
        <row r="56">
          <cell r="B56" t="str">
            <v>Quintile 4</v>
          </cell>
          <cell r="C56">
            <v>3.41</v>
          </cell>
          <cell r="D56">
            <v>1.54</v>
          </cell>
          <cell r="E56" t="str">
            <v>.‡</v>
          </cell>
          <cell r="F56" t="str">
            <v/>
          </cell>
        </row>
        <row r="57">
          <cell r="B57" t="str">
            <v>Quintile 5 (most deprived)</v>
          </cell>
          <cell r="C57">
            <v>5.65</v>
          </cell>
          <cell r="D57">
            <v>1.6</v>
          </cell>
          <cell r="E57" t="str">
            <v>.‡</v>
          </cell>
          <cell r="F57" t="str">
            <v/>
          </cell>
        </row>
        <row r="58">
          <cell r="B58" t="str">
            <v>Had partner within last 12 months</v>
          </cell>
          <cell r="C58">
            <v>3.67</v>
          </cell>
          <cell r="D58">
            <v>0.7</v>
          </cell>
          <cell r="E58" t="str">
            <v>.</v>
          </cell>
          <cell r="F58" t="str">
            <v/>
          </cell>
        </row>
        <row r="59">
          <cell r="B59" t="str">
            <v>Has ever had a partner</v>
          </cell>
          <cell r="C59">
            <v>3.67</v>
          </cell>
          <cell r="D59">
            <v>0.7</v>
          </cell>
          <cell r="E59" t="str">
            <v>.</v>
          </cell>
          <cell r="F59" t="str">
            <v/>
          </cell>
        </row>
        <row r="60">
          <cell r="B60" t="str">
            <v>Partnered – legally registered</v>
          </cell>
          <cell r="C60">
            <v>2.44</v>
          </cell>
          <cell r="D60">
            <v>0.66</v>
          </cell>
          <cell r="E60" t="str">
            <v>.‡</v>
          </cell>
          <cell r="F60" t="str">
            <v/>
          </cell>
        </row>
        <row r="61">
          <cell r="B61" t="str">
            <v>Partnered – not legally registered</v>
          </cell>
          <cell r="C61">
            <v>7.2</v>
          </cell>
          <cell r="D61">
            <v>2.97</v>
          </cell>
          <cell r="E61" t="str">
            <v>.‡</v>
          </cell>
          <cell r="F61" t="str">
            <v/>
          </cell>
        </row>
        <row r="62">
          <cell r="B62" t="str">
            <v>Non-partnered</v>
          </cell>
          <cell r="C62">
            <v>12.41</v>
          </cell>
          <cell r="D62">
            <v>4.1500000000000004</v>
          </cell>
          <cell r="E62" t="str">
            <v>.‡</v>
          </cell>
          <cell r="F62" t="str">
            <v>*</v>
          </cell>
        </row>
        <row r="63">
          <cell r="B63" t="str">
            <v>Never married and never in a civil union</v>
          </cell>
          <cell r="C63">
            <v>8.4700000000000006</v>
          </cell>
          <cell r="D63">
            <v>2.73</v>
          </cell>
          <cell r="E63" t="str">
            <v>.‡</v>
          </cell>
          <cell r="F63" t="str">
            <v>*</v>
          </cell>
        </row>
        <row r="64">
          <cell r="B64" t="str">
            <v>Divorced</v>
          </cell>
          <cell r="C64" t="str">
            <v>SŜ</v>
          </cell>
          <cell r="D64">
            <v>2.59</v>
          </cell>
          <cell r="E64" t="str">
            <v/>
          </cell>
          <cell r="F64" t="str">
            <v/>
          </cell>
        </row>
        <row r="65">
          <cell r="B65" t="str">
            <v>Widowed/surviving partner</v>
          </cell>
          <cell r="C65" t="str">
            <v>SŜ</v>
          </cell>
          <cell r="D65">
            <v>7.87</v>
          </cell>
          <cell r="E65" t="str">
            <v/>
          </cell>
          <cell r="F65" t="str">
            <v/>
          </cell>
        </row>
        <row r="66">
          <cell r="B66" t="str">
            <v>Separated</v>
          </cell>
          <cell r="C66" t="str">
            <v>SŜ</v>
          </cell>
          <cell r="D66">
            <v>9.48</v>
          </cell>
          <cell r="E66" t="str">
            <v/>
          </cell>
          <cell r="F66" t="str">
            <v>*</v>
          </cell>
        </row>
        <row r="67">
          <cell r="B67" t="str">
            <v>Married/civil union/de facto</v>
          </cell>
          <cell r="C67">
            <v>2.5</v>
          </cell>
          <cell r="D67">
            <v>0.66</v>
          </cell>
          <cell r="E67" t="str">
            <v>.‡</v>
          </cell>
          <cell r="F67" t="str">
            <v/>
          </cell>
        </row>
        <row r="68">
          <cell r="B68" t="str">
            <v>Adults with disability</v>
          </cell>
          <cell r="C68" t="str">
            <v>SŜ</v>
          </cell>
          <cell r="D68">
            <v>1.96</v>
          </cell>
          <cell r="E68" t="str">
            <v/>
          </cell>
          <cell r="F68" t="str">
            <v/>
          </cell>
        </row>
        <row r="69">
          <cell r="B69" t="str">
            <v>Adults without disability</v>
          </cell>
          <cell r="C69">
            <v>3.71</v>
          </cell>
          <cell r="D69">
            <v>0.71</v>
          </cell>
          <cell r="E69" t="str">
            <v>.</v>
          </cell>
          <cell r="F69" t="str">
            <v/>
          </cell>
        </row>
        <row r="70">
          <cell r="B70" t="str">
            <v>Low level of psychological distress</v>
          </cell>
          <cell r="C70">
            <v>3.24</v>
          </cell>
          <cell r="D70">
            <v>0.65</v>
          </cell>
          <cell r="E70" t="str">
            <v>.</v>
          </cell>
          <cell r="F70" t="str">
            <v/>
          </cell>
        </row>
        <row r="71">
          <cell r="B71" t="str">
            <v>Moderate level of psychological distress</v>
          </cell>
          <cell r="C71" t="str">
            <v>SŜ</v>
          </cell>
          <cell r="D71">
            <v>7.35</v>
          </cell>
          <cell r="E71" t="str">
            <v/>
          </cell>
          <cell r="F71" t="str">
            <v/>
          </cell>
        </row>
        <row r="72">
          <cell r="B72" t="str">
            <v>High level of psychological distress</v>
          </cell>
          <cell r="C72" t="str">
            <v>S</v>
          </cell>
          <cell r="D72">
            <v>21.73</v>
          </cell>
          <cell r="E72" t="str">
            <v/>
          </cell>
          <cell r="F72" t="str">
            <v>*</v>
          </cell>
        </row>
        <row r="73">
          <cell r="B73" t="str">
            <v>No probable serious mental illness</v>
          </cell>
          <cell r="C73">
            <v>3.24</v>
          </cell>
          <cell r="D73">
            <v>0.65</v>
          </cell>
          <cell r="E73" t="str">
            <v>.</v>
          </cell>
          <cell r="F73" t="str">
            <v/>
          </cell>
        </row>
        <row r="74">
          <cell r="B74" t="str">
            <v>Probable serious mental illness</v>
          </cell>
          <cell r="C74" t="str">
            <v>SŜ</v>
          </cell>
          <cell r="D74">
            <v>7.35</v>
          </cell>
          <cell r="E74" t="str">
            <v/>
          </cell>
          <cell r="F74" t="str">
            <v/>
          </cell>
        </row>
        <row r="75">
          <cell r="B75" t="str">
            <v>Employed</v>
          </cell>
          <cell r="C75">
            <v>3.43</v>
          </cell>
          <cell r="D75">
            <v>0.83</v>
          </cell>
          <cell r="E75" t="str">
            <v>.‡</v>
          </cell>
          <cell r="F75" t="str">
            <v/>
          </cell>
        </row>
        <row r="76">
          <cell r="B76" t="str">
            <v>Unemployed</v>
          </cell>
          <cell r="C76" t="str">
            <v>SŜ</v>
          </cell>
          <cell r="D76">
            <v>3.41</v>
          </cell>
          <cell r="E76" t="str">
            <v/>
          </cell>
          <cell r="F76" t="str">
            <v/>
          </cell>
        </row>
        <row r="77">
          <cell r="B77" t="str">
            <v>Retired</v>
          </cell>
          <cell r="C77" t="str">
            <v>SŜ</v>
          </cell>
          <cell r="D77">
            <v>0.95</v>
          </cell>
          <cell r="E77" t="str">
            <v/>
          </cell>
          <cell r="F77" t="str">
            <v>*</v>
          </cell>
        </row>
        <row r="78">
          <cell r="B78" t="str">
            <v>Home or caring duties or voluntary work</v>
          </cell>
          <cell r="C78" t="str">
            <v>SŜ</v>
          </cell>
          <cell r="D78">
            <v>12.69</v>
          </cell>
          <cell r="E78" t="str">
            <v/>
          </cell>
          <cell r="F78" t="str">
            <v/>
          </cell>
        </row>
        <row r="79">
          <cell r="B79" t="str">
            <v>Not employed, studying</v>
          </cell>
          <cell r="C79" t="str">
            <v>SŜ</v>
          </cell>
          <cell r="D79">
            <v>7.92</v>
          </cell>
          <cell r="E79" t="str">
            <v/>
          </cell>
          <cell r="F79" t="str">
            <v/>
          </cell>
        </row>
        <row r="80">
          <cell r="B80" t="str">
            <v>Not employed, not actively seeking work/unable to work</v>
          </cell>
          <cell r="C80" t="str">
            <v>SŜ</v>
          </cell>
          <cell r="D80">
            <v>7.57</v>
          </cell>
          <cell r="E80" t="str">
            <v/>
          </cell>
          <cell r="F80" t="str">
            <v>*</v>
          </cell>
        </row>
        <row r="81">
          <cell r="B81" t="str">
            <v>Other employment status</v>
          </cell>
          <cell r="C81" t="str">
            <v>SŜ</v>
          </cell>
          <cell r="D81">
            <v>3.98</v>
          </cell>
          <cell r="E81" t="str">
            <v/>
          </cell>
          <cell r="F81" t="str">
            <v/>
          </cell>
        </row>
        <row r="82">
          <cell r="B82" t="str">
            <v>Not in the labour force</v>
          </cell>
          <cell r="C82">
            <v>4.3099999999999996</v>
          </cell>
          <cell r="D82">
            <v>1.35</v>
          </cell>
          <cell r="E82" t="str">
            <v>.‡</v>
          </cell>
          <cell r="F82" t="str">
            <v/>
          </cell>
        </row>
        <row r="83">
          <cell r="B83" t="str">
            <v>Personal income: $20,000 or less</v>
          </cell>
          <cell r="C83">
            <v>5.0999999999999996</v>
          </cell>
          <cell r="D83">
            <v>1.79</v>
          </cell>
          <cell r="E83" t="str">
            <v>.‡</v>
          </cell>
          <cell r="F83" t="str">
            <v/>
          </cell>
        </row>
        <row r="84">
          <cell r="B84" t="str">
            <v>Personal income: $20,001–$40,000</v>
          </cell>
          <cell r="C84">
            <v>4.99</v>
          </cell>
          <cell r="D84">
            <v>1.85</v>
          </cell>
          <cell r="E84" t="str">
            <v>.‡</v>
          </cell>
          <cell r="F84" t="str">
            <v/>
          </cell>
        </row>
        <row r="85">
          <cell r="B85" t="str">
            <v>Personal income: $40,001–$60,000</v>
          </cell>
          <cell r="C85">
            <v>3.63</v>
          </cell>
          <cell r="D85">
            <v>1.48</v>
          </cell>
          <cell r="E85" t="str">
            <v>.‡</v>
          </cell>
          <cell r="F85" t="str">
            <v/>
          </cell>
        </row>
        <row r="86">
          <cell r="B86" t="str">
            <v>Personal income: $60,001 or more</v>
          </cell>
          <cell r="C86">
            <v>2.82</v>
          </cell>
          <cell r="D86">
            <v>0.96</v>
          </cell>
          <cell r="E86" t="str">
            <v>.‡</v>
          </cell>
          <cell r="F86" t="str">
            <v/>
          </cell>
        </row>
        <row r="87">
          <cell r="B87" t="str">
            <v>Household income: $40,000 or less</v>
          </cell>
          <cell r="C87">
            <v>4.4800000000000004</v>
          </cell>
          <cell r="D87">
            <v>1.35</v>
          </cell>
          <cell r="E87" t="str">
            <v>.‡</v>
          </cell>
          <cell r="F87" t="str">
            <v/>
          </cell>
        </row>
        <row r="88">
          <cell r="B88" t="str">
            <v>Household income: $40,001–$60,000</v>
          </cell>
          <cell r="C88">
            <v>3.03</v>
          </cell>
          <cell r="D88">
            <v>1.22</v>
          </cell>
          <cell r="E88" t="str">
            <v>.‡</v>
          </cell>
          <cell r="F88" t="str">
            <v/>
          </cell>
        </row>
        <row r="89">
          <cell r="B89" t="str">
            <v>Household income: $60,001–$100,000</v>
          </cell>
          <cell r="C89">
            <v>4.7</v>
          </cell>
          <cell r="D89">
            <v>1.72</v>
          </cell>
          <cell r="E89" t="str">
            <v>.‡</v>
          </cell>
          <cell r="F89" t="str">
            <v/>
          </cell>
        </row>
        <row r="90">
          <cell r="B90" t="str">
            <v>Household income: $100,001 or more</v>
          </cell>
          <cell r="C90">
            <v>2.89</v>
          </cell>
          <cell r="D90">
            <v>1.06</v>
          </cell>
          <cell r="E90" t="str">
            <v>.‡</v>
          </cell>
          <cell r="F90" t="str">
            <v/>
          </cell>
        </row>
        <row r="91">
          <cell r="B91" t="str">
            <v>Not at all limited</v>
          </cell>
          <cell r="C91">
            <v>2.46</v>
          </cell>
          <cell r="D91">
            <v>0.74</v>
          </cell>
          <cell r="E91" t="str">
            <v>.‡</v>
          </cell>
          <cell r="F91" t="str">
            <v/>
          </cell>
        </row>
        <row r="92">
          <cell r="B92" t="str">
            <v>A little limited</v>
          </cell>
          <cell r="C92">
            <v>4</v>
          </cell>
          <cell r="D92">
            <v>1.69</v>
          </cell>
          <cell r="E92" t="str">
            <v>.‡</v>
          </cell>
          <cell r="F92" t="str">
            <v/>
          </cell>
        </row>
        <row r="93">
          <cell r="B93" t="str">
            <v>Quite limited</v>
          </cell>
          <cell r="C93" t="str">
            <v>SŜ</v>
          </cell>
          <cell r="D93">
            <v>2.52</v>
          </cell>
          <cell r="E93" t="str">
            <v/>
          </cell>
          <cell r="F93" t="str">
            <v/>
          </cell>
        </row>
        <row r="94">
          <cell r="B94" t="str">
            <v>Very limited</v>
          </cell>
          <cell r="C94">
            <v>6.8</v>
          </cell>
          <cell r="D94">
            <v>2.7</v>
          </cell>
          <cell r="E94" t="str">
            <v>.‡</v>
          </cell>
          <cell r="F94" t="str">
            <v/>
          </cell>
        </row>
        <row r="95">
          <cell r="B95" t="str">
            <v>Couldn't buy it</v>
          </cell>
          <cell r="C95" t="str">
            <v>SŜ</v>
          </cell>
          <cell r="D95">
            <v>3.87</v>
          </cell>
          <cell r="E95" t="str">
            <v/>
          </cell>
          <cell r="F95" t="str">
            <v/>
          </cell>
        </row>
        <row r="96">
          <cell r="B96" t="str">
            <v>Not at all limited</v>
          </cell>
          <cell r="C96">
            <v>2.46</v>
          </cell>
          <cell r="D96">
            <v>0.74</v>
          </cell>
          <cell r="E96" t="str">
            <v>.‡</v>
          </cell>
          <cell r="F96" t="str">
            <v/>
          </cell>
        </row>
        <row r="97">
          <cell r="B97" t="str">
            <v>A little limited</v>
          </cell>
          <cell r="C97">
            <v>4</v>
          </cell>
          <cell r="D97">
            <v>1.69</v>
          </cell>
          <cell r="E97" t="str">
            <v>.‡</v>
          </cell>
          <cell r="F97" t="str">
            <v/>
          </cell>
        </row>
        <row r="98">
          <cell r="B98" t="str">
            <v>Quite or very limited</v>
          </cell>
          <cell r="C98">
            <v>5.38</v>
          </cell>
          <cell r="D98">
            <v>1.96</v>
          </cell>
          <cell r="E98" t="str">
            <v>.‡</v>
          </cell>
          <cell r="F98" t="str">
            <v/>
          </cell>
        </row>
        <row r="99">
          <cell r="B99" t="str">
            <v>Couldn't buy it</v>
          </cell>
          <cell r="C99" t="str">
            <v>SŜ</v>
          </cell>
          <cell r="D99">
            <v>3.87</v>
          </cell>
          <cell r="E99" t="str">
            <v/>
          </cell>
          <cell r="F99" t="str">
            <v/>
          </cell>
        </row>
        <row r="100">
          <cell r="B100" t="str">
            <v>Yes, can meet unexpected expense</v>
          </cell>
          <cell r="C100">
            <v>3.22</v>
          </cell>
          <cell r="D100">
            <v>0.73</v>
          </cell>
          <cell r="E100" t="str">
            <v>.‡</v>
          </cell>
          <cell r="F100" t="str">
            <v/>
          </cell>
        </row>
        <row r="101">
          <cell r="B101" t="str">
            <v>No, cannot meet unexpected expense</v>
          </cell>
          <cell r="C101">
            <v>7.05</v>
          </cell>
          <cell r="D101">
            <v>2.5</v>
          </cell>
          <cell r="E101" t="str">
            <v>.‡</v>
          </cell>
          <cell r="F101" t="str">
            <v>*</v>
          </cell>
        </row>
        <row r="102">
          <cell r="B102" t="str">
            <v>Household had no vehicle access</v>
          </cell>
          <cell r="C102" t="str">
            <v>SŜ</v>
          </cell>
          <cell r="D102">
            <v>6.03</v>
          </cell>
          <cell r="E102" t="str">
            <v/>
          </cell>
          <cell r="F102" t="str">
            <v/>
          </cell>
        </row>
        <row r="103">
          <cell r="B103" t="str">
            <v>Household had vehicle access</v>
          </cell>
          <cell r="C103">
            <v>3.58</v>
          </cell>
          <cell r="D103">
            <v>0.72</v>
          </cell>
          <cell r="E103" t="str">
            <v>.‡</v>
          </cell>
          <cell r="F103" t="str">
            <v/>
          </cell>
        </row>
        <row r="104">
          <cell r="B104" t="str">
            <v>Household had no access to device</v>
          </cell>
          <cell r="C104" t="str">
            <v>SŜ</v>
          </cell>
          <cell r="D104">
            <v>1.78</v>
          </cell>
          <cell r="E104" t="str">
            <v/>
          </cell>
          <cell r="F104" t="str">
            <v/>
          </cell>
        </row>
        <row r="105">
          <cell r="B105" t="str">
            <v>Household had access to device</v>
          </cell>
          <cell r="C105">
            <v>3.71</v>
          </cell>
          <cell r="D105">
            <v>0.71</v>
          </cell>
          <cell r="E105" t="str">
            <v>.</v>
          </cell>
          <cell r="F105" t="str">
            <v/>
          </cell>
        </row>
        <row r="106">
          <cell r="B106" t="str">
            <v>One person household</v>
          </cell>
          <cell r="C106">
            <v>5.82</v>
          </cell>
          <cell r="D106">
            <v>1.78</v>
          </cell>
          <cell r="E106" t="str">
            <v>.‡</v>
          </cell>
          <cell r="F106" t="str">
            <v/>
          </cell>
        </row>
        <row r="107">
          <cell r="B107" t="str">
            <v>One parent with child(ren)</v>
          </cell>
          <cell r="C107" t="str">
            <v>SŜ</v>
          </cell>
          <cell r="D107">
            <v>4.87</v>
          </cell>
          <cell r="E107" t="str">
            <v/>
          </cell>
          <cell r="F107" t="str">
            <v/>
          </cell>
        </row>
        <row r="108">
          <cell r="B108" t="str">
            <v>Couple only</v>
          </cell>
          <cell r="C108" t="str">
            <v>SŜ</v>
          </cell>
          <cell r="D108">
            <v>0.8</v>
          </cell>
          <cell r="E108" t="str">
            <v/>
          </cell>
          <cell r="F108" t="str">
            <v>*</v>
          </cell>
        </row>
        <row r="109">
          <cell r="B109" t="str">
            <v>Couple with child(ren)</v>
          </cell>
          <cell r="C109">
            <v>2.66</v>
          </cell>
          <cell r="D109">
            <v>1.03</v>
          </cell>
          <cell r="E109" t="str">
            <v>.‡</v>
          </cell>
          <cell r="F109" t="str">
            <v/>
          </cell>
        </row>
        <row r="110">
          <cell r="B110" t="str">
            <v>Other multi-person household</v>
          </cell>
          <cell r="C110" t="str">
            <v>SŜ</v>
          </cell>
          <cell r="D110">
            <v>4.13</v>
          </cell>
          <cell r="E110" t="str">
            <v/>
          </cell>
          <cell r="F110" t="str">
            <v/>
          </cell>
        </row>
        <row r="111">
          <cell r="B111" t="str">
            <v>Household composition unidentifiable</v>
          </cell>
          <cell r="C111">
            <v>0</v>
          </cell>
          <cell r="D111">
            <v>0</v>
          </cell>
          <cell r="E111" t="str">
            <v>.</v>
          </cell>
          <cell r="F111" t="str">
            <v>*</v>
          </cell>
        </row>
        <row r="112">
          <cell r="B112" t="str">
            <v>Other household with couple and/or child</v>
          </cell>
          <cell r="C112">
            <v>8.2100000000000009</v>
          </cell>
          <cell r="D112">
            <v>3.22</v>
          </cell>
          <cell r="E112" t="str">
            <v>.‡</v>
          </cell>
          <cell r="F112" t="str">
            <v>*</v>
          </cell>
        </row>
        <row r="113">
          <cell r="B113" t="str">
            <v>One-person household</v>
          </cell>
          <cell r="C113">
            <v>5.82</v>
          </cell>
          <cell r="D113">
            <v>1.78</v>
          </cell>
          <cell r="E113" t="str">
            <v>.‡</v>
          </cell>
          <cell r="F113" t="str">
            <v/>
          </cell>
        </row>
        <row r="114">
          <cell r="B114" t="str">
            <v>Two-people household</v>
          </cell>
          <cell r="C114">
            <v>2.37</v>
          </cell>
          <cell r="D114">
            <v>0.83</v>
          </cell>
          <cell r="E114" t="str">
            <v>.‡</v>
          </cell>
          <cell r="F114" t="str">
            <v/>
          </cell>
        </row>
        <row r="115">
          <cell r="B115" t="str">
            <v>Three-people household</v>
          </cell>
          <cell r="C115">
            <v>4.1100000000000003</v>
          </cell>
          <cell r="D115">
            <v>1.5</v>
          </cell>
          <cell r="E115" t="str">
            <v>.‡</v>
          </cell>
          <cell r="F115" t="str">
            <v/>
          </cell>
        </row>
        <row r="116">
          <cell r="B116" t="str">
            <v>Four-people household</v>
          </cell>
          <cell r="C116">
            <v>3.19</v>
          </cell>
          <cell r="D116">
            <v>1.34</v>
          </cell>
          <cell r="E116" t="str">
            <v>.‡</v>
          </cell>
          <cell r="F116" t="str">
            <v/>
          </cell>
        </row>
        <row r="117">
          <cell r="B117" t="str">
            <v>Five-or-more-people household</v>
          </cell>
          <cell r="C117" t="str">
            <v>SŜ</v>
          </cell>
          <cell r="D117">
            <v>2.92</v>
          </cell>
          <cell r="E117" t="str">
            <v/>
          </cell>
          <cell r="F117" t="str">
            <v/>
          </cell>
        </row>
        <row r="118">
          <cell r="B118" t="str">
            <v>No children in household</v>
          </cell>
          <cell r="C118">
            <v>3.88</v>
          </cell>
          <cell r="D118">
            <v>0.87</v>
          </cell>
          <cell r="E118" t="str">
            <v>.‡</v>
          </cell>
          <cell r="F118" t="str">
            <v/>
          </cell>
        </row>
        <row r="119">
          <cell r="B119" t="str">
            <v>One-child household</v>
          </cell>
          <cell r="C119">
            <v>3.49</v>
          </cell>
          <cell r="D119">
            <v>1.66</v>
          </cell>
          <cell r="E119" t="str">
            <v>.‡</v>
          </cell>
          <cell r="F119" t="str">
            <v/>
          </cell>
        </row>
        <row r="120">
          <cell r="B120" t="str">
            <v>Two-or-more-children household</v>
          </cell>
          <cell r="C120">
            <v>3.27</v>
          </cell>
          <cell r="D120">
            <v>1.33</v>
          </cell>
          <cell r="E120" t="str">
            <v>.‡</v>
          </cell>
          <cell r="F120" t="str">
            <v/>
          </cell>
        </row>
        <row r="121">
          <cell r="B121" t="str">
            <v>No children in household</v>
          </cell>
          <cell r="C121">
            <v>3.88</v>
          </cell>
          <cell r="D121">
            <v>0.87</v>
          </cell>
          <cell r="E121" t="str">
            <v>.‡</v>
          </cell>
          <cell r="F121" t="str">
            <v/>
          </cell>
        </row>
        <row r="122">
          <cell r="B122" t="str">
            <v>One-or-more-children household</v>
          </cell>
          <cell r="C122">
            <v>3.34</v>
          </cell>
          <cell r="D122">
            <v>1.01</v>
          </cell>
          <cell r="E122" t="str">
            <v>.‡</v>
          </cell>
          <cell r="F122" t="str">
            <v/>
          </cell>
        </row>
        <row r="123">
          <cell r="B123" t="str">
            <v>Yes, lived at current address</v>
          </cell>
          <cell r="C123">
            <v>3.18</v>
          </cell>
          <cell r="D123">
            <v>0.73</v>
          </cell>
          <cell r="E123" t="str">
            <v>.‡</v>
          </cell>
          <cell r="F123" t="str">
            <v/>
          </cell>
        </row>
        <row r="124">
          <cell r="B124" t="str">
            <v>No, did not live at current address</v>
          </cell>
          <cell r="C124">
            <v>6.23</v>
          </cell>
          <cell r="D124">
            <v>1.96</v>
          </cell>
          <cell r="E124" t="str">
            <v>.‡</v>
          </cell>
          <cell r="F124" t="str">
            <v/>
          </cell>
        </row>
        <row r="125">
          <cell r="B125" t="str">
            <v>Owned</v>
          </cell>
          <cell r="C125">
            <v>2.85</v>
          </cell>
          <cell r="D125">
            <v>0.76</v>
          </cell>
          <cell r="E125" t="str">
            <v>.‡</v>
          </cell>
          <cell r="F125" t="str">
            <v/>
          </cell>
        </row>
        <row r="126">
          <cell r="B126" t="str">
            <v>Rented, private</v>
          </cell>
          <cell r="C126">
            <v>5.61</v>
          </cell>
          <cell r="D126">
            <v>1.65</v>
          </cell>
          <cell r="E126" t="str">
            <v>.‡</v>
          </cell>
          <cell r="F126" t="str">
            <v/>
          </cell>
        </row>
        <row r="127">
          <cell r="B127" t="str">
            <v>Rented, government</v>
          </cell>
          <cell r="C127" t="str">
            <v>SŜ</v>
          </cell>
          <cell r="D127">
            <v>3.43</v>
          </cell>
          <cell r="E127" t="str">
            <v/>
          </cell>
          <cell r="F127" t="str">
            <v/>
          </cell>
        </row>
        <row r="129">
          <cell r="B129"/>
          <cell r="C129"/>
          <cell r="D129"/>
          <cell r="E129"/>
          <cell r="F129"/>
        </row>
        <row r="130">
          <cell r="B130"/>
          <cell r="C130"/>
          <cell r="D130"/>
          <cell r="E130"/>
          <cell r="F130"/>
        </row>
      </sheetData>
      <sheetData sheetId="7">
        <row r="4">
          <cell r="B4" t="str">
            <v>New Zealand Average</v>
          </cell>
          <cell r="C4">
            <v>58</v>
          </cell>
          <cell r="D4">
            <v>18.96</v>
          </cell>
          <cell r="E4" t="str">
            <v/>
          </cell>
        </row>
        <row r="5">
          <cell r="B5" t="str">
            <v>Male</v>
          </cell>
          <cell r="C5">
            <v>58</v>
          </cell>
          <cell r="D5">
            <v>18.96</v>
          </cell>
          <cell r="E5" t="str">
            <v/>
          </cell>
        </row>
        <row r="6">
          <cell r="B6" t="str">
            <v>Cis-male</v>
          </cell>
          <cell r="C6">
            <v>58</v>
          </cell>
          <cell r="D6">
            <v>19.22</v>
          </cell>
          <cell r="E6" t="str">
            <v/>
          </cell>
        </row>
        <row r="7">
          <cell r="B7" t="str">
            <v>Gender-diverse or trans-gender</v>
          </cell>
          <cell r="C7" t="str">
            <v>S</v>
          </cell>
          <cell r="D7">
            <v>122.39</v>
          </cell>
          <cell r="E7" t="str">
            <v/>
          </cell>
        </row>
        <row r="8">
          <cell r="B8" t="str">
            <v>Heterosexual</v>
          </cell>
          <cell r="C8">
            <v>55</v>
          </cell>
          <cell r="D8">
            <v>19.559999999999999</v>
          </cell>
          <cell r="E8" t="str">
            <v/>
          </cell>
        </row>
        <row r="9">
          <cell r="B9" t="str">
            <v>Gay or lesbian</v>
          </cell>
          <cell r="C9" t="str">
            <v>S</v>
          </cell>
          <cell r="D9">
            <v>138.61000000000001</v>
          </cell>
          <cell r="E9" t="str">
            <v/>
          </cell>
        </row>
        <row r="10">
          <cell r="B10" t="str">
            <v>Bisexual</v>
          </cell>
          <cell r="C10" t="str">
            <v>S</v>
          </cell>
          <cell r="D10">
            <v>113.72</v>
          </cell>
          <cell r="E10" t="str">
            <v/>
          </cell>
        </row>
        <row r="11">
          <cell r="B11" t="str">
            <v>Other sexual identity</v>
          </cell>
          <cell r="C11" t="str">
            <v>S</v>
          </cell>
          <cell r="D11">
            <v>138.31</v>
          </cell>
          <cell r="E11" t="str">
            <v/>
          </cell>
        </row>
        <row r="12">
          <cell r="B12" t="str">
            <v>People with diverse sexualities</v>
          </cell>
          <cell r="C12" t="str">
            <v>S</v>
          </cell>
          <cell r="D12">
            <v>74.75</v>
          </cell>
          <cell r="E12" t="str">
            <v/>
          </cell>
        </row>
        <row r="13">
          <cell r="B13" t="str">
            <v>Not LGBT</v>
          </cell>
          <cell r="C13">
            <v>55</v>
          </cell>
          <cell r="D13">
            <v>19.93</v>
          </cell>
          <cell r="E13" t="str">
            <v/>
          </cell>
        </row>
        <row r="14">
          <cell r="B14" t="str">
            <v>LGBT</v>
          </cell>
          <cell r="C14" t="str">
            <v>S</v>
          </cell>
          <cell r="D14">
            <v>64.11</v>
          </cell>
          <cell r="E14" t="str">
            <v/>
          </cell>
        </row>
        <row r="15">
          <cell r="B15" t="str">
            <v>15–19 years</v>
          </cell>
          <cell r="C15" t="str">
            <v>S</v>
          </cell>
          <cell r="D15">
            <v>70.44</v>
          </cell>
          <cell r="E15" t="str">
            <v/>
          </cell>
        </row>
        <row r="16">
          <cell r="B16" t="str">
            <v>20–29 years</v>
          </cell>
          <cell r="C16">
            <v>18</v>
          </cell>
          <cell r="D16">
            <v>34.49</v>
          </cell>
          <cell r="E16" t="str">
            <v>#</v>
          </cell>
        </row>
        <row r="17">
          <cell r="B17" t="str">
            <v>30–39 years</v>
          </cell>
          <cell r="C17">
            <v>14</v>
          </cell>
          <cell r="D17">
            <v>34.28</v>
          </cell>
          <cell r="E17" t="str">
            <v>#</v>
          </cell>
        </row>
        <row r="18">
          <cell r="B18" t="str">
            <v>40–49 years</v>
          </cell>
          <cell r="C18" t="str">
            <v>S</v>
          </cell>
          <cell r="D18">
            <v>50.02</v>
          </cell>
          <cell r="E18" t="str">
            <v/>
          </cell>
        </row>
        <row r="19">
          <cell r="B19" t="str">
            <v>50–59 years</v>
          </cell>
          <cell r="C19" t="str">
            <v>S</v>
          </cell>
          <cell r="D19">
            <v>62.93</v>
          </cell>
          <cell r="E19" t="str">
            <v/>
          </cell>
        </row>
        <row r="20">
          <cell r="B20" t="str">
            <v>60–64 years</v>
          </cell>
          <cell r="C20" t="str">
            <v>S</v>
          </cell>
          <cell r="D20">
            <v>118.84</v>
          </cell>
          <cell r="E20" t="str">
            <v/>
          </cell>
        </row>
        <row r="21">
          <cell r="B21" t="str">
            <v>65 years and over</v>
          </cell>
          <cell r="C21" t="str">
            <v>S</v>
          </cell>
          <cell r="D21">
            <v>71.819999999999993</v>
          </cell>
          <cell r="E21" t="str">
            <v/>
          </cell>
        </row>
        <row r="22">
          <cell r="B22" t="str">
            <v>15–29 years</v>
          </cell>
          <cell r="C22">
            <v>22</v>
          </cell>
          <cell r="D22">
            <v>30.87</v>
          </cell>
          <cell r="E22" t="str">
            <v>#</v>
          </cell>
        </row>
        <row r="23">
          <cell r="B23" t="str">
            <v>30–64 years</v>
          </cell>
          <cell r="C23">
            <v>33</v>
          </cell>
          <cell r="D23">
            <v>24.51</v>
          </cell>
          <cell r="E23" t="str">
            <v>#</v>
          </cell>
        </row>
        <row r="24">
          <cell r="B24" t="str">
            <v>65 years and over</v>
          </cell>
          <cell r="C24" t="str">
            <v>S</v>
          </cell>
          <cell r="D24">
            <v>71.819999999999993</v>
          </cell>
          <cell r="E24" t="str">
            <v/>
          </cell>
        </row>
        <row r="25">
          <cell r="B25" t="str">
            <v>15–19 years</v>
          </cell>
          <cell r="C25" t="str">
            <v>S</v>
          </cell>
          <cell r="D25">
            <v>70.44</v>
          </cell>
          <cell r="E25" t="str">
            <v/>
          </cell>
        </row>
        <row r="26">
          <cell r="B26" t="str">
            <v>20–29 years</v>
          </cell>
          <cell r="C26">
            <v>18</v>
          </cell>
          <cell r="D26">
            <v>34.49</v>
          </cell>
          <cell r="E26" t="str">
            <v>#</v>
          </cell>
        </row>
        <row r="27">
          <cell r="B27" t="str">
            <v>NZ European</v>
          </cell>
          <cell r="C27">
            <v>34</v>
          </cell>
          <cell r="D27">
            <v>24.34</v>
          </cell>
          <cell r="E27" t="str">
            <v>#</v>
          </cell>
        </row>
        <row r="28">
          <cell r="B28" t="str">
            <v>Māori</v>
          </cell>
          <cell r="C28">
            <v>11</v>
          </cell>
          <cell r="D28">
            <v>32.18</v>
          </cell>
          <cell r="E28" t="str">
            <v>#</v>
          </cell>
        </row>
        <row r="29">
          <cell r="B29" t="str">
            <v>Pacific peoples</v>
          </cell>
          <cell r="C29" t="str">
            <v>S</v>
          </cell>
          <cell r="D29">
            <v>62.38</v>
          </cell>
          <cell r="E29" t="str">
            <v/>
          </cell>
        </row>
        <row r="30">
          <cell r="B30" t="str">
            <v>Asian</v>
          </cell>
          <cell r="C30" t="str">
            <v>S</v>
          </cell>
          <cell r="D30">
            <v>67</v>
          </cell>
          <cell r="E30" t="str">
            <v/>
          </cell>
        </row>
        <row r="31">
          <cell r="B31" t="str">
            <v>Chinese</v>
          </cell>
          <cell r="C31" t="str">
            <v>S</v>
          </cell>
          <cell r="D31">
            <v>93.87</v>
          </cell>
          <cell r="E31" t="str">
            <v/>
          </cell>
        </row>
        <row r="32">
          <cell r="B32" t="str">
            <v>Indian</v>
          </cell>
          <cell r="C32" t="str">
            <v>S</v>
          </cell>
          <cell r="D32">
            <v>97.2</v>
          </cell>
          <cell r="E32" t="str">
            <v/>
          </cell>
        </row>
        <row r="33">
          <cell r="B33" t="str">
            <v>Other Asian ethnicity</v>
          </cell>
          <cell r="C33" t="str">
            <v>S</v>
          </cell>
          <cell r="D33">
            <v>93.85</v>
          </cell>
          <cell r="E33" t="str">
            <v/>
          </cell>
        </row>
        <row r="34">
          <cell r="B34" t="str">
            <v>Other ethnicity</v>
          </cell>
          <cell r="C34" t="str">
            <v>S</v>
          </cell>
          <cell r="D34">
            <v>104.47</v>
          </cell>
          <cell r="E34" t="str">
            <v/>
          </cell>
        </row>
        <row r="35">
          <cell r="B35" t="str">
            <v>Other ethnicity (except European and Māori)</v>
          </cell>
          <cell r="C35">
            <v>18</v>
          </cell>
          <cell r="D35">
            <v>43.28</v>
          </cell>
          <cell r="E35" t="str">
            <v>#</v>
          </cell>
        </row>
        <row r="36">
          <cell r="B36" t="str">
            <v>Other ethnicity (except European, Māori and Asian)</v>
          </cell>
          <cell r="C36" t="str">
            <v>S</v>
          </cell>
          <cell r="D36">
            <v>56.81</v>
          </cell>
          <cell r="E36" t="str">
            <v/>
          </cell>
        </row>
        <row r="37">
          <cell r="B37" t="str">
            <v>Other ethnicity (except European, Māori and Pacific)</v>
          </cell>
          <cell r="C37" t="str">
            <v>S</v>
          </cell>
          <cell r="D37">
            <v>61.75</v>
          </cell>
          <cell r="E37" t="str">
            <v/>
          </cell>
        </row>
        <row r="38">
          <cell r="B38">
            <v>2018</v>
          </cell>
          <cell r="C38">
            <v>32</v>
          </cell>
          <cell r="D38">
            <v>24.42</v>
          </cell>
          <cell r="E38" t="str">
            <v>#</v>
          </cell>
        </row>
        <row r="39">
          <cell r="B39" t="str">
            <v>2019/20</v>
          </cell>
          <cell r="C39">
            <v>27</v>
          </cell>
          <cell r="D39">
            <v>28.75</v>
          </cell>
          <cell r="E39" t="str">
            <v>#</v>
          </cell>
        </row>
        <row r="40">
          <cell r="B40" t="str">
            <v>Auckland</v>
          </cell>
          <cell r="C40">
            <v>26</v>
          </cell>
          <cell r="D40">
            <v>33.65</v>
          </cell>
          <cell r="E40" t="str">
            <v>#</v>
          </cell>
        </row>
        <row r="41">
          <cell r="B41" t="str">
            <v>Wellington</v>
          </cell>
          <cell r="C41">
            <v>6</v>
          </cell>
          <cell r="D41">
            <v>45.24</v>
          </cell>
          <cell r="E41" t="str">
            <v>#</v>
          </cell>
        </row>
        <row r="42">
          <cell r="B42" t="str">
            <v>Rest of North Island</v>
          </cell>
          <cell r="C42">
            <v>15</v>
          </cell>
          <cell r="D42">
            <v>33.39</v>
          </cell>
          <cell r="E42" t="str">
            <v>#</v>
          </cell>
        </row>
        <row r="43">
          <cell r="B43" t="str">
            <v>Canterbury</v>
          </cell>
          <cell r="C43">
            <v>9</v>
          </cell>
          <cell r="D43">
            <v>42.89</v>
          </cell>
          <cell r="E43" t="str">
            <v>#</v>
          </cell>
        </row>
        <row r="44">
          <cell r="B44" t="str">
            <v>Rest of South Island</v>
          </cell>
          <cell r="C44" t="str">
            <v>S</v>
          </cell>
          <cell r="D44">
            <v>66.33</v>
          </cell>
          <cell r="E44" t="str">
            <v/>
          </cell>
        </row>
        <row r="45">
          <cell r="B45" t="str">
            <v>Major urban area</v>
          </cell>
          <cell r="C45">
            <v>38</v>
          </cell>
          <cell r="D45">
            <v>25.67</v>
          </cell>
          <cell r="E45" t="str">
            <v>#</v>
          </cell>
        </row>
        <row r="46">
          <cell r="B46" t="str">
            <v>Large urban area</v>
          </cell>
          <cell r="C46" t="str">
            <v>S</v>
          </cell>
          <cell r="D46">
            <v>50.62</v>
          </cell>
          <cell r="E46" t="str">
            <v/>
          </cell>
        </row>
        <row r="47">
          <cell r="B47" t="str">
            <v>Medium urban area</v>
          </cell>
          <cell r="C47" t="str">
            <v>S</v>
          </cell>
          <cell r="D47">
            <v>55.75</v>
          </cell>
          <cell r="E47" t="str">
            <v/>
          </cell>
        </row>
        <row r="48">
          <cell r="B48" t="str">
            <v>Small urban area</v>
          </cell>
          <cell r="C48" t="str">
            <v>S</v>
          </cell>
          <cell r="D48">
            <v>69.31</v>
          </cell>
          <cell r="E48" t="str">
            <v/>
          </cell>
        </row>
        <row r="49">
          <cell r="B49" t="str">
            <v>Rural settlement/rural other</v>
          </cell>
          <cell r="C49" t="str">
            <v>S</v>
          </cell>
          <cell r="D49">
            <v>54.14</v>
          </cell>
          <cell r="E49" t="str">
            <v/>
          </cell>
        </row>
        <row r="50">
          <cell r="B50" t="str">
            <v>Major urban area</v>
          </cell>
          <cell r="C50">
            <v>38</v>
          </cell>
          <cell r="D50">
            <v>25.67</v>
          </cell>
          <cell r="E50" t="str">
            <v>#</v>
          </cell>
        </row>
        <row r="51">
          <cell r="B51" t="str">
            <v>Medium/large urban area</v>
          </cell>
          <cell r="C51">
            <v>9</v>
          </cell>
          <cell r="D51">
            <v>36.520000000000003</v>
          </cell>
          <cell r="E51" t="str">
            <v>#</v>
          </cell>
        </row>
        <row r="52">
          <cell r="B52" t="str">
            <v>Small urban/rural area</v>
          </cell>
          <cell r="C52">
            <v>11</v>
          </cell>
          <cell r="D52">
            <v>44.08</v>
          </cell>
          <cell r="E52" t="str">
            <v>#</v>
          </cell>
        </row>
        <row r="53">
          <cell r="B53" t="str">
            <v>Quintile 1 (least deprived)</v>
          </cell>
          <cell r="C53" t="str">
            <v>S</v>
          </cell>
          <cell r="D53">
            <v>53.08</v>
          </cell>
          <cell r="E53" t="str">
            <v/>
          </cell>
        </row>
        <row r="54">
          <cell r="B54" t="str">
            <v>Quintile 2</v>
          </cell>
          <cell r="C54">
            <v>8</v>
          </cell>
          <cell r="D54">
            <v>49.21</v>
          </cell>
          <cell r="E54" t="str">
            <v>#</v>
          </cell>
        </row>
        <row r="55">
          <cell r="B55" t="str">
            <v>Quintile 3</v>
          </cell>
          <cell r="C55">
            <v>16</v>
          </cell>
          <cell r="D55">
            <v>41.29</v>
          </cell>
          <cell r="E55" t="str">
            <v>#</v>
          </cell>
        </row>
        <row r="56">
          <cell r="B56" t="str">
            <v>Quintile 4</v>
          </cell>
          <cell r="C56">
            <v>11</v>
          </cell>
          <cell r="D56">
            <v>46.48</v>
          </cell>
          <cell r="E56" t="str">
            <v>#</v>
          </cell>
        </row>
        <row r="57">
          <cell r="B57" t="str">
            <v>Quintile 5 (most deprived)</v>
          </cell>
          <cell r="C57">
            <v>14</v>
          </cell>
          <cell r="D57">
            <v>27.54</v>
          </cell>
          <cell r="E57" t="str">
            <v>#</v>
          </cell>
        </row>
        <row r="58">
          <cell r="B58" t="str">
            <v>Had partner within last 12 months</v>
          </cell>
          <cell r="C58">
            <v>58</v>
          </cell>
          <cell r="D58">
            <v>18.96</v>
          </cell>
          <cell r="E58" t="str">
            <v/>
          </cell>
        </row>
        <row r="59">
          <cell r="B59" t="str">
            <v>Has ever had a partner</v>
          </cell>
          <cell r="C59">
            <v>58</v>
          </cell>
          <cell r="D59">
            <v>18.96</v>
          </cell>
          <cell r="E59" t="str">
            <v/>
          </cell>
        </row>
        <row r="60">
          <cell r="B60" t="str">
            <v>Partnered – legally registered</v>
          </cell>
          <cell r="C60">
            <v>32</v>
          </cell>
          <cell r="D60">
            <v>27.04</v>
          </cell>
          <cell r="E60" t="str">
            <v>#</v>
          </cell>
        </row>
        <row r="61">
          <cell r="B61" t="str">
            <v>Partnered – not legally registered</v>
          </cell>
          <cell r="C61">
            <v>12</v>
          </cell>
          <cell r="D61">
            <v>41.97</v>
          </cell>
          <cell r="E61" t="str">
            <v>#</v>
          </cell>
        </row>
        <row r="62">
          <cell r="B62" t="str">
            <v>Non-partnered</v>
          </cell>
          <cell r="C62">
            <v>13</v>
          </cell>
          <cell r="D62">
            <v>32.67</v>
          </cell>
          <cell r="E62" t="str">
            <v>#</v>
          </cell>
        </row>
        <row r="63">
          <cell r="B63" t="str">
            <v>Never married and never in a civil union</v>
          </cell>
          <cell r="C63">
            <v>18</v>
          </cell>
          <cell r="D63">
            <v>33.19</v>
          </cell>
          <cell r="E63" t="str">
            <v>#</v>
          </cell>
        </row>
        <row r="64">
          <cell r="B64" t="str">
            <v>Divorced</v>
          </cell>
          <cell r="C64" t="str">
            <v>S</v>
          </cell>
          <cell r="D64">
            <v>109.33</v>
          </cell>
          <cell r="E64" t="str">
            <v/>
          </cell>
        </row>
        <row r="65">
          <cell r="B65" t="str">
            <v>Widowed/surviving partner</v>
          </cell>
          <cell r="C65" t="str">
            <v>S</v>
          </cell>
          <cell r="D65">
            <v>150.1</v>
          </cell>
          <cell r="E65" t="str">
            <v/>
          </cell>
        </row>
        <row r="66">
          <cell r="B66" t="str">
            <v>Separated</v>
          </cell>
          <cell r="C66" t="str">
            <v>S</v>
          </cell>
          <cell r="D66">
            <v>58.85</v>
          </cell>
          <cell r="E66" t="str">
            <v/>
          </cell>
        </row>
        <row r="67">
          <cell r="B67" t="str">
            <v>Married/civil union/de facto</v>
          </cell>
          <cell r="C67">
            <v>33</v>
          </cell>
          <cell r="D67">
            <v>26.41</v>
          </cell>
          <cell r="E67" t="str">
            <v>#</v>
          </cell>
        </row>
        <row r="68">
          <cell r="B68" t="str">
            <v>Adults with disability</v>
          </cell>
          <cell r="C68" t="str">
            <v>S</v>
          </cell>
          <cell r="D68">
            <v>76.239999999999995</v>
          </cell>
          <cell r="E68" t="str">
            <v/>
          </cell>
        </row>
        <row r="69">
          <cell r="B69" t="str">
            <v>Adults without disability</v>
          </cell>
          <cell r="C69">
            <v>57</v>
          </cell>
          <cell r="D69">
            <v>18.97</v>
          </cell>
          <cell r="E69" t="str">
            <v/>
          </cell>
        </row>
        <row r="70">
          <cell r="B70" t="str">
            <v>Low level of psychological distress</v>
          </cell>
          <cell r="C70">
            <v>49</v>
          </cell>
          <cell r="D70">
            <v>19.8</v>
          </cell>
          <cell r="E70" t="str">
            <v/>
          </cell>
        </row>
        <row r="71">
          <cell r="B71" t="str">
            <v>Moderate level of psychological distress</v>
          </cell>
          <cell r="C71" t="str">
            <v>S</v>
          </cell>
          <cell r="D71">
            <v>66.459999999999994</v>
          </cell>
          <cell r="E71" t="str">
            <v/>
          </cell>
        </row>
        <row r="72">
          <cell r="B72" t="str">
            <v>High level of psychological distress</v>
          </cell>
          <cell r="C72" t="str">
            <v>S</v>
          </cell>
          <cell r="D72">
            <v>90.06</v>
          </cell>
          <cell r="E72" t="str">
            <v/>
          </cell>
        </row>
        <row r="73">
          <cell r="B73" t="str">
            <v>No probable serious mental illness</v>
          </cell>
          <cell r="C73">
            <v>49</v>
          </cell>
          <cell r="D73">
            <v>19.8</v>
          </cell>
          <cell r="E73" t="str">
            <v/>
          </cell>
        </row>
        <row r="74">
          <cell r="B74" t="str">
            <v>Probable serious mental illness</v>
          </cell>
          <cell r="C74" t="str">
            <v>S</v>
          </cell>
          <cell r="D74">
            <v>66.459999999999994</v>
          </cell>
          <cell r="E74" t="str">
            <v/>
          </cell>
        </row>
        <row r="75">
          <cell r="B75" t="str">
            <v>Employed</v>
          </cell>
          <cell r="C75">
            <v>41</v>
          </cell>
          <cell r="D75">
            <v>24.34</v>
          </cell>
          <cell r="E75" t="str">
            <v>#</v>
          </cell>
        </row>
        <row r="76">
          <cell r="B76" t="str">
            <v>Unemployed</v>
          </cell>
          <cell r="C76" t="str">
            <v>S</v>
          </cell>
          <cell r="D76">
            <v>62.49</v>
          </cell>
          <cell r="E76" t="str">
            <v/>
          </cell>
        </row>
        <row r="77">
          <cell r="B77" t="str">
            <v>Retired</v>
          </cell>
          <cell r="C77" t="str">
            <v>S</v>
          </cell>
          <cell r="D77">
            <v>71.47</v>
          </cell>
          <cell r="E77" t="str">
            <v/>
          </cell>
        </row>
        <row r="78">
          <cell r="B78" t="str">
            <v>Home or caring duties or voluntary work</v>
          </cell>
          <cell r="C78" t="str">
            <v>S</v>
          </cell>
          <cell r="D78">
            <v>95.64</v>
          </cell>
          <cell r="E78" t="str">
            <v/>
          </cell>
        </row>
        <row r="79">
          <cell r="B79" t="str">
            <v>Not employed, studying</v>
          </cell>
          <cell r="C79" t="str">
            <v>S</v>
          </cell>
          <cell r="D79">
            <v>68.150000000000006</v>
          </cell>
          <cell r="E79" t="str">
            <v/>
          </cell>
        </row>
        <row r="80">
          <cell r="B80" t="str">
            <v>Not employed, not actively seeking work/unable to work</v>
          </cell>
          <cell r="C80" t="str">
            <v>S</v>
          </cell>
          <cell r="D80">
            <v>53.6</v>
          </cell>
          <cell r="E80" t="str">
            <v/>
          </cell>
        </row>
        <row r="81">
          <cell r="B81" t="str">
            <v>Other employment status</v>
          </cell>
          <cell r="C81" t="str">
            <v>S</v>
          </cell>
          <cell r="D81">
            <v>147.83000000000001</v>
          </cell>
          <cell r="E81" t="str">
            <v/>
          </cell>
        </row>
        <row r="82">
          <cell r="B82" t="str">
            <v>Not in the labour force</v>
          </cell>
          <cell r="C82">
            <v>14</v>
          </cell>
          <cell r="D82">
            <v>31.88</v>
          </cell>
          <cell r="E82" t="str">
            <v>#</v>
          </cell>
        </row>
        <row r="83">
          <cell r="B83" t="str">
            <v>Personal income: $20,000 or less</v>
          </cell>
          <cell r="C83">
            <v>11</v>
          </cell>
          <cell r="D83">
            <v>34.85</v>
          </cell>
          <cell r="E83" t="str">
            <v>#</v>
          </cell>
        </row>
        <row r="84">
          <cell r="B84" t="str">
            <v>Personal income: $20,001–$40,000</v>
          </cell>
          <cell r="C84">
            <v>13</v>
          </cell>
          <cell r="D84">
            <v>38.76</v>
          </cell>
          <cell r="E84" t="str">
            <v>#</v>
          </cell>
        </row>
        <row r="85">
          <cell r="B85" t="str">
            <v>Personal income: $40,001–$60,000</v>
          </cell>
          <cell r="C85">
            <v>12</v>
          </cell>
          <cell r="D85">
            <v>39.6</v>
          </cell>
          <cell r="E85" t="str">
            <v>#</v>
          </cell>
        </row>
        <row r="86">
          <cell r="B86" t="str">
            <v>Personal income: $60,001 or more</v>
          </cell>
          <cell r="C86">
            <v>22</v>
          </cell>
          <cell r="D86">
            <v>34.86</v>
          </cell>
          <cell r="E86" t="str">
            <v>#</v>
          </cell>
        </row>
        <row r="87">
          <cell r="B87" t="str">
            <v>Household income: $40,000 or less</v>
          </cell>
          <cell r="C87">
            <v>12</v>
          </cell>
          <cell r="D87">
            <v>30.46</v>
          </cell>
          <cell r="E87" t="str">
            <v>#</v>
          </cell>
        </row>
        <row r="88">
          <cell r="B88" t="str">
            <v>Household income: $40,001–$60,000</v>
          </cell>
          <cell r="C88">
            <v>7</v>
          </cell>
          <cell r="D88">
            <v>40.25</v>
          </cell>
          <cell r="E88" t="str">
            <v>#</v>
          </cell>
        </row>
        <row r="89">
          <cell r="B89" t="str">
            <v>Household income: $60,001–$100,000</v>
          </cell>
          <cell r="C89">
            <v>20</v>
          </cell>
          <cell r="D89">
            <v>36.590000000000003</v>
          </cell>
          <cell r="E89" t="str">
            <v>#</v>
          </cell>
        </row>
        <row r="90">
          <cell r="B90" t="str">
            <v>Household income: $100,001 or more</v>
          </cell>
          <cell r="C90">
            <v>19</v>
          </cell>
          <cell r="D90">
            <v>37.450000000000003</v>
          </cell>
          <cell r="E90" t="str">
            <v>#</v>
          </cell>
        </row>
        <row r="91">
          <cell r="B91" t="str">
            <v>Not at all limited</v>
          </cell>
          <cell r="C91">
            <v>20</v>
          </cell>
          <cell r="D91">
            <v>30.56</v>
          </cell>
          <cell r="E91" t="str">
            <v>#</v>
          </cell>
        </row>
        <row r="92">
          <cell r="B92" t="str">
            <v>A little limited</v>
          </cell>
          <cell r="C92">
            <v>13</v>
          </cell>
          <cell r="D92">
            <v>44.16</v>
          </cell>
          <cell r="E92" t="str">
            <v>#</v>
          </cell>
        </row>
        <row r="93">
          <cell r="B93" t="str">
            <v>Quite limited</v>
          </cell>
          <cell r="C93" t="str">
            <v>S</v>
          </cell>
          <cell r="D93">
            <v>62.9</v>
          </cell>
          <cell r="E93" t="str">
            <v/>
          </cell>
        </row>
        <row r="94">
          <cell r="B94" t="str">
            <v>Very limited</v>
          </cell>
          <cell r="C94">
            <v>9</v>
          </cell>
          <cell r="D94">
            <v>40.32</v>
          </cell>
          <cell r="E94" t="str">
            <v>#</v>
          </cell>
        </row>
        <row r="95">
          <cell r="B95" t="str">
            <v>Couldn't buy it</v>
          </cell>
          <cell r="C95" t="str">
            <v>S</v>
          </cell>
          <cell r="D95">
            <v>58.21</v>
          </cell>
          <cell r="E95" t="str">
            <v/>
          </cell>
        </row>
        <row r="96">
          <cell r="B96" t="str">
            <v>Not at all limited</v>
          </cell>
          <cell r="C96">
            <v>20</v>
          </cell>
          <cell r="D96">
            <v>30.56</v>
          </cell>
          <cell r="E96" t="str">
            <v>#</v>
          </cell>
        </row>
        <row r="97">
          <cell r="B97" t="str">
            <v>A little limited</v>
          </cell>
          <cell r="C97">
            <v>13</v>
          </cell>
          <cell r="D97">
            <v>44.16</v>
          </cell>
          <cell r="E97" t="str">
            <v>#</v>
          </cell>
        </row>
        <row r="98">
          <cell r="B98" t="str">
            <v>Quite or very limited</v>
          </cell>
          <cell r="C98">
            <v>15</v>
          </cell>
          <cell r="D98">
            <v>36.869999999999997</v>
          </cell>
          <cell r="E98" t="str">
            <v>#</v>
          </cell>
        </row>
        <row r="99">
          <cell r="B99" t="str">
            <v>Couldn't buy it</v>
          </cell>
          <cell r="C99" t="str">
            <v>S</v>
          </cell>
          <cell r="D99">
            <v>58.21</v>
          </cell>
          <cell r="E99" t="str">
            <v/>
          </cell>
        </row>
        <row r="100">
          <cell r="B100" t="str">
            <v>Yes, can meet unexpected expense</v>
          </cell>
          <cell r="C100">
            <v>44</v>
          </cell>
          <cell r="D100">
            <v>23.06</v>
          </cell>
          <cell r="E100" t="str">
            <v>#</v>
          </cell>
        </row>
        <row r="101">
          <cell r="B101" t="str">
            <v>No, cannot meet unexpected expense</v>
          </cell>
          <cell r="C101">
            <v>13</v>
          </cell>
          <cell r="D101">
            <v>35.58</v>
          </cell>
          <cell r="E101" t="str">
            <v>#</v>
          </cell>
        </row>
        <row r="102">
          <cell r="B102" t="str">
            <v>Household had no vehicle access</v>
          </cell>
          <cell r="C102" t="str">
            <v>S</v>
          </cell>
          <cell r="D102">
            <v>79.44</v>
          </cell>
          <cell r="E102" t="str">
            <v/>
          </cell>
        </row>
        <row r="103">
          <cell r="B103" t="str">
            <v>Household had vehicle access</v>
          </cell>
          <cell r="C103">
            <v>55</v>
          </cell>
          <cell r="D103">
            <v>20.05</v>
          </cell>
          <cell r="E103" t="str">
            <v>#</v>
          </cell>
        </row>
        <row r="104">
          <cell r="B104" t="str">
            <v>Household had no access to device</v>
          </cell>
          <cell r="C104" t="str">
            <v>S</v>
          </cell>
          <cell r="D104">
            <v>109.32</v>
          </cell>
          <cell r="E104" t="str">
            <v/>
          </cell>
        </row>
        <row r="105">
          <cell r="B105" t="str">
            <v>Household had access to device</v>
          </cell>
          <cell r="C105">
            <v>58</v>
          </cell>
          <cell r="D105">
            <v>19.09</v>
          </cell>
          <cell r="E105" t="str">
            <v/>
          </cell>
        </row>
        <row r="106">
          <cell r="B106" t="str">
            <v>One person household</v>
          </cell>
          <cell r="C106">
            <v>8</v>
          </cell>
          <cell r="D106">
            <v>31.97</v>
          </cell>
          <cell r="E106" t="str">
            <v>#</v>
          </cell>
        </row>
        <row r="107">
          <cell r="B107" t="str">
            <v>One parent with child(ren)</v>
          </cell>
          <cell r="C107" t="str">
            <v>S</v>
          </cell>
          <cell r="D107">
            <v>93.5</v>
          </cell>
          <cell r="E107" t="str">
            <v/>
          </cell>
        </row>
        <row r="108">
          <cell r="B108" t="str">
            <v>Couple only</v>
          </cell>
          <cell r="C108" t="str">
            <v>S</v>
          </cell>
          <cell r="D108">
            <v>51.76</v>
          </cell>
          <cell r="E108" t="str">
            <v/>
          </cell>
        </row>
        <row r="109">
          <cell r="B109" t="str">
            <v>Couple with child(ren)</v>
          </cell>
          <cell r="C109">
            <v>16</v>
          </cell>
          <cell r="D109">
            <v>38.1</v>
          </cell>
          <cell r="E109" t="str">
            <v>#</v>
          </cell>
        </row>
        <row r="110">
          <cell r="B110" t="str">
            <v>Other multi-person household</v>
          </cell>
          <cell r="C110" t="str">
            <v>S</v>
          </cell>
          <cell r="D110">
            <v>50.06</v>
          </cell>
          <cell r="E110" t="str">
            <v/>
          </cell>
        </row>
        <row r="111">
          <cell r="B111" t="str">
            <v>Household composition unidentifiable</v>
          </cell>
          <cell r="C111">
            <v>0</v>
          </cell>
          <cell r="D111" t="str">
            <v>.</v>
          </cell>
          <cell r="E111" t="str">
            <v/>
          </cell>
        </row>
        <row r="112">
          <cell r="B112" t="str">
            <v>Other household with couple and/or child</v>
          </cell>
          <cell r="C112">
            <v>20</v>
          </cell>
          <cell r="D112">
            <v>40.119999999999997</v>
          </cell>
          <cell r="E112" t="str">
            <v>#</v>
          </cell>
        </row>
        <row r="113">
          <cell r="B113" t="str">
            <v>One-person household</v>
          </cell>
          <cell r="C113">
            <v>8</v>
          </cell>
          <cell r="D113">
            <v>31.97</v>
          </cell>
          <cell r="E113" t="str">
            <v>#</v>
          </cell>
        </row>
        <row r="114">
          <cell r="B114" t="str">
            <v>Two-people household</v>
          </cell>
          <cell r="C114">
            <v>13</v>
          </cell>
          <cell r="D114">
            <v>34.520000000000003</v>
          </cell>
          <cell r="E114" t="str">
            <v>#</v>
          </cell>
        </row>
        <row r="115">
          <cell r="B115" t="str">
            <v>Three-people household</v>
          </cell>
          <cell r="C115">
            <v>11</v>
          </cell>
          <cell r="D115">
            <v>36.799999999999997</v>
          </cell>
          <cell r="E115" t="str">
            <v>#</v>
          </cell>
        </row>
        <row r="116">
          <cell r="B116" t="str">
            <v>Four-people household</v>
          </cell>
          <cell r="C116">
            <v>11</v>
          </cell>
          <cell r="D116">
            <v>42.36</v>
          </cell>
          <cell r="E116" t="str">
            <v>#</v>
          </cell>
        </row>
        <row r="117">
          <cell r="B117" t="str">
            <v>Five-or-more-people household</v>
          </cell>
          <cell r="C117" t="str">
            <v>S</v>
          </cell>
          <cell r="D117">
            <v>54.53</v>
          </cell>
          <cell r="E117" t="str">
            <v/>
          </cell>
        </row>
        <row r="118">
          <cell r="B118" t="str">
            <v>No children in household</v>
          </cell>
          <cell r="C118">
            <v>38</v>
          </cell>
          <cell r="D118">
            <v>22.62</v>
          </cell>
          <cell r="E118" t="str">
            <v>#</v>
          </cell>
        </row>
        <row r="119">
          <cell r="B119" t="str">
            <v>One-child household</v>
          </cell>
          <cell r="C119">
            <v>7</v>
          </cell>
          <cell r="D119">
            <v>47.46</v>
          </cell>
          <cell r="E119" t="str">
            <v>#</v>
          </cell>
        </row>
        <row r="120">
          <cell r="B120" t="str">
            <v>Two-or-more-children household</v>
          </cell>
          <cell r="C120">
            <v>13</v>
          </cell>
          <cell r="D120">
            <v>40.409999999999997</v>
          </cell>
          <cell r="E120" t="str">
            <v>#</v>
          </cell>
        </row>
        <row r="121">
          <cell r="B121" t="str">
            <v>No children in household</v>
          </cell>
          <cell r="C121">
            <v>38</v>
          </cell>
          <cell r="D121">
            <v>22.62</v>
          </cell>
          <cell r="E121" t="str">
            <v>#</v>
          </cell>
        </row>
        <row r="122">
          <cell r="B122" t="str">
            <v>One-or-more-children household</v>
          </cell>
          <cell r="C122">
            <v>21</v>
          </cell>
          <cell r="D122">
            <v>29.57</v>
          </cell>
          <cell r="E122" t="str">
            <v>#</v>
          </cell>
        </row>
        <row r="123">
          <cell r="B123" t="str">
            <v>Yes, lived at current address</v>
          </cell>
          <cell r="C123">
            <v>42</v>
          </cell>
          <cell r="D123">
            <v>23.26</v>
          </cell>
          <cell r="E123" t="str">
            <v>#</v>
          </cell>
        </row>
        <row r="124">
          <cell r="B124" t="str">
            <v>No, did not live at current address</v>
          </cell>
          <cell r="C124">
            <v>16</v>
          </cell>
          <cell r="D124">
            <v>31.68</v>
          </cell>
          <cell r="E124" t="str">
            <v>#</v>
          </cell>
        </row>
        <row r="125">
          <cell r="B125" t="str">
            <v>Owned</v>
          </cell>
          <cell r="C125">
            <v>31</v>
          </cell>
          <cell r="D125">
            <v>27.25</v>
          </cell>
          <cell r="E125" t="str">
            <v>#</v>
          </cell>
        </row>
        <row r="126">
          <cell r="B126" t="str">
            <v>Rented, private</v>
          </cell>
          <cell r="C126">
            <v>24</v>
          </cell>
          <cell r="D126">
            <v>30</v>
          </cell>
          <cell r="E126" t="str">
            <v>#</v>
          </cell>
        </row>
        <row r="127">
          <cell r="B127" t="str">
            <v>Rented, government</v>
          </cell>
          <cell r="C127" t="str">
            <v>S</v>
          </cell>
          <cell r="D127">
            <v>67.760000000000005</v>
          </cell>
          <cell r="E127" t="str">
            <v/>
          </cell>
        </row>
        <row r="129">
          <cell r="B129"/>
          <cell r="C129"/>
          <cell r="D129"/>
          <cell r="E129"/>
        </row>
        <row r="130">
          <cell r="B130"/>
          <cell r="C130"/>
          <cell r="D130"/>
          <cell r="E130"/>
        </row>
      </sheetData>
      <sheetData sheetId="8">
        <row r="4">
          <cell r="B4" t="str">
            <v>New Zealand Average</v>
          </cell>
          <cell r="C4">
            <v>25.6</v>
          </cell>
          <cell r="D4">
            <v>8.77</v>
          </cell>
          <cell r="E4" t="str">
            <v>.‡</v>
          </cell>
          <cell r="F4" t="str">
            <v/>
          </cell>
        </row>
        <row r="5">
          <cell r="B5" t="str">
            <v>Male</v>
          </cell>
          <cell r="C5">
            <v>25.6</v>
          </cell>
          <cell r="D5">
            <v>8.77</v>
          </cell>
          <cell r="E5" t="str">
            <v>.‡</v>
          </cell>
          <cell r="F5" t="str">
            <v/>
          </cell>
        </row>
        <row r="6">
          <cell r="B6" t="str">
            <v>Cis-male</v>
          </cell>
          <cell r="C6">
            <v>25.45</v>
          </cell>
          <cell r="D6">
            <v>8.8000000000000007</v>
          </cell>
          <cell r="E6" t="str">
            <v>.‡</v>
          </cell>
          <cell r="F6" t="str">
            <v/>
          </cell>
        </row>
        <row r="7">
          <cell r="B7" t="str">
            <v>Gender-diverse or trans-gender</v>
          </cell>
          <cell r="C7" t="str">
            <v>S</v>
          </cell>
          <cell r="D7">
            <v>102.44</v>
          </cell>
          <cell r="E7" t="str">
            <v/>
          </cell>
          <cell r="F7" t="str">
            <v/>
          </cell>
        </row>
        <row r="8">
          <cell r="B8" t="str">
            <v>Heterosexual</v>
          </cell>
          <cell r="C8">
            <v>24.41</v>
          </cell>
          <cell r="D8">
            <v>9.01</v>
          </cell>
          <cell r="E8" t="str">
            <v>.‡</v>
          </cell>
          <cell r="F8" t="str">
            <v/>
          </cell>
        </row>
        <row r="9">
          <cell r="B9" t="str">
            <v>Gay or lesbian</v>
          </cell>
          <cell r="C9" t="str">
            <v>S</v>
          </cell>
          <cell r="D9">
            <v>137.97999999999999</v>
          </cell>
          <cell r="E9" t="str">
            <v/>
          </cell>
          <cell r="F9" t="str">
            <v/>
          </cell>
        </row>
        <row r="10">
          <cell r="B10" t="str">
            <v>Bisexual</v>
          </cell>
          <cell r="C10" t="str">
            <v>S</v>
          </cell>
          <cell r="D10">
            <v>93.12</v>
          </cell>
          <cell r="E10" t="str">
            <v/>
          </cell>
          <cell r="F10" t="str">
            <v/>
          </cell>
        </row>
        <row r="11">
          <cell r="B11" t="str">
            <v>Other sexual identity</v>
          </cell>
          <cell r="C11" t="str">
            <v>S</v>
          </cell>
          <cell r="D11">
            <v>138.28</v>
          </cell>
          <cell r="E11" t="str">
            <v/>
          </cell>
          <cell r="F11" t="str">
            <v/>
          </cell>
        </row>
        <row r="12">
          <cell r="B12" t="str">
            <v>People with diverse sexualities</v>
          </cell>
          <cell r="C12" t="str">
            <v>S</v>
          </cell>
          <cell r="D12">
            <v>45.76</v>
          </cell>
          <cell r="E12" t="str">
            <v/>
          </cell>
          <cell r="F12" t="str">
            <v/>
          </cell>
        </row>
        <row r="13">
          <cell r="B13" t="str">
            <v>Not LGBT</v>
          </cell>
          <cell r="C13">
            <v>24.32</v>
          </cell>
          <cell r="D13">
            <v>9.07</v>
          </cell>
          <cell r="E13" t="str">
            <v>.‡</v>
          </cell>
          <cell r="F13" t="str">
            <v/>
          </cell>
        </row>
        <row r="14">
          <cell r="B14" t="str">
            <v>LGBT</v>
          </cell>
          <cell r="C14" t="str">
            <v>S</v>
          </cell>
          <cell r="D14">
            <v>37.82</v>
          </cell>
          <cell r="E14" t="str">
            <v/>
          </cell>
          <cell r="F14" t="str">
            <v/>
          </cell>
        </row>
        <row r="15">
          <cell r="B15" t="str">
            <v>15–19 years</v>
          </cell>
          <cell r="C15" t="str">
            <v>S</v>
          </cell>
          <cell r="D15">
            <v>43.88</v>
          </cell>
          <cell r="E15" t="str">
            <v/>
          </cell>
          <cell r="F15" t="str">
            <v/>
          </cell>
        </row>
        <row r="16">
          <cell r="B16" t="str">
            <v>20–29 years</v>
          </cell>
          <cell r="C16" t="str">
            <v>SŜ</v>
          </cell>
          <cell r="D16">
            <v>17.39</v>
          </cell>
          <cell r="E16" t="str">
            <v/>
          </cell>
          <cell r="F16" t="str">
            <v/>
          </cell>
        </row>
        <row r="17">
          <cell r="B17" t="str">
            <v>30–39 years</v>
          </cell>
          <cell r="C17" t="str">
            <v>SŜ</v>
          </cell>
          <cell r="D17">
            <v>13.23</v>
          </cell>
          <cell r="E17" t="str">
            <v/>
          </cell>
          <cell r="F17" t="str">
            <v/>
          </cell>
        </row>
        <row r="18">
          <cell r="B18" t="str">
            <v>40–49 years</v>
          </cell>
          <cell r="C18" t="str">
            <v>SŜ</v>
          </cell>
          <cell r="D18">
            <v>16.010000000000002</v>
          </cell>
          <cell r="E18" t="str">
            <v/>
          </cell>
          <cell r="F18" t="str">
            <v/>
          </cell>
        </row>
        <row r="19">
          <cell r="B19" t="str">
            <v>50–59 years</v>
          </cell>
          <cell r="C19" t="str">
            <v>SŜ</v>
          </cell>
          <cell r="D19">
            <v>19.5</v>
          </cell>
          <cell r="E19" t="str">
            <v/>
          </cell>
          <cell r="F19" t="str">
            <v/>
          </cell>
        </row>
        <row r="20">
          <cell r="B20" t="str">
            <v>60–64 years</v>
          </cell>
          <cell r="C20" t="str">
            <v>S</v>
          </cell>
          <cell r="D20">
            <v>97.14</v>
          </cell>
          <cell r="E20" t="str">
            <v/>
          </cell>
          <cell r="F20" t="str">
            <v/>
          </cell>
        </row>
        <row r="21">
          <cell r="B21" t="str">
            <v>65 years and over</v>
          </cell>
          <cell r="C21" t="str">
            <v>S</v>
          </cell>
          <cell r="D21">
            <v>43.84</v>
          </cell>
          <cell r="E21" t="str">
            <v/>
          </cell>
          <cell r="F21" t="str">
            <v/>
          </cell>
        </row>
        <row r="22">
          <cell r="B22" t="str">
            <v>15–29 years</v>
          </cell>
          <cell r="C22" t="str">
            <v>SŜ</v>
          </cell>
          <cell r="D22">
            <v>16.79</v>
          </cell>
          <cell r="E22" t="str">
            <v/>
          </cell>
          <cell r="F22" t="str">
            <v/>
          </cell>
        </row>
        <row r="23">
          <cell r="B23" t="str">
            <v>30–64 years</v>
          </cell>
          <cell r="C23">
            <v>22.42</v>
          </cell>
          <cell r="D23">
            <v>9.51</v>
          </cell>
          <cell r="E23" t="str">
            <v>.‡</v>
          </cell>
          <cell r="F23" t="str">
            <v/>
          </cell>
        </row>
        <row r="24">
          <cell r="B24" t="str">
            <v>65 years and over</v>
          </cell>
          <cell r="C24" t="str">
            <v>S</v>
          </cell>
          <cell r="D24">
            <v>43.84</v>
          </cell>
          <cell r="E24" t="str">
            <v/>
          </cell>
          <cell r="F24" t="str">
            <v/>
          </cell>
        </row>
        <row r="25">
          <cell r="B25" t="str">
            <v>15–19 years</v>
          </cell>
          <cell r="C25" t="str">
            <v>S</v>
          </cell>
          <cell r="D25">
            <v>43.88</v>
          </cell>
          <cell r="E25" t="str">
            <v/>
          </cell>
          <cell r="F25" t="str">
            <v/>
          </cell>
        </row>
        <row r="26">
          <cell r="B26" t="str">
            <v>20–29 years</v>
          </cell>
          <cell r="C26" t="str">
            <v>SŜ</v>
          </cell>
          <cell r="D26">
            <v>17.39</v>
          </cell>
          <cell r="E26" t="str">
            <v/>
          </cell>
          <cell r="F26" t="str">
            <v/>
          </cell>
        </row>
        <row r="27">
          <cell r="B27" t="str">
            <v>NZ European</v>
          </cell>
          <cell r="C27">
            <v>37.57</v>
          </cell>
          <cell r="D27">
            <v>11.74</v>
          </cell>
          <cell r="E27" t="str">
            <v>.</v>
          </cell>
          <cell r="F27" t="str">
            <v/>
          </cell>
        </row>
        <row r="28">
          <cell r="B28" t="str">
            <v>Māori</v>
          </cell>
          <cell r="C28" t="str">
            <v>SŜ</v>
          </cell>
          <cell r="D28">
            <v>14.73</v>
          </cell>
          <cell r="E28" t="str">
            <v/>
          </cell>
          <cell r="F28" t="str">
            <v/>
          </cell>
        </row>
        <row r="29">
          <cell r="B29" t="str">
            <v>Pacific peoples</v>
          </cell>
          <cell r="C29" t="str">
            <v>SŜ</v>
          </cell>
          <cell r="D29">
            <v>19.54</v>
          </cell>
          <cell r="E29" t="str">
            <v/>
          </cell>
          <cell r="F29" t="str">
            <v/>
          </cell>
        </row>
        <row r="30">
          <cell r="B30" t="str">
            <v>Asian</v>
          </cell>
          <cell r="C30" t="str">
            <v>SŜ</v>
          </cell>
          <cell r="D30">
            <v>9.0500000000000007</v>
          </cell>
          <cell r="E30" t="str">
            <v/>
          </cell>
          <cell r="F30" t="str">
            <v>*</v>
          </cell>
        </row>
        <row r="31">
          <cell r="B31" t="str">
            <v>Chinese</v>
          </cell>
          <cell r="C31" t="str">
            <v>SŜ</v>
          </cell>
          <cell r="D31">
            <v>10.75</v>
          </cell>
          <cell r="E31" t="str">
            <v/>
          </cell>
          <cell r="F31" t="str">
            <v>*</v>
          </cell>
        </row>
        <row r="32">
          <cell r="B32" t="str">
            <v>Indian</v>
          </cell>
          <cell r="C32" t="str">
            <v>S</v>
          </cell>
          <cell r="D32">
            <v>47.07</v>
          </cell>
          <cell r="E32" t="str">
            <v/>
          </cell>
          <cell r="F32" t="str">
            <v/>
          </cell>
        </row>
        <row r="33">
          <cell r="B33" t="str">
            <v>Other Asian ethnicity</v>
          </cell>
          <cell r="C33">
            <v>0</v>
          </cell>
          <cell r="D33">
            <v>0</v>
          </cell>
          <cell r="E33" t="str">
            <v>.</v>
          </cell>
          <cell r="F33" t="str">
            <v>*</v>
          </cell>
        </row>
        <row r="34">
          <cell r="B34" t="str">
            <v>Other ethnicity</v>
          </cell>
          <cell r="C34" t="str">
            <v>S</v>
          </cell>
          <cell r="D34">
            <v>51.72</v>
          </cell>
          <cell r="E34" t="str">
            <v/>
          </cell>
          <cell r="F34" t="str">
            <v/>
          </cell>
        </row>
        <row r="35">
          <cell r="B35" t="str">
            <v>Other ethnicity (except European and Māori)</v>
          </cell>
          <cell r="C35" t="str">
            <v>SŜ</v>
          </cell>
          <cell r="D35">
            <v>9.31</v>
          </cell>
          <cell r="E35" t="str">
            <v/>
          </cell>
          <cell r="F35" t="str">
            <v/>
          </cell>
        </row>
        <row r="36">
          <cell r="B36" t="str">
            <v>Other ethnicity (except European, Māori and Asian)</v>
          </cell>
          <cell r="C36" t="str">
            <v>SŜ</v>
          </cell>
          <cell r="D36">
            <v>17.96</v>
          </cell>
          <cell r="E36" t="str">
            <v/>
          </cell>
          <cell r="F36" t="str">
            <v/>
          </cell>
        </row>
        <row r="37">
          <cell r="B37" t="str">
            <v>Other ethnicity (except European, Māori and Pacific)</v>
          </cell>
          <cell r="C37" t="str">
            <v>SŜ</v>
          </cell>
          <cell r="D37">
            <v>9.34</v>
          </cell>
          <cell r="E37" t="str">
            <v/>
          </cell>
          <cell r="F37" t="str">
            <v/>
          </cell>
        </row>
        <row r="38">
          <cell r="B38">
            <v>2018</v>
          </cell>
          <cell r="C38" t="str">
            <v>Ŝ</v>
          </cell>
          <cell r="D38">
            <v>12.12</v>
          </cell>
          <cell r="E38" t="str">
            <v/>
          </cell>
          <cell r="F38" t="str">
            <v/>
          </cell>
        </row>
        <row r="39">
          <cell r="B39" t="str">
            <v>2019/20</v>
          </cell>
          <cell r="C39">
            <v>26.02</v>
          </cell>
          <cell r="D39">
            <v>11.29</v>
          </cell>
          <cell r="E39" t="str">
            <v>.</v>
          </cell>
          <cell r="F39" t="str">
            <v/>
          </cell>
        </row>
        <row r="40">
          <cell r="B40" t="str">
            <v>Auckland</v>
          </cell>
          <cell r="C40" t="str">
            <v>SŜ</v>
          </cell>
          <cell r="D40">
            <v>15.01</v>
          </cell>
          <cell r="E40" t="str">
            <v/>
          </cell>
          <cell r="F40" t="str">
            <v/>
          </cell>
        </row>
        <row r="41">
          <cell r="B41" t="str">
            <v>Wellington</v>
          </cell>
          <cell r="C41" t="str">
            <v>S</v>
          </cell>
          <cell r="D41">
            <v>27.3</v>
          </cell>
          <cell r="E41" t="str">
            <v/>
          </cell>
          <cell r="F41" t="str">
            <v/>
          </cell>
        </row>
        <row r="42">
          <cell r="B42" t="str">
            <v>Rest of North Island</v>
          </cell>
          <cell r="C42" t="str">
            <v>SŜ</v>
          </cell>
          <cell r="D42">
            <v>15.56</v>
          </cell>
          <cell r="E42" t="str">
            <v/>
          </cell>
          <cell r="F42" t="str">
            <v/>
          </cell>
        </row>
        <row r="43">
          <cell r="B43" t="str">
            <v>Canterbury</v>
          </cell>
          <cell r="C43" t="str">
            <v>SŜ</v>
          </cell>
          <cell r="D43">
            <v>15.71</v>
          </cell>
          <cell r="E43" t="str">
            <v/>
          </cell>
          <cell r="F43" t="str">
            <v/>
          </cell>
        </row>
        <row r="44">
          <cell r="B44" t="str">
            <v>Rest of South Island</v>
          </cell>
          <cell r="C44" t="str">
            <v>S</v>
          </cell>
          <cell r="D44">
            <v>34.9</v>
          </cell>
          <cell r="E44" t="str">
            <v/>
          </cell>
          <cell r="F44" t="str">
            <v/>
          </cell>
        </row>
        <row r="45">
          <cell r="B45" t="str">
            <v>Major urban area</v>
          </cell>
          <cell r="C45">
            <v>23.38</v>
          </cell>
          <cell r="D45">
            <v>10.49</v>
          </cell>
          <cell r="E45" t="str">
            <v>.</v>
          </cell>
          <cell r="F45" t="str">
            <v/>
          </cell>
        </row>
        <row r="46">
          <cell r="B46" t="str">
            <v>Large urban area</v>
          </cell>
          <cell r="C46" t="str">
            <v>S</v>
          </cell>
          <cell r="D46">
            <v>23.24</v>
          </cell>
          <cell r="E46" t="str">
            <v/>
          </cell>
          <cell r="F46" t="str">
            <v/>
          </cell>
        </row>
        <row r="47">
          <cell r="B47" t="str">
            <v>Medium urban area</v>
          </cell>
          <cell r="C47" t="str">
            <v>S</v>
          </cell>
          <cell r="D47">
            <v>22.36</v>
          </cell>
          <cell r="E47" t="str">
            <v/>
          </cell>
          <cell r="F47" t="str">
            <v/>
          </cell>
        </row>
        <row r="48">
          <cell r="B48" t="str">
            <v>Small urban area</v>
          </cell>
          <cell r="C48" t="str">
            <v>S</v>
          </cell>
          <cell r="D48">
            <v>26.74</v>
          </cell>
          <cell r="E48" t="str">
            <v/>
          </cell>
          <cell r="F48" t="str">
            <v/>
          </cell>
        </row>
        <row r="49">
          <cell r="B49" t="str">
            <v>Rural settlement/rural other</v>
          </cell>
          <cell r="C49" t="str">
            <v>S</v>
          </cell>
          <cell r="D49">
            <v>32.01</v>
          </cell>
          <cell r="E49" t="str">
            <v/>
          </cell>
          <cell r="F49" t="str">
            <v/>
          </cell>
        </row>
        <row r="50">
          <cell r="B50" t="str">
            <v>Major urban area</v>
          </cell>
          <cell r="C50">
            <v>23.38</v>
          </cell>
          <cell r="D50">
            <v>10.49</v>
          </cell>
          <cell r="E50" t="str">
            <v>.</v>
          </cell>
          <cell r="F50" t="str">
            <v/>
          </cell>
        </row>
        <row r="51">
          <cell r="B51" t="str">
            <v>Medium/large urban area</v>
          </cell>
          <cell r="C51" t="str">
            <v>SŜ</v>
          </cell>
          <cell r="D51">
            <v>16.3</v>
          </cell>
          <cell r="E51" t="str">
            <v/>
          </cell>
          <cell r="F51" t="str">
            <v/>
          </cell>
        </row>
        <row r="52">
          <cell r="B52" t="str">
            <v>Small urban/rural area</v>
          </cell>
          <cell r="C52" t="str">
            <v>S</v>
          </cell>
          <cell r="D52">
            <v>20.9</v>
          </cell>
          <cell r="E52" t="str">
            <v/>
          </cell>
          <cell r="F52" t="str">
            <v/>
          </cell>
        </row>
        <row r="53">
          <cell r="B53" t="str">
            <v>Quintile 1 (least deprived)</v>
          </cell>
          <cell r="C53" t="str">
            <v>S</v>
          </cell>
          <cell r="D53">
            <v>31.37</v>
          </cell>
          <cell r="E53" t="str">
            <v/>
          </cell>
          <cell r="F53" t="str">
            <v/>
          </cell>
        </row>
        <row r="54">
          <cell r="B54" t="str">
            <v>Quintile 2</v>
          </cell>
          <cell r="C54" t="str">
            <v>S</v>
          </cell>
          <cell r="D54">
            <v>22.96</v>
          </cell>
          <cell r="E54" t="str">
            <v/>
          </cell>
          <cell r="F54" t="str">
            <v/>
          </cell>
        </row>
        <row r="55">
          <cell r="B55" t="str">
            <v>Quintile 3</v>
          </cell>
          <cell r="C55" t="str">
            <v>SŜ</v>
          </cell>
          <cell r="D55">
            <v>13.99</v>
          </cell>
          <cell r="E55" t="str">
            <v/>
          </cell>
          <cell r="F55" t="str">
            <v/>
          </cell>
        </row>
        <row r="56">
          <cell r="B56" t="str">
            <v>Quintile 4</v>
          </cell>
          <cell r="C56" t="str">
            <v>SŜ</v>
          </cell>
          <cell r="D56">
            <v>18.79</v>
          </cell>
          <cell r="E56" t="str">
            <v/>
          </cell>
          <cell r="F56" t="str">
            <v/>
          </cell>
        </row>
        <row r="57">
          <cell r="B57" t="str">
            <v>Quintile 5 (most deprived)</v>
          </cell>
          <cell r="C57" t="str">
            <v>SŜ</v>
          </cell>
          <cell r="D57">
            <v>10.81</v>
          </cell>
          <cell r="E57" t="str">
            <v/>
          </cell>
          <cell r="F57" t="str">
            <v/>
          </cell>
        </row>
        <row r="58">
          <cell r="B58" t="str">
            <v>Had partner within last 12 months</v>
          </cell>
          <cell r="C58">
            <v>25.6</v>
          </cell>
          <cell r="D58">
            <v>8.77</v>
          </cell>
          <cell r="E58" t="str">
            <v>.‡</v>
          </cell>
          <cell r="F58" t="str">
            <v/>
          </cell>
        </row>
        <row r="59">
          <cell r="B59" t="str">
            <v>Has ever had a partner</v>
          </cell>
          <cell r="C59">
            <v>25.6</v>
          </cell>
          <cell r="D59">
            <v>8.77</v>
          </cell>
          <cell r="E59" t="str">
            <v>.‡</v>
          </cell>
          <cell r="F59" t="str">
            <v/>
          </cell>
        </row>
        <row r="60">
          <cell r="B60" t="str">
            <v>Partnered – legally registered</v>
          </cell>
          <cell r="C60">
            <v>25.21</v>
          </cell>
          <cell r="D60">
            <v>10.55</v>
          </cell>
          <cell r="E60" t="str">
            <v>.</v>
          </cell>
          <cell r="F60" t="str">
            <v/>
          </cell>
        </row>
        <row r="61">
          <cell r="B61" t="str">
            <v>Partnered – not legally registered</v>
          </cell>
          <cell r="C61" t="str">
            <v>S</v>
          </cell>
          <cell r="D61">
            <v>24.16</v>
          </cell>
          <cell r="E61" t="str">
            <v/>
          </cell>
          <cell r="F61" t="str">
            <v/>
          </cell>
        </row>
        <row r="62">
          <cell r="B62" t="str">
            <v>Non-partnered</v>
          </cell>
          <cell r="C62" t="str">
            <v>SŜ</v>
          </cell>
          <cell r="D62">
            <v>15.57</v>
          </cell>
          <cell r="E62" t="str">
            <v/>
          </cell>
          <cell r="F62" t="str">
            <v/>
          </cell>
        </row>
        <row r="63">
          <cell r="B63" t="str">
            <v>Never married and never in a civil union</v>
          </cell>
          <cell r="C63" t="str">
            <v>SŜ</v>
          </cell>
          <cell r="D63">
            <v>19.02</v>
          </cell>
          <cell r="E63" t="str">
            <v/>
          </cell>
          <cell r="F63" t="str">
            <v/>
          </cell>
        </row>
        <row r="64">
          <cell r="B64" t="str">
            <v>Divorced</v>
          </cell>
          <cell r="C64" t="str">
            <v>S</v>
          </cell>
          <cell r="D64">
            <v>83.82</v>
          </cell>
          <cell r="E64" t="str">
            <v/>
          </cell>
          <cell r="F64" t="str">
            <v/>
          </cell>
        </row>
        <row r="65">
          <cell r="B65" t="str">
            <v>Widowed/surviving partner</v>
          </cell>
          <cell r="C65" t="str">
            <v>S</v>
          </cell>
          <cell r="D65">
            <v>133.72</v>
          </cell>
          <cell r="E65" t="str">
            <v/>
          </cell>
          <cell r="F65" t="str">
            <v/>
          </cell>
        </row>
        <row r="66">
          <cell r="B66" t="str">
            <v>Separated</v>
          </cell>
          <cell r="C66" t="str">
            <v>S</v>
          </cell>
          <cell r="D66">
            <v>22.46</v>
          </cell>
          <cell r="E66" t="str">
            <v/>
          </cell>
          <cell r="F66" t="str">
            <v/>
          </cell>
        </row>
        <row r="67">
          <cell r="B67" t="str">
            <v>Married/civil union/de facto</v>
          </cell>
          <cell r="C67">
            <v>24.51</v>
          </cell>
          <cell r="D67">
            <v>10.25</v>
          </cell>
          <cell r="E67" t="str">
            <v>.</v>
          </cell>
          <cell r="F67" t="str">
            <v/>
          </cell>
        </row>
        <row r="68">
          <cell r="B68" t="str">
            <v>Adults with disability</v>
          </cell>
          <cell r="C68" t="str">
            <v>S</v>
          </cell>
          <cell r="D68">
            <v>48.38</v>
          </cell>
          <cell r="E68" t="str">
            <v/>
          </cell>
          <cell r="F68" t="str">
            <v/>
          </cell>
        </row>
        <row r="69">
          <cell r="B69" t="str">
            <v>Adults without disability</v>
          </cell>
          <cell r="C69">
            <v>25.32</v>
          </cell>
          <cell r="D69">
            <v>8.3800000000000008</v>
          </cell>
          <cell r="E69" t="str">
            <v>.‡</v>
          </cell>
          <cell r="F69" t="str">
            <v/>
          </cell>
        </row>
        <row r="70">
          <cell r="B70" t="str">
            <v>Low level of psychological distress</v>
          </cell>
          <cell r="C70">
            <v>23.92</v>
          </cell>
          <cell r="D70">
            <v>8.64</v>
          </cell>
          <cell r="E70" t="str">
            <v>.‡</v>
          </cell>
          <cell r="F70" t="str">
            <v/>
          </cell>
        </row>
        <row r="71">
          <cell r="B71" t="str">
            <v>Moderate level of psychological distress</v>
          </cell>
          <cell r="C71" t="str">
            <v>S</v>
          </cell>
          <cell r="D71">
            <v>37.270000000000003</v>
          </cell>
          <cell r="E71" t="str">
            <v/>
          </cell>
          <cell r="F71" t="str">
            <v/>
          </cell>
        </row>
        <row r="72">
          <cell r="B72" t="str">
            <v>High level of psychological distress</v>
          </cell>
          <cell r="C72" t="str">
            <v>S</v>
          </cell>
          <cell r="D72">
            <v>51.11</v>
          </cell>
          <cell r="E72" t="str">
            <v/>
          </cell>
          <cell r="F72" t="str">
            <v/>
          </cell>
        </row>
        <row r="73">
          <cell r="B73" t="str">
            <v>No probable serious mental illness</v>
          </cell>
          <cell r="C73">
            <v>23.92</v>
          </cell>
          <cell r="D73">
            <v>8.64</v>
          </cell>
          <cell r="E73" t="str">
            <v>.‡</v>
          </cell>
          <cell r="F73" t="str">
            <v/>
          </cell>
        </row>
        <row r="74">
          <cell r="B74" t="str">
            <v>Probable serious mental illness</v>
          </cell>
          <cell r="C74" t="str">
            <v>S</v>
          </cell>
          <cell r="D74">
            <v>37.270000000000003</v>
          </cell>
          <cell r="E74" t="str">
            <v/>
          </cell>
          <cell r="F74" t="str">
            <v/>
          </cell>
        </row>
        <row r="75">
          <cell r="B75" t="str">
            <v>Employed</v>
          </cell>
          <cell r="C75">
            <v>25.73</v>
          </cell>
          <cell r="D75">
            <v>10.56</v>
          </cell>
          <cell r="E75" t="str">
            <v>.</v>
          </cell>
          <cell r="F75" t="str">
            <v/>
          </cell>
        </row>
        <row r="76">
          <cell r="B76" t="str">
            <v>Unemployed</v>
          </cell>
          <cell r="C76" t="str">
            <v>S</v>
          </cell>
          <cell r="D76">
            <v>28.1</v>
          </cell>
          <cell r="E76" t="str">
            <v/>
          </cell>
          <cell r="F76" t="str">
            <v/>
          </cell>
        </row>
        <row r="77">
          <cell r="B77" t="str">
            <v>Retired</v>
          </cell>
          <cell r="C77" t="str">
            <v>S</v>
          </cell>
          <cell r="D77">
            <v>43.58</v>
          </cell>
          <cell r="E77" t="str">
            <v/>
          </cell>
          <cell r="F77" t="str">
            <v/>
          </cell>
        </row>
        <row r="78">
          <cell r="B78" t="str">
            <v>Home or caring duties or voluntary work</v>
          </cell>
          <cell r="C78" t="str">
            <v>S</v>
          </cell>
          <cell r="D78">
            <v>40.54</v>
          </cell>
          <cell r="E78" t="str">
            <v/>
          </cell>
          <cell r="F78" t="str">
            <v/>
          </cell>
        </row>
        <row r="79">
          <cell r="B79" t="str">
            <v>Not employed, studying</v>
          </cell>
          <cell r="C79" t="str">
            <v>S</v>
          </cell>
          <cell r="D79">
            <v>38.26</v>
          </cell>
          <cell r="E79" t="str">
            <v/>
          </cell>
          <cell r="F79" t="str">
            <v/>
          </cell>
        </row>
        <row r="80">
          <cell r="B80" t="str">
            <v>Not employed, not actively seeking work/unable to work</v>
          </cell>
          <cell r="C80" t="str">
            <v>SŜ</v>
          </cell>
          <cell r="D80">
            <v>19.600000000000001</v>
          </cell>
          <cell r="E80" t="str">
            <v/>
          </cell>
          <cell r="F80" t="str">
            <v/>
          </cell>
        </row>
        <row r="81">
          <cell r="B81" t="str">
            <v>Other employment status</v>
          </cell>
          <cell r="C81" t="str">
            <v>S</v>
          </cell>
          <cell r="D81">
            <v>101.65</v>
          </cell>
          <cell r="E81" t="str">
            <v/>
          </cell>
          <cell r="F81" t="str">
            <v/>
          </cell>
        </row>
        <row r="82">
          <cell r="B82" t="str">
            <v>Not in the labour force</v>
          </cell>
          <cell r="C82" t="str">
            <v>SŜ</v>
          </cell>
          <cell r="D82">
            <v>15.7</v>
          </cell>
          <cell r="E82" t="str">
            <v/>
          </cell>
          <cell r="F82" t="str">
            <v/>
          </cell>
        </row>
        <row r="83">
          <cell r="B83" t="str">
            <v>Personal income: $20,000 or less</v>
          </cell>
          <cell r="C83" t="str">
            <v>SŜ</v>
          </cell>
          <cell r="D83">
            <v>17.059999999999999</v>
          </cell>
          <cell r="E83" t="str">
            <v/>
          </cell>
          <cell r="F83" t="str">
            <v/>
          </cell>
        </row>
        <row r="84">
          <cell r="B84" t="str">
            <v>Personal income: $20,001–$40,000</v>
          </cell>
          <cell r="C84" t="str">
            <v>SŜ</v>
          </cell>
          <cell r="D84">
            <v>18.23</v>
          </cell>
          <cell r="E84" t="str">
            <v/>
          </cell>
          <cell r="F84" t="str">
            <v/>
          </cell>
        </row>
        <row r="85">
          <cell r="B85" t="str">
            <v>Personal income: $40,001–$60,000</v>
          </cell>
          <cell r="C85" t="str">
            <v>SŜ</v>
          </cell>
          <cell r="D85">
            <v>14.65</v>
          </cell>
          <cell r="E85" t="str">
            <v/>
          </cell>
          <cell r="F85" t="str">
            <v/>
          </cell>
        </row>
        <row r="86">
          <cell r="B86" t="str">
            <v>Personal income: $60,001 or more</v>
          </cell>
          <cell r="C86" t="str">
            <v>SŜ</v>
          </cell>
          <cell r="D86">
            <v>15.65</v>
          </cell>
          <cell r="E86" t="str">
            <v/>
          </cell>
          <cell r="F86" t="str">
            <v/>
          </cell>
        </row>
        <row r="87">
          <cell r="B87" t="str">
            <v>Household income: $40,000 or less</v>
          </cell>
          <cell r="C87" t="str">
            <v>Ŝ</v>
          </cell>
          <cell r="D87">
            <v>13.59</v>
          </cell>
          <cell r="E87" t="str">
            <v/>
          </cell>
          <cell r="F87" t="str">
            <v/>
          </cell>
        </row>
        <row r="88">
          <cell r="B88" t="str">
            <v>Household income: $40,001–$60,000</v>
          </cell>
          <cell r="C88" t="str">
            <v>S</v>
          </cell>
          <cell r="D88">
            <v>21</v>
          </cell>
          <cell r="E88" t="str">
            <v/>
          </cell>
          <cell r="F88" t="str">
            <v/>
          </cell>
        </row>
        <row r="89">
          <cell r="B89" t="str">
            <v>Household income: $60,001–$100,000</v>
          </cell>
          <cell r="C89" t="str">
            <v>SŜ</v>
          </cell>
          <cell r="D89">
            <v>8.49</v>
          </cell>
          <cell r="E89" t="str">
            <v/>
          </cell>
          <cell r="F89" t="str">
            <v/>
          </cell>
        </row>
        <row r="90">
          <cell r="B90" t="str">
            <v>Household income: $100,001 or more</v>
          </cell>
          <cell r="C90" t="str">
            <v>SŜ</v>
          </cell>
          <cell r="D90">
            <v>19.309999999999999</v>
          </cell>
          <cell r="E90" t="str">
            <v/>
          </cell>
          <cell r="F90" t="str">
            <v/>
          </cell>
        </row>
        <row r="91">
          <cell r="B91" t="str">
            <v>Not at all limited</v>
          </cell>
          <cell r="C91" t="str">
            <v>Ŝ</v>
          </cell>
          <cell r="D91">
            <v>12.32</v>
          </cell>
          <cell r="E91" t="str">
            <v/>
          </cell>
          <cell r="F91" t="str">
            <v/>
          </cell>
        </row>
        <row r="92">
          <cell r="B92" t="str">
            <v>A little limited</v>
          </cell>
          <cell r="C92" t="str">
            <v>S</v>
          </cell>
          <cell r="D92">
            <v>23.31</v>
          </cell>
          <cell r="E92" t="str">
            <v/>
          </cell>
          <cell r="F92" t="str">
            <v/>
          </cell>
        </row>
        <row r="93">
          <cell r="B93" t="str">
            <v>Quite limited</v>
          </cell>
          <cell r="C93" t="str">
            <v>SŜ</v>
          </cell>
          <cell r="D93">
            <v>13.71</v>
          </cell>
          <cell r="E93" t="str">
            <v/>
          </cell>
          <cell r="F93" t="str">
            <v/>
          </cell>
        </row>
        <row r="94">
          <cell r="B94" t="str">
            <v>Very limited</v>
          </cell>
          <cell r="C94" t="str">
            <v>S</v>
          </cell>
          <cell r="D94">
            <v>22</v>
          </cell>
          <cell r="E94" t="str">
            <v/>
          </cell>
          <cell r="F94" t="str">
            <v/>
          </cell>
        </row>
        <row r="95">
          <cell r="B95" t="str">
            <v>Couldn't buy it</v>
          </cell>
          <cell r="C95" t="str">
            <v>S</v>
          </cell>
          <cell r="D95">
            <v>21.02</v>
          </cell>
          <cell r="E95" t="str">
            <v/>
          </cell>
          <cell r="F95" t="str">
            <v/>
          </cell>
        </row>
        <row r="96">
          <cell r="B96" t="str">
            <v>Not at all limited</v>
          </cell>
          <cell r="C96" t="str">
            <v>Ŝ</v>
          </cell>
          <cell r="D96">
            <v>12.32</v>
          </cell>
          <cell r="E96" t="str">
            <v/>
          </cell>
          <cell r="F96" t="str">
            <v/>
          </cell>
        </row>
        <row r="97">
          <cell r="B97" t="str">
            <v>A little limited</v>
          </cell>
          <cell r="C97" t="str">
            <v>S</v>
          </cell>
          <cell r="D97">
            <v>23.31</v>
          </cell>
          <cell r="E97" t="str">
            <v/>
          </cell>
          <cell r="F97" t="str">
            <v/>
          </cell>
        </row>
        <row r="98">
          <cell r="B98" t="str">
            <v>Quite or very limited</v>
          </cell>
          <cell r="C98" t="str">
            <v>SŜ</v>
          </cell>
          <cell r="D98">
            <v>16.559999999999999</v>
          </cell>
          <cell r="E98" t="str">
            <v/>
          </cell>
          <cell r="F98" t="str">
            <v/>
          </cell>
        </row>
        <row r="99">
          <cell r="B99" t="str">
            <v>Couldn't buy it</v>
          </cell>
          <cell r="C99" t="str">
            <v>S</v>
          </cell>
          <cell r="D99">
            <v>21.02</v>
          </cell>
          <cell r="E99" t="str">
            <v/>
          </cell>
          <cell r="F99" t="str">
            <v/>
          </cell>
        </row>
        <row r="100">
          <cell r="B100" t="str">
            <v>Yes, can meet unexpected expense</v>
          </cell>
          <cell r="C100">
            <v>28.38</v>
          </cell>
          <cell r="D100">
            <v>10.66</v>
          </cell>
          <cell r="E100" t="str">
            <v>.</v>
          </cell>
          <cell r="F100" t="str">
            <v/>
          </cell>
        </row>
        <row r="101">
          <cell r="B101" t="str">
            <v>No, cannot meet unexpected expense</v>
          </cell>
          <cell r="C101" t="str">
            <v>SŜ</v>
          </cell>
          <cell r="D101">
            <v>11.86</v>
          </cell>
          <cell r="E101" t="str">
            <v/>
          </cell>
          <cell r="F101" t="str">
            <v/>
          </cell>
        </row>
        <row r="102">
          <cell r="B102" t="str">
            <v>Household had no vehicle access</v>
          </cell>
          <cell r="C102" t="str">
            <v>S</v>
          </cell>
          <cell r="D102">
            <v>34.049999999999997</v>
          </cell>
          <cell r="E102" t="str">
            <v/>
          </cell>
          <cell r="F102" t="str">
            <v/>
          </cell>
        </row>
        <row r="103">
          <cell r="B103" t="str">
            <v>Household had vehicle access</v>
          </cell>
          <cell r="C103">
            <v>25.53</v>
          </cell>
          <cell r="D103">
            <v>9.0299999999999994</v>
          </cell>
          <cell r="E103" t="str">
            <v>.‡</v>
          </cell>
          <cell r="F103" t="str">
            <v/>
          </cell>
        </row>
        <row r="104">
          <cell r="B104" t="str">
            <v>Household had no access to device</v>
          </cell>
          <cell r="C104" t="str">
            <v>S</v>
          </cell>
          <cell r="D104">
            <v>42.75</v>
          </cell>
          <cell r="E104" t="str">
            <v/>
          </cell>
          <cell r="F104" t="str">
            <v/>
          </cell>
        </row>
        <row r="105">
          <cell r="B105" t="str">
            <v>Household had access to device</v>
          </cell>
          <cell r="C105">
            <v>25.67</v>
          </cell>
          <cell r="D105">
            <v>8.85</v>
          </cell>
          <cell r="E105" t="str">
            <v>.‡</v>
          </cell>
          <cell r="F105" t="str">
            <v/>
          </cell>
        </row>
        <row r="106">
          <cell r="B106" t="str">
            <v>One person household</v>
          </cell>
          <cell r="C106" t="str">
            <v>SŜ</v>
          </cell>
          <cell r="D106">
            <v>12.37</v>
          </cell>
          <cell r="E106" t="str">
            <v/>
          </cell>
          <cell r="F106" t="str">
            <v/>
          </cell>
        </row>
        <row r="107">
          <cell r="B107" t="str">
            <v>One parent with child(ren)</v>
          </cell>
          <cell r="C107" t="str">
            <v>S</v>
          </cell>
          <cell r="D107">
            <v>60.59</v>
          </cell>
          <cell r="E107" t="str">
            <v/>
          </cell>
          <cell r="F107" t="str">
            <v/>
          </cell>
        </row>
        <row r="108">
          <cell r="B108" t="str">
            <v>Couple only</v>
          </cell>
          <cell r="C108" t="str">
            <v>S</v>
          </cell>
          <cell r="D108">
            <v>22.22</v>
          </cell>
          <cell r="E108" t="str">
            <v/>
          </cell>
          <cell r="F108" t="str">
            <v/>
          </cell>
        </row>
        <row r="109">
          <cell r="B109" t="str">
            <v>Couple with child(ren)</v>
          </cell>
          <cell r="C109" t="str">
            <v>SŜ</v>
          </cell>
          <cell r="D109">
            <v>14.12</v>
          </cell>
          <cell r="E109" t="str">
            <v/>
          </cell>
          <cell r="F109" t="str">
            <v/>
          </cell>
        </row>
        <row r="110">
          <cell r="B110" t="str">
            <v>Other multi-person household</v>
          </cell>
          <cell r="C110" t="str">
            <v>SŜ</v>
          </cell>
          <cell r="D110">
            <v>19.14</v>
          </cell>
          <cell r="E110" t="str">
            <v/>
          </cell>
          <cell r="F110" t="str">
            <v/>
          </cell>
        </row>
        <row r="111">
          <cell r="B111" t="str">
            <v>Other household with couple and/or child</v>
          </cell>
          <cell r="C111" t="str">
            <v>S</v>
          </cell>
          <cell r="D111">
            <v>20.98</v>
          </cell>
          <cell r="E111" t="str">
            <v/>
          </cell>
          <cell r="F111" t="str">
            <v/>
          </cell>
        </row>
        <row r="112">
          <cell r="B112" t="str">
            <v>One-person household</v>
          </cell>
          <cell r="C112" t="str">
            <v>SŜ</v>
          </cell>
          <cell r="D112">
            <v>12.37</v>
          </cell>
          <cell r="E112" t="str">
            <v/>
          </cell>
          <cell r="F112" t="str">
            <v/>
          </cell>
        </row>
        <row r="113">
          <cell r="B113" t="str">
            <v>Two-people household</v>
          </cell>
          <cell r="C113" t="str">
            <v>Ŝ</v>
          </cell>
          <cell r="D113">
            <v>15.44</v>
          </cell>
          <cell r="E113" t="str">
            <v/>
          </cell>
          <cell r="F113" t="str">
            <v/>
          </cell>
        </row>
        <row r="114">
          <cell r="B114" t="str">
            <v>Three-people household</v>
          </cell>
          <cell r="C114" t="str">
            <v>SŜ</v>
          </cell>
          <cell r="D114">
            <v>17.489999999999998</v>
          </cell>
          <cell r="E114" t="str">
            <v/>
          </cell>
          <cell r="F114" t="str">
            <v/>
          </cell>
        </row>
        <row r="115">
          <cell r="B115" t="str">
            <v>Four-people household</v>
          </cell>
          <cell r="C115" t="str">
            <v>SŜ</v>
          </cell>
          <cell r="D115">
            <v>15.44</v>
          </cell>
          <cell r="E115" t="str">
            <v/>
          </cell>
          <cell r="F115" t="str">
            <v/>
          </cell>
        </row>
        <row r="116">
          <cell r="B116" t="str">
            <v>Five-or-more-people household</v>
          </cell>
          <cell r="C116" t="str">
            <v>S</v>
          </cell>
          <cell r="D116">
            <v>26.98</v>
          </cell>
          <cell r="E116" t="str">
            <v/>
          </cell>
          <cell r="F116" t="str">
            <v/>
          </cell>
        </row>
        <row r="117">
          <cell r="B117" t="str">
            <v>No children in household</v>
          </cell>
          <cell r="C117">
            <v>28.25</v>
          </cell>
          <cell r="D117">
            <v>10.89</v>
          </cell>
          <cell r="E117" t="str">
            <v>.</v>
          </cell>
          <cell r="F117" t="str">
            <v/>
          </cell>
        </row>
        <row r="118">
          <cell r="B118" t="str">
            <v>One-child household</v>
          </cell>
          <cell r="C118" t="str">
            <v>S</v>
          </cell>
          <cell r="D118">
            <v>20.58</v>
          </cell>
          <cell r="E118" t="str">
            <v/>
          </cell>
          <cell r="F118" t="str">
            <v/>
          </cell>
        </row>
        <row r="119">
          <cell r="B119" t="str">
            <v>Two-or-more-children household</v>
          </cell>
          <cell r="C119" t="str">
            <v>SŜ</v>
          </cell>
          <cell r="D119">
            <v>15.87</v>
          </cell>
          <cell r="E119" t="str">
            <v/>
          </cell>
          <cell r="F119" t="str">
            <v/>
          </cell>
        </row>
        <row r="120">
          <cell r="B120" t="str">
            <v>No children in household</v>
          </cell>
          <cell r="C120">
            <v>28.25</v>
          </cell>
          <cell r="D120">
            <v>10.89</v>
          </cell>
          <cell r="E120" t="str">
            <v>.</v>
          </cell>
          <cell r="F120" t="str">
            <v/>
          </cell>
        </row>
        <row r="121">
          <cell r="B121" t="str">
            <v>One-or-more-children household</v>
          </cell>
          <cell r="C121" t="str">
            <v>SŜ</v>
          </cell>
          <cell r="D121">
            <v>12.48</v>
          </cell>
          <cell r="E121" t="str">
            <v/>
          </cell>
          <cell r="F121" t="str">
            <v/>
          </cell>
        </row>
        <row r="122">
          <cell r="B122" t="str">
            <v>Yes, lived at current address</v>
          </cell>
          <cell r="C122">
            <v>25.84</v>
          </cell>
          <cell r="D122">
            <v>10.220000000000001</v>
          </cell>
          <cell r="E122" t="str">
            <v>.</v>
          </cell>
          <cell r="F122" t="str">
            <v/>
          </cell>
        </row>
        <row r="123">
          <cell r="B123" t="str">
            <v>No, did not live at current address</v>
          </cell>
          <cell r="C123" t="str">
            <v>SŜ</v>
          </cell>
          <cell r="D123">
            <v>15.32</v>
          </cell>
          <cell r="E123" t="str">
            <v/>
          </cell>
          <cell r="F123" t="str">
            <v/>
          </cell>
        </row>
        <row r="124">
          <cell r="B124" t="str">
            <v>Owned</v>
          </cell>
          <cell r="C124" t="str">
            <v>Ŝ</v>
          </cell>
          <cell r="D124">
            <v>12.4</v>
          </cell>
          <cell r="E124" t="str">
            <v/>
          </cell>
          <cell r="F124" t="str">
            <v/>
          </cell>
        </row>
        <row r="125">
          <cell r="B125" t="str">
            <v>Rented, private</v>
          </cell>
          <cell r="C125">
            <v>24.1</v>
          </cell>
          <cell r="D125">
            <v>11.16</v>
          </cell>
          <cell r="E125" t="str">
            <v>.</v>
          </cell>
          <cell r="F125" t="str">
            <v/>
          </cell>
        </row>
        <row r="126">
          <cell r="B126" t="str">
            <v>Rented, government</v>
          </cell>
          <cell r="C126" t="str">
            <v>S</v>
          </cell>
          <cell r="D126">
            <v>34.21</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9">
        <row r="4">
          <cell r="B4" t="str">
            <v>New Zealand Average</v>
          </cell>
          <cell r="C4">
            <v>15</v>
          </cell>
          <cell r="D4">
            <v>37.450000000000003</v>
          </cell>
          <cell r="E4" t="str">
            <v>#</v>
          </cell>
        </row>
        <row r="5">
          <cell r="B5" t="str">
            <v>Male</v>
          </cell>
          <cell r="C5">
            <v>15</v>
          </cell>
          <cell r="D5">
            <v>37.450000000000003</v>
          </cell>
          <cell r="E5" t="str">
            <v>#</v>
          </cell>
        </row>
        <row r="6">
          <cell r="B6" t="str">
            <v>Cis-male</v>
          </cell>
          <cell r="C6">
            <v>15</v>
          </cell>
          <cell r="D6">
            <v>37.82</v>
          </cell>
          <cell r="E6" t="str">
            <v>#</v>
          </cell>
        </row>
        <row r="7">
          <cell r="B7" t="str">
            <v>Gender-diverse or trans-gender</v>
          </cell>
          <cell r="C7" t="str">
            <v>S</v>
          </cell>
          <cell r="D7">
            <v>198.23</v>
          </cell>
          <cell r="E7" t="str">
            <v/>
          </cell>
        </row>
        <row r="8">
          <cell r="B8" t="str">
            <v>Heterosexual</v>
          </cell>
          <cell r="C8">
            <v>13</v>
          </cell>
          <cell r="D8">
            <v>40.630000000000003</v>
          </cell>
          <cell r="E8" t="str">
            <v>#</v>
          </cell>
        </row>
        <row r="9">
          <cell r="B9" t="str">
            <v>Gay or lesbian</v>
          </cell>
          <cell r="C9" t="str">
            <v>S</v>
          </cell>
          <cell r="D9">
            <v>196.08</v>
          </cell>
          <cell r="E9" t="str">
            <v/>
          </cell>
        </row>
        <row r="10">
          <cell r="B10" t="str">
            <v>Bisexual</v>
          </cell>
          <cell r="C10" t="str">
            <v>S</v>
          </cell>
          <cell r="D10">
            <v>143.62</v>
          </cell>
          <cell r="E10" t="str">
            <v/>
          </cell>
        </row>
        <row r="11">
          <cell r="B11" t="str">
            <v>Other sexual identity</v>
          </cell>
          <cell r="C11" t="str">
            <v>S</v>
          </cell>
          <cell r="D11">
            <v>196.87</v>
          </cell>
          <cell r="E11" t="str">
            <v/>
          </cell>
        </row>
        <row r="12">
          <cell r="B12" t="str">
            <v>People with diverse sexualities</v>
          </cell>
          <cell r="C12" t="str">
            <v>S</v>
          </cell>
          <cell r="D12">
            <v>103.26</v>
          </cell>
          <cell r="E12" t="str">
            <v/>
          </cell>
        </row>
        <row r="13">
          <cell r="B13" t="str">
            <v>Not LGBT</v>
          </cell>
          <cell r="C13">
            <v>13</v>
          </cell>
          <cell r="D13">
            <v>41</v>
          </cell>
          <cell r="E13" t="str">
            <v>#</v>
          </cell>
        </row>
        <row r="14">
          <cell r="B14" t="str">
            <v>LGBT</v>
          </cell>
          <cell r="C14" t="str">
            <v>S</v>
          </cell>
          <cell r="D14">
            <v>91.99</v>
          </cell>
          <cell r="E14" t="str">
            <v/>
          </cell>
        </row>
        <row r="15">
          <cell r="B15" t="str">
            <v>15–19 years</v>
          </cell>
          <cell r="C15" t="str">
            <v>S</v>
          </cell>
          <cell r="D15">
            <v>157.72</v>
          </cell>
          <cell r="E15" t="str">
            <v/>
          </cell>
        </row>
        <row r="16">
          <cell r="B16" t="str">
            <v>20–29 years</v>
          </cell>
          <cell r="C16" t="str">
            <v>S</v>
          </cell>
          <cell r="D16">
            <v>69.69</v>
          </cell>
          <cell r="E16" t="str">
            <v/>
          </cell>
        </row>
        <row r="17">
          <cell r="B17" t="str">
            <v>30–39 years</v>
          </cell>
          <cell r="C17" t="str">
            <v>S</v>
          </cell>
          <cell r="D17">
            <v>69.760000000000005</v>
          </cell>
          <cell r="E17" t="str">
            <v/>
          </cell>
        </row>
        <row r="18">
          <cell r="B18" t="str">
            <v>40–49 years</v>
          </cell>
          <cell r="C18" t="str">
            <v>S</v>
          </cell>
          <cell r="D18">
            <v>59.89</v>
          </cell>
          <cell r="E18" t="str">
            <v/>
          </cell>
        </row>
        <row r="19">
          <cell r="B19" t="str">
            <v>50–59 years</v>
          </cell>
          <cell r="C19" t="str">
            <v>S</v>
          </cell>
          <cell r="D19">
            <v>86.49</v>
          </cell>
          <cell r="E19" t="str">
            <v/>
          </cell>
        </row>
        <row r="20">
          <cell r="B20" t="str">
            <v>60–64 years</v>
          </cell>
          <cell r="C20" t="str">
            <v>S</v>
          </cell>
          <cell r="D20">
            <v>134.47999999999999</v>
          </cell>
          <cell r="E20" t="str">
            <v/>
          </cell>
        </row>
        <row r="21">
          <cell r="B21" t="str">
            <v>65 years and over</v>
          </cell>
          <cell r="C21" t="str">
            <v>S</v>
          </cell>
          <cell r="D21">
            <v>105.74</v>
          </cell>
          <cell r="E21" t="str">
            <v/>
          </cell>
        </row>
        <row r="22">
          <cell r="B22" t="str">
            <v>15–29 years</v>
          </cell>
          <cell r="C22" t="str">
            <v>S</v>
          </cell>
          <cell r="D22">
            <v>68.39</v>
          </cell>
          <cell r="E22" t="str">
            <v/>
          </cell>
        </row>
        <row r="23">
          <cell r="B23" t="str">
            <v>30–64 years</v>
          </cell>
          <cell r="C23">
            <v>7</v>
          </cell>
          <cell r="D23">
            <v>39.56</v>
          </cell>
          <cell r="E23" t="str">
            <v>#</v>
          </cell>
        </row>
        <row r="24">
          <cell r="B24" t="str">
            <v>65 years and over</v>
          </cell>
          <cell r="C24" t="str">
            <v>S</v>
          </cell>
          <cell r="D24">
            <v>105.74</v>
          </cell>
          <cell r="E24" t="str">
            <v/>
          </cell>
        </row>
        <row r="25">
          <cell r="B25" t="str">
            <v>15–19 years</v>
          </cell>
          <cell r="C25" t="str">
            <v>S</v>
          </cell>
          <cell r="D25">
            <v>157.72</v>
          </cell>
          <cell r="E25" t="str">
            <v/>
          </cell>
        </row>
        <row r="26">
          <cell r="B26" t="str">
            <v>20–29 years</v>
          </cell>
          <cell r="C26" t="str">
            <v>S</v>
          </cell>
          <cell r="D26">
            <v>69.69</v>
          </cell>
          <cell r="E26" t="str">
            <v/>
          </cell>
        </row>
        <row r="27">
          <cell r="B27" t="str">
            <v>NZ European</v>
          </cell>
          <cell r="C27">
            <v>13</v>
          </cell>
          <cell r="D27">
            <v>39.56</v>
          </cell>
          <cell r="E27" t="str">
            <v>#</v>
          </cell>
        </row>
        <row r="28">
          <cell r="B28" t="str">
            <v>Māori</v>
          </cell>
          <cell r="C28" t="str">
            <v>S</v>
          </cell>
          <cell r="D28">
            <v>56.83</v>
          </cell>
          <cell r="E28" t="str">
            <v/>
          </cell>
        </row>
        <row r="29">
          <cell r="B29" t="str">
            <v>Pacific peoples</v>
          </cell>
          <cell r="C29" t="str">
            <v>S</v>
          </cell>
          <cell r="D29">
            <v>108.06</v>
          </cell>
          <cell r="E29" t="str">
            <v/>
          </cell>
        </row>
        <row r="30">
          <cell r="B30" t="str">
            <v>Asian</v>
          </cell>
          <cell r="C30" t="str">
            <v>S</v>
          </cell>
          <cell r="D30">
            <v>115.86</v>
          </cell>
          <cell r="E30" t="str">
            <v/>
          </cell>
        </row>
        <row r="31">
          <cell r="B31" t="str">
            <v>Chinese</v>
          </cell>
          <cell r="C31" t="str">
            <v>S</v>
          </cell>
          <cell r="D31">
            <v>196.24</v>
          </cell>
          <cell r="E31" t="str">
            <v/>
          </cell>
        </row>
        <row r="32">
          <cell r="B32" t="str">
            <v>Indian</v>
          </cell>
          <cell r="C32" t="str">
            <v>S</v>
          </cell>
          <cell r="D32">
            <v>144.15</v>
          </cell>
          <cell r="E32" t="str">
            <v/>
          </cell>
        </row>
        <row r="33">
          <cell r="B33" t="str">
            <v>Other Asian ethnicity</v>
          </cell>
          <cell r="C33">
            <v>0</v>
          </cell>
          <cell r="D33" t="str">
            <v>.</v>
          </cell>
          <cell r="E33" t="str">
            <v/>
          </cell>
        </row>
        <row r="34">
          <cell r="B34" t="str">
            <v>Other ethnicity</v>
          </cell>
          <cell r="C34" t="str">
            <v>S</v>
          </cell>
          <cell r="D34">
            <v>196.04</v>
          </cell>
          <cell r="E34" t="str">
            <v/>
          </cell>
        </row>
        <row r="35">
          <cell r="B35" t="str">
            <v>Other ethnicity (except European and Māori)</v>
          </cell>
          <cell r="C35" t="str">
            <v>S</v>
          </cell>
          <cell r="D35">
            <v>81.73</v>
          </cell>
          <cell r="E35" t="str">
            <v/>
          </cell>
        </row>
        <row r="36">
          <cell r="B36" t="str">
            <v>Other ethnicity (except European, Māori and Asian)</v>
          </cell>
          <cell r="C36" t="str">
            <v>S</v>
          </cell>
          <cell r="D36">
            <v>97</v>
          </cell>
          <cell r="E36" t="str">
            <v/>
          </cell>
        </row>
        <row r="37">
          <cell r="B37" t="str">
            <v>Other ethnicity (except European, Māori and Pacific)</v>
          </cell>
          <cell r="C37" t="str">
            <v>S</v>
          </cell>
          <cell r="D37">
            <v>99.12</v>
          </cell>
          <cell r="E37" t="str">
            <v/>
          </cell>
        </row>
        <row r="38">
          <cell r="B38">
            <v>2018</v>
          </cell>
          <cell r="C38" t="str">
            <v>S</v>
          </cell>
          <cell r="D38">
            <v>52.82</v>
          </cell>
          <cell r="E38" t="str">
            <v/>
          </cell>
        </row>
        <row r="39">
          <cell r="B39" t="str">
            <v>2019/20</v>
          </cell>
          <cell r="C39">
            <v>7</v>
          </cell>
          <cell r="D39">
            <v>43.5</v>
          </cell>
          <cell r="E39" t="str">
            <v>#</v>
          </cell>
        </row>
        <row r="40">
          <cell r="B40" t="str">
            <v>Auckland</v>
          </cell>
          <cell r="C40" t="str">
            <v>S</v>
          </cell>
          <cell r="D40">
            <v>70.83</v>
          </cell>
          <cell r="E40" t="str">
            <v/>
          </cell>
        </row>
        <row r="41">
          <cell r="B41" t="str">
            <v>Wellington</v>
          </cell>
          <cell r="C41" t="str">
            <v>S</v>
          </cell>
          <cell r="D41">
            <v>78.27</v>
          </cell>
          <cell r="E41" t="str">
            <v/>
          </cell>
        </row>
        <row r="42">
          <cell r="B42" t="str">
            <v>Rest of North Island</v>
          </cell>
          <cell r="C42" t="str">
            <v>S</v>
          </cell>
          <cell r="D42">
            <v>53.28</v>
          </cell>
          <cell r="E42" t="str">
            <v/>
          </cell>
        </row>
        <row r="43">
          <cell r="B43" t="str">
            <v>Canterbury</v>
          </cell>
          <cell r="C43" t="str">
            <v>S</v>
          </cell>
          <cell r="D43">
            <v>101.2</v>
          </cell>
          <cell r="E43" t="str">
            <v/>
          </cell>
        </row>
        <row r="44">
          <cell r="B44" t="str">
            <v>Rest of South Island</v>
          </cell>
          <cell r="C44" t="str">
            <v>S</v>
          </cell>
          <cell r="D44">
            <v>125.39</v>
          </cell>
          <cell r="E44" t="str">
            <v/>
          </cell>
        </row>
        <row r="45">
          <cell r="B45" t="str">
            <v>Major urban area</v>
          </cell>
          <cell r="C45">
            <v>9</v>
          </cell>
          <cell r="D45">
            <v>47.34</v>
          </cell>
          <cell r="E45" t="str">
            <v>#</v>
          </cell>
        </row>
        <row r="46">
          <cell r="B46" t="str">
            <v>Large urban area</v>
          </cell>
          <cell r="C46" t="str">
            <v>S</v>
          </cell>
          <cell r="D46">
            <v>84.45</v>
          </cell>
          <cell r="E46" t="str">
            <v/>
          </cell>
        </row>
        <row r="47">
          <cell r="B47" t="str">
            <v>Medium urban area</v>
          </cell>
          <cell r="C47" t="str">
            <v>S</v>
          </cell>
          <cell r="D47">
            <v>115.98</v>
          </cell>
          <cell r="E47" t="str">
            <v/>
          </cell>
        </row>
        <row r="48">
          <cell r="B48" t="str">
            <v>Small urban area</v>
          </cell>
          <cell r="C48" t="str">
            <v>S</v>
          </cell>
          <cell r="D48">
            <v>104.98</v>
          </cell>
          <cell r="E48" t="str">
            <v/>
          </cell>
        </row>
        <row r="49">
          <cell r="B49" t="str">
            <v>Rural settlement/rural other</v>
          </cell>
          <cell r="C49" t="str">
            <v>S</v>
          </cell>
          <cell r="D49">
            <v>87.32</v>
          </cell>
          <cell r="E49" t="str">
            <v/>
          </cell>
        </row>
        <row r="50">
          <cell r="B50" t="str">
            <v>Major urban area</v>
          </cell>
          <cell r="C50">
            <v>9</v>
          </cell>
          <cell r="D50">
            <v>47.34</v>
          </cell>
          <cell r="E50" t="str">
            <v>#</v>
          </cell>
        </row>
        <row r="51">
          <cell r="B51" t="str">
            <v>Medium/large urban area</v>
          </cell>
          <cell r="C51" t="str">
            <v>S</v>
          </cell>
          <cell r="D51">
            <v>68.62</v>
          </cell>
          <cell r="E51" t="str">
            <v/>
          </cell>
        </row>
        <row r="52">
          <cell r="B52" t="str">
            <v>Small urban/rural area</v>
          </cell>
          <cell r="C52" t="str">
            <v>S</v>
          </cell>
          <cell r="D52">
            <v>68.099999999999994</v>
          </cell>
          <cell r="E52" t="str">
            <v/>
          </cell>
        </row>
        <row r="53">
          <cell r="B53" t="str">
            <v>Quintile 1 (least deprived)</v>
          </cell>
          <cell r="C53" t="str">
            <v>S</v>
          </cell>
          <cell r="D53">
            <v>87.98</v>
          </cell>
          <cell r="E53" t="str">
            <v/>
          </cell>
        </row>
        <row r="54">
          <cell r="B54" t="str">
            <v>Quintile 2</v>
          </cell>
          <cell r="C54" t="str">
            <v>S</v>
          </cell>
          <cell r="D54">
            <v>122.45</v>
          </cell>
          <cell r="E54" t="str">
            <v/>
          </cell>
        </row>
        <row r="55">
          <cell r="B55" t="str">
            <v>Quintile 3</v>
          </cell>
          <cell r="C55" t="str">
            <v>S</v>
          </cell>
          <cell r="D55">
            <v>61.99</v>
          </cell>
          <cell r="E55" t="str">
            <v/>
          </cell>
        </row>
        <row r="56">
          <cell r="B56" t="str">
            <v>Quintile 4</v>
          </cell>
          <cell r="C56" t="str">
            <v>S</v>
          </cell>
          <cell r="D56">
            <v>62.98</v>
          </cell>
          <cell r="E56" t="str">
            <v/>
          </cell>
        </row>
        <row r="57">
          <cell r="B57" t="str">
            <v>Quintile 5 (most deprived)</v>
          </cell>
          <cell r="C57" t="str">
            <v>S</v>
          </cell>
          <cell r="D57">
            <v>53.12</v>
          </cell>
          <cell r="E57" t="str">
            <v/>
          </cell>
        </row>
        <row r="58">
          <cell r="B58" t="str">
            <v>Had partner within last 12 months</v>
          </cell>
          <cell r="C58">
            <v>15</v>
          </cell>
          <cell r="D58">
            <v>37.450000000000003</v>
          </cell>
          <cell r="E58" t="str">
            <v>#</v>
          </cell>
        </row>
        <row r="59">
          <cell r="B59" t="str">
            <v>Has ever had a partner</v>
          </cell>
          <cell r="C59">
            <v>15</v>
          </cell>
          <cell r="D59">
            <v>37.450000000000003</v>
          </cell>
          <cell r="E59" t="str">
            <v>#</v>
          </cell>
        </row>
        <row r="60">
          <cell r="B60" t="str">
            <v>Partnered – legally registered</v>
          </cell>
          <cell r="C60">
            <v>8</v>
          </cell>
          <cell r="D60">
            <v>38.44</v>
          </cell>
          <cell r="E60" t="str">
            <v>#</v>
          </cell>
        </row>
        <row r="61">
          <cell r="B61" t="str">
            <v>Partnered – not legally registered</v>
          </cell>
          <cell r="C61" t="str">
            <v>S</v>
          </cell>
          <cell r="D61">
            <v>109.92</v>
          </cell>
          <cell r="E61" t="str">
            <v/>
          </cell>
        </row>
        <row r="62">
          <cell r="B62" t="str">
            <v>Non-partnered</v>
          </cell>
          <cell r="C62" t="str">
            <v>S</v>
          </cell>
          <cell r="D62">
            <v>55.33</v>
          </cell>
          <cell r="E62" t="str">
            <v/>
          </cell>
        </row>
        <row r="63">
          <cell r="B63" t="str">
            <v>Never married and never in a civil union</v>
          </cell>
          <cell r="C63" t="str">
            <v>S</v>
          </cell>
          <cell r="D63">
            <v>76.680000000000007</v>
          </cell>
          <cell r="E63" t="str">
            <v/>
          </cell>
        </row>
        <row r="64">
          <cell r="B64" t="str">
            <v>Divorced</v>
          </cell>
          <cell r="C64" t="str">
            <v>S</v>
          </cell>
          <cell r="D64">
            <v>141.32</v>
          </cell>
          <cell r="E64" t="str">
            <v/>
          </cell>
        </row>
        <row r="65">
          <cell r="B65" t="str">
            <v>Widowed/surviving partner</v>
          </cell>
          <cell r="C65" t="str">
            <v>S</v>
          </cell>
          <cell r="D65">
            <v>196.24</v>
          </cell>
          <cell r="E65" t="str">
            <v/>
          </cell>
        </row>
        <row r="66">
          <cell r="B66" t="str">
            <v>Separated</v>
          </cell>
          <cell r="C66" t="str">
            <v>S</v>
          </cell>
          <cell r="D66">
            <v>77.569999999999993</v>
          </cell>
          <cell r="E66" t="str">
            <v/>
          </cell>
        </row>
        <row r="67">
          <cell r="B67" t="str">
            <v>Married/civil union/de facto</v>
          </cell>
          <cell r="C67">
            <v>8</v>
          </cell>
          <cell r="D67">
            <v>38.44</v>
          </cell>
          <cell r="E67" t="str">
            <v>#</v>
          </cell>
        </row>
        <row r="68">
          <cell r="B68" t="str">
            <v>Adults with disability</v>
          </cell>
          <cell r="C68" t="str">
            <v>S</v>
          </cell>
          <cell r="D68">
            <v>137.71</v>
          </cell>
          <cell r="E68" t="str">
            <v/>
          </cell>
        </row>
        <row r="69">
          <cell r="B69" t="str">
            <v>Adults without disability</v>
          </cell>
          <cell r="C69">
            <v>14</v>
          </cell>
          <cell r="D69">
            <v>35.71</v>
          </cell>
          <cell r="E69" t="str">
            <v>#</v>
          </cell>
        </row>
        <row r="70">
          <cell r="B70" t="str">
            <v>Low level of psychological distress</v>
          </cell>
          <cell r="C70">
            <v>12</v>
          </cell>
          <cell r="D70">
            <v>39.4</v>
          </cell>
          <cell r="E70" t="str">
            <v>#</v>
          </cell>
        </row>
        <row r="71">
          <cell r="B71" t="str">
            <v>Moderate level of psychological distress</v>
          </cell>
          <cell r="C71" t="str">
            <v>S</v>
          </cell>
          <cell r="D71">
            <v>74.22</v>
          </cell>
          <cell r="E71" t="str">
            <v/>
          </cell>
        </row>
        <row r="72">
          <cell r="B72" t="str">
            <v>High level of psychological distress</v>
          </cell>
          <cell r="C72" t="str">
            <v>S</v>
          </cell>
          <cell r="D72">
            <v>108.62</v>
          </cell>
          <cell r="E72" t="str">
            <v/>
          </cell>
        </row>
        <row r="73">
          <cell r="B73" t="str">
            <v>No probable serious mental illness</v>
          </cell>
          <cell r="C73">
            <v>12</v>
          </cell>
          <cell r="D73">
            <v>39.4</v>
          </cell>
          <cell r="E73" t="str">
            <v>#</v>
          </cell>
        </row>
        <row r="74">
          <cell r="B74" t="str">
            <v>Probable serious mental illness</v>
          </cell>
          <cell r="C74" t="str">
            <v>S</v>
          </cell>
          <cell r="D74">
            <v>74.22</v>
          </cell>
          <cell r="E74" t="str">
            <v/>
          </cell>
        </row>
        <row r="75">
          <cell r="B75" t="str">
            <v>Employed</v>
          </cell>
          <cell r="C75">
            <v>11</v>
          </cell>
          <cell r="D75">
            <v>41.76</v>
          </cell>
          <cell r="E75" t="str">
            <v>#</v>
          </cell>
        </row>
        <row r="76">
          <cell r="B76" t="str">
            <v>Unemployed</v>
          </cell>
          <cell r="C76" t="str">
            <v>S</v>
          </cell>
          <cell r="D76">
            <v>140.26</v>
          </cell>
          <cell r="E76" t="str">
            <v/>
          </cell>
        </row>
        <row r="77">
          <cell r="B77" t="str">
            <v>Retired</v>
          </cell>
          <cell r="C77" t="str">
            <v>S</v>
          </cell>
          <cell r="D77">
            <v>105.74</v>
          </cell>
          <cell r="E77" t="str">
            <v/>
          </cell>
        </row>
        <row r="78">
          <cell r="B78" t="str">
            <v>Home or caring duties or voluntary work</v>
          </cell>
          <cell r="C78" t="str">
            <v>S</v>
          </cell>
          <cell r="D78">
            <v>117.09</v>
          </cell>
          <cell r="E78" t="str">
            <v/>
          </cell>
        </row>
        <row r="79">
          <cell r="B79" t="str">
            <v>Not employed, studying</v>
          </cell>
          <cell r="C79" t="str">
            <v>S</v>
          </cell>
          <cell r="D79">
            <v>154.69999999999999</v>
          </cell>
          <cell r="E79" t="str">
            <v/>
          </cell>
        </row>
        <row r="80">
          <cell r="B80" t="str">
            <v>Not employed, not actively seeking work/unable to work</v>
          </cell>
          <cell r="C80" t="str">
            <v>S</v>
          </cell>
          <cell r="D80">
            <v>88.9</v>
          </cell>
          <cell r="E80" t="str">
            <v/>
          </cell>
        </row>
        <row r="81">
          <cell r="B81" t="str">
            <v>Other employment status</v>
          </cell>
          <cell r="C81" t="str">
            <v>S</v>
          </cell>
          <cell r="D81">
            <v>167.71</v>
          </cell>
          <cell r="E81" t="str">
            <v/>
          </cell>
        </row>
        <row r="82">
          <cell r="B82" t="str">
            <v>Not in the labour force</v>
          </cell>
          <cell r="C82" t="str">
            <v>S</v>
          </cell>
          <cell r="D82">
            <v>65.14</v>
          </cell>
          <cell r="E82" t="str">
            <v/>
          </cell>
        </row>
        <row r="83">
          <cell r="B83" t="str">
            <v>Personal income: $20,000 or less</v>
          </cell>
          <cell r="C83" t="str">
            <v>S</v>
          </cell>
          <cell r="D83">
            <v>71.06</v>
          </cell>
          <cell r="E83" t="str">
            <v/>
          </cell>
        </row>
        <row r="84">
          <cell r="B84" t="str">
            <v>Personal income: $20,001–$40,000</v>
          </cell>
          <cell r="C84" t="str">
            <v>S</v>
          </cell>
          <cell r="D84">
            <v>66.95</v>
          </cell>
          <cell r="E84" t="str">
            <v/>
          </cell>
        </row>
        <row r="85">
          <cell r="B85" t="str">
            <v>Personal income: $40,001–$60,000</v>
          </cell>
          <cell r="C85" t="str">
            <v>S</v>
          </cell>
          <cell r="D85">
            <v>73.510000000000005</v>
          </cell>
          <cell r="E85" t="str">
            <v/>
          </cell>
        </row>
        <row r="86">
          <cell r="B86" t="str">
            <v>Personal income: $60,001 or more</v>
          </cell>
          <cell r="C86" t="str">
            <v>S</v>
          </cell>
          <cell r="D86">
            <v>63.27</v>
          </cell>
          <cell r="E86" t="str">
            <v/>
          </cell>
        </row>
        <row r="87">
          <cell r="B87" t="str">
            <v>Household income: $40,000 or less</v>
          </cell>
          <cell r="C87" t="str">
            <v>S</v>
          </cell>
          <cell r="D87">
            <v>52.31</v>
          </cell>
          <cell r="E87" t="str">
            <v/>
          </cell>
        </row>
        <row r="88">
          <cell r="B88" t="str">
            <v>Household income: $40,001–$60,000</v>
          </cell>
          <cell r="C88" t="str">
            <v>S</v>
          </cell>
          <cell r="D88">
            <v>65.489999999999995</v>
          </cell>
          <cell r="E88" t="str">
            <v/>
          </cell>
        </row>
        <row r="89">
          <cell r="B89" t="str">
            <v>Household income: $60,001–$100,000</v>
          </cell>
          <cell r="C89" t="str">
            <v>S</v>
          </cell>
          <cell r="D89">
            <v>71.77</v>
          </cell>
          <cell r="E89" t="str">
            <v/>
          </cell>
        </row>
        <row r="90">
          <cell r="B90" t="str">
            <v>Household income: $100,001 or more</v>
          </cell>
          <cell r="C90" t="str">
            <v>S</v>
          </cell>
          <cell r="D90">
            <v>65.459999999999994</v>
          </cell>
          <cell r="E90" t="str">
            <v/>
          </cell>
        </row>
        <row r="91">
          <cell r="B91" t="str">
            <v>Not at all limited</v>
          </cell>
          <cell r="C91" t="str">
            <v>S</v>
          </cell>
          <cell r="D91">
            <v>51.47</v>
          </cell>
          <cell r="E91" t="str">
            <v/>
          </cell>
        </row>
        <row r="92">
          <cell r="B92" t="str">
            <v>A little limited</v>
          </cell>
          <cell r="C92" t="str">
            <v>S</v>
          </cell>
          <cell r="D92">
            <v>97.12</v>
          </cell>
          <cell r="E92" t="str">
            <v/>
          </cell>
        </row>
        <row r="93">
          <cell r="B93" t="str">
            <v>Quite limited</v>
          </cell>
          <cell r="C93" t="str">
            <v>S</v>
          </cell>
          <cell r="D93">
            <v>141.49</v>
          </cell>
          <cell r="E93" t="str">
            <v/>
          </cell>
        </row>
        <row r="94">
          <cell r="B94" t="str">
            <v>Very limited</v>
          </cell>
          <cell r="C94" t="str">
            <v>S</v>
          </cell>
          <cell r="D94">
            <v>72.03</v>
          </cell>
          <cell r="E94" t="str">
            <v/>
          </cell>
        </row>
        <row r="95">
          <cell r="B95" t="str">
            <v>Couldn't buy it</v>
          </cell>
          <cell r="C95" t="str">
            <v>S</v>
          </cell>
          <cell r="D95">
            <v>62.85</v>
          </cell>
          <cell r="E95" t="str">
            <v/>
          </cell>
        </row>
        <row r="96">
          <cell r="B96" t="str">
            <v>Not at all limited</v>
          </cell>
          <cell r="C96" t="str">
            <v>S</v>
          </cell>
          <cell r="D96">
            <v>51.47</v>
          </cell>
          <cell r="E96" t="str">
            <v/>
          </cell>
        </row>
        <row r="97">
          <cell r="B97" t="str">
            <v>A little limited</v>
          </cell>
          <cell r="C97" t="str">
            <v>S</v>
          </cell>
          <cell r="D97">
            <v>97.12</v>
          </cell>
          <cell r="E97" t="str">
            <v/>
          </cell>
        </row>
        <row r="98">
          <cell r="B98" t="str">
            <v>Quite or very limited</v>
          </cell>
          <cell r="C98" t="str">
            <v>S</v>
          </cell>
          <cell r="D98">
            <v>70.13</v>
          </cell>
          <cell r="E98" t="str">
            <v/>
          </cell>
        </row>
        <row r="99">
          <cell r="B99" t="str">
            <v>Couldn't buy it</v>
          </cell>
          <cell r="C99" t="str">
            <v>S</v>
          </cell>
          <cell r="D99">
            <v>62.85</v>
          </cell>
          <cell r="E99" t="str">
            <v/>
          </cell>
        </row>
        <row r="100">
          <cell r="B100" t="str">
            <v>Yes, can meet unexpected expense</v>
          </cell>
          <cell r="C100">
            <v>12</v>
          </cell>
          <cell r="D100">
            <v>41.68</v>
          </cell>
          <cell r="E100" t="str">
            <v>#</v>
          </cell>
        </row>
        <row r="101">
          <cell r="B101" t="str">
            <v>No, cannot meet unexpected expense</v>
          </cell>
          <cell r="C101" t="str">
            <v>S</v>
          </cell>
          <cell r="D101">
            <v>62.57</v>
          </cell>
          <cell r="E101" t="str">
            <v/>
          </cell>
        </row>
        <row r="102">
          <cell r="B102" t="str">
            <v>Household had no vehicle access</v>
          </cell>
          <cell r="C102" t="str">
            <v>S</v>
          </cell>
          <cell r="D102">
            <v>91.24</v>
          </cell>
          <cell r="E102" t="str">
            <v/>
          </cell>
        </row>
        <row r="103">
          <cell r="B103" t="str">
            <v>Household had vehicle access</v>
          </cell>
          <cell r="C103">
            <v>14</v>
          </cell>
          <cell r="D103">
            <v>39.19</v>
          </cell>
          <cell r="E103" t="str">
            <v>#</v>
          </cell>
        </row>
        <row r="104">
          <cell r="B104" t="str">
            <v>Household had no access to device</v>
          </cell>
          <cell r="C104" t="str">
            <v>S</v>
          </cell>
          <cell r="D104">
            <v>153.09</v>
          </cell>
          <cell r="E104" t="str">
            <v/>
          </cell>
        </row>
        <row r="105">
          <cell r="B105" t="str">
            <v>Household had access to device</v>
          </cell>
          <cell r="C105">
            <v>15</v>
          </cell>
          <cell r="D105">
            <v>37.75</v>
          </cell>
          <cell r="E105" t="str">
            <v>#</v>
          </cell>
        </row>
        <row r="106">
          <cell r="B106" t="str">
            <v>One person household</v>
          </cell>
          <cell r="C106" t="str">
            <v>S</v>
          </cell>
          <cell r="D106">
            <v>56.2</v>
          </cell>
          <cell r="E106" t="str">
            <v/>
          </cell>
        </row>
        <row r="107">
          <cell r="B107" t="str">
            <v>One parent with child(ren)</v>
          </cell>
          <cell r="C107" t="str">
            <v>S</v>
          </cell>
          <cell r="D107">
            <v>117.83</v>
          </cell>
          <cell r="E107" t="str">
            <v/>
          </cell>
        </row>
        <row r="108">
          <cell r="B108" t="str">
            <v>Couple only</v>
          </cell>
          <cell r="C108" t="str">
            <v>S</v>
          </cell>
          <cell r="D108">
            <v>67.56</v>
          </cell>
          <cell r="E108" t="str">
            <v/>
          </cell>
        </row>
        <row r="109">
          <cell r="B109" t="str">
            <v>Couple with child(ren)</v>
          </cell>
          <cell r="C109" t="str">
            <v>S</v>
          </cell>
          <cell r="D109">
            <v>61.69</v>
          </cell>
          <cell r="E109" t="str">
            <v/>
          </cell>
        </row>
        <row r="110">
          <cell r="B110" t="str">
            <v>Other multi-person household</v>
          </cell>
          <cell r="C110" t="str">
            <v>S</v>
          </cell>
          <cell r="D110">
            <v>93.8</v>
          </cell>
          <cell r="E110" t="str">
            <v/>
          </cell>
        </row>
        <row r="111">
          <cell r="B111" t="str">
            <v>Other household with couple and/or child</v>
          </cell>
          <cell r="C111" t="str">
            <v>S</v>
          </cell>
          <cell r="D111">
            <v>95.15</v>
          </cell>
          <cell r="E111" t="str">
            <v/>
          </cell>
        </row>
        <row r="112">
          <cell r="B112" t="str">
            <v>One-person household</v>
          </cell>
          <cell r="C112" t="str">
            <v>S</v>
          </cell>
          <cell r="D112">
            <v>56.2</v>
          </cell>
          <cell r="E112" t="str">
            <v/>
          </cell>
        </row>
        <row r="113">
          <cell r="B113" t="str">
            <v>Two-people household</v>
          </cell>
          <cell r="C113" t="str">
            <v>S</v>
          </cell>
          <cell r="D113">
            <v>55.87</v>
          </cell>
          <cell r="E113" t="str">
            <v/>
          </cell>
        </row>
        <row r="114">
          <cell r="B114" t="str">
            <v>Three-people household</v>
          </cell>
          <cell r="C114" t="str">
            <v>S</v>
          </cell>
          <cell r="D114">
            <v>57.73</v>
          </cell>
          <cell r="E114" t="str">
            <v/>
          </cell>
        </row>
        <row r="115">
          <cell r="B115" t="str">
            <v>Four-people household</v>
          </cell>
          <cell r="C115" t="str">
            <v>S</v>
          </cell>
          <cell r="D115">
            <v>89.58</v>
          </cell>
          <cell r="E115" t="str">
            <v/>
          </cell>
        </row>
        <row r="116">
          <cell r="B116" t="str">
            <v>Five-or-more-people household</v>
          </cell>
          <cell r="C116" t="str">
            <v>S</v>
          </cell>
          <cell r="D116">
            <v>115.54</v>
          </cell>
          <cell r="E116" t="str">
            <v/>
          </cell>
        </row>
        <row r="117">
          <cell r="B117" t="str">
            <v>No children in household</v>
          </cell>
          <cell r="C117">
            <v>11</v>
          </cell>
          <cell r="D117">
            <v>42.03</v>
          </cell>
          <cell r="E117" t="str">
            <v>#</v>
          </cell>
        </row>
        <row r="118">
          <cell r="B118" t="str">
            <v>One-child household</v>
          </cell>
          <cell r="C118" t="str">
            <v>S</v>
          </cell>
          <cell r="D118">
            <v>75.150000000000006</v>
          </cell>
          <cell r="E118" t="str">
            <v/>
          </cell>
        </row>
        <row r="119">
          <cell r="B119" t="str">
            <v>Two-or-more-children household</v>
          </cell>
          <cell r="C119" t="str">
            <v>S</v>
          </cell>
          <cell r="D119">
            <v>99.96</v>
          </cell>
          <cell r="E119" t="str">
            <v/>
          </cell>
        </row>
        <row r="120">
          <cell r="B120" t="str">
            <v>No children in household</v>
          </cell>
          <cell r="C120">
            <v>11</v>
          </cell>
          <cell r="D120">
            <v>42.03</v>
          </cell>
          <cell r="E120" t="str">
            <v>#</v>
          </cell>
        </row>
        <row r="121">
          <cell r="B121" t="str">
            <v>One-or-more-children household</v>
          </cell>
          <cell r="C121" t="str">
            <v>S</v>
          </cell>
          <cell r="D121">
            <v>60.6</v>
          </cell>
          <cell r="E121" t="str">
            <v/>
          </cell>
        </row>
        <row r="122">
          <cell r="B122" t="str">
            <v>Yes, lived at current address</v>
          </cell>
          <cell r="C122">
            <v>11</v>
          </cell>
          <cell r="D122">
            <v>43.08</v>
          </cell>
          <cell r="E122" t="str">
            <v>#</v>
          </cell>
        </row>
        <row r="123">
          <cell r="B123" t="str">
            <v>No, did not live at current address</v>
          </cell>
          <cell r="C123" t="str">
            <v>S</v>
          </cell>
          <cell r="D123">
            <v>64.849999999999994</v>
          </cell>
          <cell r="E123" t="str">
            <v/>
          </cell>
        </row>
        <row r="124">
          <cell r="B124" t="str">
            <v>Owned</v>
          </cell>
          <cell r="C124" t="str">
            <v>S</v>
          </cell>
          <cell r="D124">
            <v>55.52</v>
          </cell>
          <cell r="E124" t="str">
            <v/>
          </cell>
        </row>
        <row r="125">
          <cell r="B125" t="str">
            <v>Rented, private</v>
          </cell>
          <cell r="C125">
            <v>6</v>
          </cell>
          <cell r="D125">
            <v>46.07</v>
          </cell>
          <cell r="E125" t="str">
            <v>#</v>
          </cell>
        </row>
        <row r="126">
          <cell r="B126" t="str">
            <v>Rented, government</v>
          </cell>
          <cell r="C126" t="str">
            <v>S</v>
          </cell>
          <cell r="D126">
            <v>113.05</v>
          </cell>
          <cell r="E126" t="str">
            <v/>
          </cell>
        </row>
        <row r="128">
          <cell r="B128"/>
          <cell r="C128"/>
          <cell r="D128"/>
          <cell r="E128"/>
        </row>
        <row r="129">
          <cell r="B129"/>
          <cell r="C129"/>
          <cell r="D129"/>
          <cell r="E129"/>
        </row>
        <row r="130">
          <cell r="B130"/>
          <cell r="C130"/>
          <cell r="D130"/>
          <cell r="E130"/>
        </row>
      </sheetData>
      <sheetData sheetId="10">
        <row r="4">
          <cell r="B4" t="str">
            <v>New Zealand Average</v>
          </cell>
          <cell r="C4">
            <v>16.170000000000002</v>
          </cell>
          <cell r="D4">
            <v>6.17</v>
          </cell>
          <cell r="E4" t="str">
            <v>.‡</v>
          </cell>
          <cell r="F4" t="str">
            <v/>
          </cell>
        </row>
        <row r="5">
          <cell r="B5" t="str">
            <v>Male</v>
          </cell>
          <cell r="C5">
            <v>16.170000000000002</v>
          </cell>
          <cell r="D5">
            <v>6.17</v>
          </cell>
          <cell r="E5" t="str">
            <v>.‡</v>
          </cell>
          <cell r="F5" t="str">
            <v/>
          </cell>
        </row>
        <row r="6">
          <cell r="B6" t="str">
            <v>Cis-male</v>
          </cell>
          <cell r="C6">
            <v>15.9</v>
          </cell>
          <cell r="D6">
            <v>6.1</v>
          </cell>
          <cell r="E6" t="str">
            <v>.‡</v>
          </cell>
          <cell r="F6" t="str">
            <v/>
          </cell>
        </row>
        <row r="7">
          <cell r="B7" t="str">
            <v>Gender-diverse or trans-gender</v>
          </cell>
          <cell r="C7" t="str">
            <v>S</v>
          </cell>
          <cell r="D7">
            <v>102.44</v>
          </cell>
          <cell r="E7" t="str">
            <v/>
          </cell>
          <cell r="F7" t="str">
            <v/>
          </cell>
        </row>
        <row r="8">
          <cell r="B8" t="str">
            <v>Heterosexual</v>
          </cell>
          <cell r="C8">
            <v>15.3</v>
          </cell>
          <cell r="D8">
            <v>6.2</v>
          </cell>
          <cell r="E8" t="str">
            <v>.‡</v>
          </cell>
          <cell r="F8" t="str">
            <v/>
          </cell>
        </row>
        <row r="9">
          <cell r="B9" t="str">
            <v>Gay or lesbian</v>
          </cell>
          <cell r="C9" t="str">
            <v>S</v>
          </cell>
          <cell r="D9">
            <v>137.97999999999999</v>
          </cell>
          <cell r="E9" t="str">
            <v/>
          </cell>
          <cell r="F9" t="str">
            <v/>
          </cell>
        </row>
        <row r="10">
          <cell r="B10" t="str">
            <v>Bisexual</v>
          </cell>
          <cell r="C10" t="str">
            <v>S</v>
          </cell>
          <cell r="D10">
            <v>93.12</v>
          </cell>
          <cell r="E10" t="str">
            <v/>
          </cell>
          <cell r="F10" t="str">
            <v/>
          </cell>
        </row>
        <row r="11">
          <cell r="B11" t="str">
            <v>Other sexual identity</v>
          </cell>
          <cell r="C11">
            <v>0</v>
          </cell>
          <cell r="D11">
            <v>0</v>
          </cell>
          <cell r="E11" t="str">
            <v>.</v>
          </cell>
          <cell r="F11" t="str">
            <v>*</v>
          </cell>
        </row>
        <row r="12">
          <cell r="B12" t="str">
            <v>People with diverse sexualities</v>
          </cell>
          <cell r="C12" t="str">
            <v>S</v>
          </cell>
          <cell r="D12">
            <v>36.89</v>
          </cell>
          <cell r="E12" t="str">
            <v/>
          </cell>
          <cell r="F12" t="str">
            <v/>
          </cell>
        </row>
        <row r="13">
          <cell r="B13" t="str">
            <v>Not LGBT</v>
          </cell>
          <cell r="C13">
            <v>15.17</v>
          </cell>
          <cell r="D13">
            <v>6.23</v>
          </cell>
          <cell r="E13" t="str">
            <v>.‡</v>
          </cell>
          <cell r="F13" t="str">
            <v/>
          </cell>
        </row>
        <row r="14">
          <cell r="B14" t="str">
            <v>LGBT</v>
          </cell>
          <cell r="C14" t="str">
            <v>S</v>
          </cell>
          <cell r="D14">
            <v>32.28</v>
          </cell>
          <cell r="E14" t="str">
            <v/>
          </cell>
          <cell r="F14" t="str">
            <v/>
          </cell>
        </row>
        <row r="15">
          <cell r="B15" t="str">
            <v>15–19 years</v>
          </cell>
          <cell r="C15" t="str">
            <v>S</v>
          </cell>
          <cell r="D15">
            <v>44.17</v>
          </cell>
          <cell r="E15" t="str">
            <v/>
          </cell>
          <cell r="F15" t="str">
            <v/>
          </cell>
        </row>
        <row r="16">
          <cell r="B16" t="str">
            <v>20–29 years</v>
          </cell>
          <cell r="C16" t="str">
            <v>SŜ</v>
          </cell>
          <cell r="D16">
            <v>10.35</v>
          </cell>
          <cell r="E16" t="str">
            <v/>
          </cell>
          <cell r="F16" t="str">
            <v/>
          </cell>
        </row>
        <row r="17">
          <cell r="B17" t="str">
            <v>30–39 years</v>
          </cell>
          <cell r="C17" t="str">
            <v>SŜ</v>
          </cell>
          <cell r="D17">
            <v>12.43</v>
          </cell>
          <cell r="E17" t="str">
            <v/>
          </cell>
          <cell r="F17" t="str">
            <v/>
          </cell>
        </row>
        <row r="18">
          <cell r="B18" t="str">
            <v>40–49 years</v>
          </cell>
          <cell r="C18" t="str">
            <v>SŜ</v>
          </cell>
          <cell r="D18">
            <v>14.35</v>
          </cell>
          <cell r="E18" t="str">
            <v/>
          </cell>
          <cell r="F18" t="str">
            <v/>
          </cell>
        </row>
        <row r="19">
          <cell r="B19" t="str">
            <v>50–59 years</v>
          </cell>
          <cell r="C19" t="str">
            <v>SŜ</v>
          </cell>
          <cell r="D19">
            <v>14.83</v>
          </cell>
          <cell r="E19" t="str">
            <v/>
          </cell>
          <cell r="F19" t="str">
            <v/>
          </cell>
        </row>
        <row r="20">
          <cell r="B20" t="str">
            <v>60–64 years</v>
          </cell>
          <cell r="C20" t="str">
            <v>S</v>
          </cell>
          <cell r="D20">
            <v>63.51</v>
          </cell>
          <cell r="E20" t="str">
            <v/>
          </cell>
          <cell r="F20" t="str">
            <v/>
          </cell>
        </row>
        <row r="21">
          <cell r="B21" t="str">
            <v>65 years and over</v>
          </cell>
          <cell r="C21" t="str">
            <v>S</v>
          </cell>
          <cell r="D21">
            <v>20.99</v>
          </cell>
          <cell r="E21" t="str">
            <v/>
          </cell>
          <cell r="F21" t="str">
            <v/>
          </cell>
        </row>
        <row r="22">
          <cell r="B22" t="str">
            <v>15–29 years</v>
          </cell>
          <cell r="C22" t="str">
            <v>SŜ</v>
          </cell>
          <cell r="D22">
            <v>12.19</v>
          </cell>
          <cell r="E22" t="str">
            <v/>
          </cell>
          <cell r="F22" t="str">
            <v/>
          </cell>
        </row>
        <row r="23">
          <cell r="B23" t="str">
            <v>30–64 years</v>
          </cell>
          <cell r="C23">
            <v>16.059999999999999</v>
          </cell>
          <cell r="D23">
            <v>8.01</v>
          </cell>
          <cell r="E23" t="str">
            <v>.‡</v>
          </cell>
          <cell r="F23" t="str">
            <v/>
          </cell>
        </row>
        <row r="24">
          <cell r="B24" t="str">
            <v>65 years and over</v>
          </cell>
          <cell r="C24" t="str">
            <v>S</v>
          </cell>
          <cell r="D24">
            <v>20.99</v>
          </cell>
          <cell r="E24" t="str">
            <v/>
          </cell>
          <cell r="F24" t="str">
            <v/>
          </cell>
        </row>
        <row r="25">
          <cell r="B25" t="str">
            <v>15–19 years</v>
          </cell>
          <cell r="C25" t="str">
            <v>S</v>
          </cell>
          <cell r="D25">
            <v>44.17</v>
          </cell>
          <cell r="E25" t="str">
            <v/>
          </cell>
          <cell r="F25" t="str">
            <v/>
          </cell>
        </row>
        <row r="26">
          <cell r="B26" t="str">
            <v>20–29 years</v>
          </cell>
          <cell r="C26" t="str">
            <v>SŜ</v>
          </cell>
          <cell r="D26">
            <v>10.35</v>
          </cell>
          <cell r="E26" t="str">
            <v/>
          </cell>
          <cell r="F26" t="str">
            <v/>
          </cell>
        </row>
        <row r="27">
          <cell r="B27" t="str">
            <v>NZ European</v>
          </cell>
          <cell r="C27">
            <v>23.83</v>
          </cell>
          <cell r="D27">
            <v>9.49</v>
          </cell>
          <cell r="E27" t="str">
            <v>.‡</v>
          </cell>
          <cell r="F27" t="str">
            <v/>
          </cell>
        </row>
        <row r="28">
          <cell r="B28" t="str">
            <v>Māori</v>
          </cell>
          <cell r="C28" t="str">
            <v>SŜ</v>
          </cell>
          <cell r="D28">
            <v>10.6</v>
          </cell>
          <cell r="E28" t="str">
            <v/>
          </cell>
          <cell r="F28" t="str">
            <v/>
          </cell>
        </row>
        <row r="29">
          <cell r="B29" t="str">
            <v>Pacific peoples</v>
          </cell>
          <cell r="C29" t="str">
            <v>SŜ</v>
          </cell>
          <cell r="D29">
            <v>19.54</v>
          </cell>
          <cell r="E29" t="str">
            <v/>
          </cell>
          <cell r="F29" t="str">
            <v/>
          </cell>
        </row>
        <row r="30">
          <cell r="B30" t="str">
            <v>Asian</v>
          </cell>
          <cell r="C30" t="str">
            <v>SŜ</v>
          </cell>
          <cell r="D30">
            <v>5.27</v>
          </cell>
          <cell r="E30" t="str">
            <v/>
          </cell>
          <cell r="F30" t="str">
            <v>*</v>
          </cell>
        </row>
        <row r="31">
          <cell r="B31" t="str">
            <v>Chinese</v>
          </cell>
          <cell r="C31" t="str">
            <v>SŜ</v>
          </cell>
          <cell r="D31">
            <v>10.75</v>
          </cell>
          <cell r="E31" t="str">
            <v/>
          </cell>
          <cell r="F31" t="str">
            <v/>
          </cell>
        </row>
        <row r="32">
          <cell r="B32" t="str">
            <v>Indian</v>
          </cell>
          <cell r="C32">
            <v>0</v>
          </cell>
          <cell r="D32">
            <v>0</v>
          </cell>
          <cell r="E32" t="str">
            <v>.</v>
          </cell>
          <cell r="F32" t="str">
            <v>*</v>
          </cell>
        </row>
        <row r="33">
          <cell r="B33" t="str">
            <v>Other Asian ethnicity</v>
          </cell>
          <cell r="C33">
            <v>0</v>
          </cell>
          <cell r="D33">
            <v>0</v>
          </cell>
          <cell r="E33" t="str">
            <v>.</v>
          </cell>
          <cell r="F33" t="str">
            <v>*</v>
          </cell>
        </row>
        <row r="34">
          <cell r="B34" t="str">
            <v>Other ethnicity</v>
          </cell>
          <cell r="C34">
            <v>0</v>
          </cell>
          <cell r="D34">
            <v>0</v>
          </cell>
          <cell r="E34" t="str">
            <v>.</v>
          </cell>
          <cell r="F34" t="str">
            <v>*</v>
          </cell>
        </row>
        <row r="35">
          <cell r="B35" t="str">
            <v>Other ethnicity (except European and Māori)</v>
          </cell>
          <cell r="C35" t="str">
            <v>SŜ</v>
          </cell>
          <cell r="D35">
            <v>8.0500000000000007</v>
          </cell>
          <cell r="E35" t="str">
            <v/>
          </cell>
          <cell r="F35" t="str">
            <v/>
          </cell>
        </row>
        <row r="36">
          <cell r="B36" t="str">
            <v>Other ethnicity (except European, Māori and Asian)</v>
          </cell>
          <cell r="C36" t="str">
            <v>SŜ</v>
          </cell>
          <cell r="D36">
            <v>17.010000000000002</v>
          </cell>
          <cell r="E36" t="str">
            <v/>
          </cell>
          <cell r="F36" t="str">
            <v/>
          </cell>
        </row>
        <row r="37">
          <cell r="B37" t="str">
            <v>Other ethnicity (except European, Māori and Pacific)</v>
          </cell>
          <cell r="C37" t="str">
            <v>SŜ</v>
          </cell>
          <cell r="D37">
            <v>4.7300000000000004</v>
          </cell>
          <cell r="E37" t="str">
            <v/>
          </cell>
          <cell r="F37" t="str">
            <v>*</v>
          </cell>
        </row>
        <row r="38">
          <cell r="B38">
            <v>2018</v>
          </cell>
          <cell r="C38" t="str">
            <v>SŜ</v>
          </cell>
          <cell r="D38">
            <v>7.65</v>
          </cell>
          <cell r="E38" t="str">
            <v/>
          </cell>
          <cell r="F38" t="str">
            <v/>
          </cell>
        </row>
        <row r="39">
          <cell r="B39" t="str">
            <v>2019/20</v>
          </cell>
          <cell r="C39" t="str">
            <v>SŜ</v>
          </cell>
          <cell r="D39">
            <v>10.11</v>
          </cell>
          <cell r="E39" t="str">
            <v/>
          </cell>
          <cell r="F39" t="str">
            <v/>
          </cell>
        </row>
        <row r="40">
          <cell r="B40" t="str">
            <v>Auckland</v>
          </cell>
          <cell r="C40" t="str">
            <v>SŜ</v>
          </cell>
          <cell r="D40">
            <v>10.92</v>
          </cell>
          <cell r="E40" t="str">
            <v/>
          </cell>
          <cell r="F40" t="str">
            <v/>
          </cell>
        </row>
        <row r="41">
          <cell r="B41" t="str">
            <v>Wellington</v>
          </cell>
          <cell r="C41" t="str">
            <v>S</v>
          </cell>
          <cell r="D41">
            <v>22.17</v>
          </cell>
          <cell r="E41" t="str">
            <v/>
          </cell>
          <cell r="F41" t="str">
            <v/>
          </cell>
        </row>
        <row r="42">
          <cell r="B42" t="str">
            <v>Rest of North Island</v>
          </cell>
          <cell r="C42" t="str">
            <v>SŜ</v>
          </cell>
          <cell r="D42">
            <v>10.63</v>
          </cell>
          <cell r="E42" t="str">
            <v/>
          </cell>
          <cell r="F42" t="str">
            <v/>
          </cell>
        </row>
        <row r="43">
          <cell r="B43" t="str">
            <v>Canterbury</v>
          </cell>
          <cell r="C43" t="str">
            <v>SŜ</v>
          </cell>
          <cell r="D43">
            <v>15.33</v>
          </cell>
          <cell r="E43" t="str">
            <v/>
          </cell>
          <cell r="F43" t="str">
            <v/>
          </cell>
        </row>
        <row r="44">
          <cell r="B44" t="str">
            <v>Rest of South Island</v>
          </cell>
          <cell r="C44" t="str">
            <v>S</v>
          </cell>
          <cell r="D44">
            <v>31.49</v>
          </cell>
          <cell r="E44" t="str">
            <v/>
          </cell>
          <cell r="F44" t="str">
            <v/>
          </cell>
        </row>
        <row r="45">
          <cell r="B45" t="str">
            <v>Major urban area</v>
          </cell>
          <cell r="C45">
            <v>14.96</v>
          </cell>
          <cell r="D45">
            <v>7.16</v>
          </cell>
          <cell r="E45" t="str">
            <v>.‡</v>
          </cell>
          <cell r="F45" t="str">
            <v/>
          </cell>
        </row>
        <row r="46">
          <cell r="B46" t="str">
            <v>Large urban area</v>
          </cell>
          <cell r="C46" t="str">
            <v>SŜ</v>
          </cell>
          <cell r="D46">
            <v>16.54</v>
          </cell>
          <cell r="E46" t="str">
            <v/>
          </cell>
          <cell r="F46" t="str">
            <v/>
          </cell>
        </row>
        <row r="47">
          <cell r="B47" t="str">
            <v>Medium urban area</v>
          </cell>
          <cell r="C47" t="str">
            <v>SŜ</v>
          </cell>
          <cell r="D47">
            <v>18.510000000000002</v>
          </cell>
          <cell r="E47" t="str">
            <v/>
          </cell>
          <cell r="F47" t="str">
            <v/>
          </cell>
        </row>
        <row r="48">
          <cell r="B48" t="str">
            <v>Small urban area</v>
          </cell>
          <cell r="C48" t="str">
            <v>SŜ</v>
          </cell>
          <cell r="D48">
            <v>17.43</v>
          </cell>
          <cell r="E48" t="str">
            <v/>
          </cell>
          <cell r="F48" t="str">
            <v/>
          </cell>
        </row>
        <row r="49">
          <cell r="B49" t="str">
            <v>Rural settlement/rural other</v>
          </cell>
          <cell r="C49" t="str">
            <v>S</v>
          </cell>
          <cell r="D49">
            <v>32.79</v>
          </cell>
          <cell r="E49" t="str">
            <v/>
          </cell>
          <cell r="F49" t="str">
            <v/>
          </cell>
        </row>
        <row r="50">
          <cell r="B50" t="str">
            <v>Major urban area</v>
          </cell>
          <cell r="C50">
            <v>14.96</v>
          </cell>
          <cell r="D50">
            <v>7.16</v>
          </cell>
          <cell r="E50" t="str">
            <v>.‡</v>
          </cell>
          <cell r="F50" t="str">
            <v/>
          </cell>
        </row>
        <row r="51">
          <cell r="B51" t="str">
            <v>Medium/large urban area</v>
          </cell>
          <cell r="C51" t="str">
            <v>SŜ</v>
          </cell>
          <cell r="D51">
            <v>11.78</v>
          </cell>
          <cell r="E51" t="str">
            <v/>
          </cell>
          <cell r="F51" t="str">
            <v/>
          </cell>
        </row>
        <row r="52">
          <cell r="B52" t="str">
            <v>Small urban/rural area</v>
          </cell>
          <cell r="C52" t="str">
            <v>SŜ</v>
          </cell>
          <cell r="D52">
            <v>18.850000000000001</v>
          </cell>
          <cell r="E52" t="str">
            <v/>
          </cell>
          <cell r="F52" t="str">
            <v/>
          </cell>
        </row>
        <row r="53">
          <cell r="B53" t="str">
            <v>Quintile 1 (least deprived)</v>
          </cell>
          <cell r="C53" t="str">
            <v>S</v>
          </cell>
          <cell r="D53">
            <v>21.95</v>
          </cell>
          <cell r="E53" t="str">
            <v/>
          </cell>
          <cell r="F53" t="str">
            <v/>
          </cell>
        </row>
        <row r="54">
          <cell r="B54" t="str">
            <v>Quintile 2</v>
          </cell>
          <cell r="C54" t="str">
            <v>S</v>
          </cell>
          <cell r="D54">
            <v>23.1</v>
          </cell>
          <cell r="E54" t="str">
            <v/>
          </cell>
          <cell r="F54" t="str">
            <v/>
          </cell>
        </row>
        <row r="55">
          <cell r="B55" t="str">
            <v>Quintile 3</v>
          </cell>
          <cell r="C55" t="str">
            <v>SŜ</v>
          </cell>
          <cell r="D55">
            <v>9.5</v>
          </cell>
          <cell r="E55" t="str">
            <v/>
          </cell>
          <cell r="F55" t="str">
            <v/>
          </cell>
        </row>
        <row r="56">
          <cell r="B56" t="str">
            <v>Quintile 4</v>
          </cell>
          <cell r="C56" t="str">
            <v>SŜ</v>
          </cell>
          <cell r="D56">
            <v>18.03</v>
          </cell>
          <cell r="E56" t="str">
            <v/>
          </cell>
          <cell r="F56" t="str">
            <v/>
          </cell>
        </row>
        <row r="57">
          <cell r="B57" t="str">
            <v>Quintile 5 (most deprived)</v>
          </cell>
          <cell r="C57" t="str">
            <v>SŜ</v>
          </cell>
          <cell r="D57">
            <v>7.9</v>
          </cell>
          <cell r="E57" t="str">
            <v/>
          </cell>
          <cell r="F57" t="str">
            <v/>
          </cell>
        </row>
        <row r="58">
          <cell r="B58" t="str">
            <v>Had partner within last 12 months</v>
          </cell>
          <cell r="C58">
            <v>16.170000000000002</v>
          </cell>
          <cell r="D58">
            <v>6.17</v>
          </cell>
          <cell r="E58" t="str">
            <v>.‡</v>
          </cell>
          <cell r="F58" t="str">
            <v/>
          </cell>
        </row>
        <row r="59">
          <cell r="B59" t="str">
            <v>Has ever had a partner</v>
          </cell>
          <cell r="C59">
            <v>16.170000000000002</v>
          </cell>
          <cell r="D59">
            <v>6.17</v>
          </cell>
          <cell r="E59" t="str">
            <v>.‡</v>
          </cell>
          <cell r="F59" t="str">
            <v/>
          </cell>
        </row>
        <row r="60">
          <cell r="B60" t="str">
            <v>Partnered – legally registered</v>
          </cell>
          <cell r="C60" t="str">
            <v>SŜ</v>
          </cell>
          <cell r="D60">
            <v>8.49</v>
          </cell>
          <cell r="E60" t="str">
            <v/>
          </cell>
          <cell r="F60" t="str">
            <v/>
          </cell>
        </row>
        <row r="61">
          <cell r="B61" t="str">
            <v>Partnered – not legally registered</v>
          </cell>
          <cell r="C61" t="str">
            <v>SŜ</v>
          </cell>
          <cell r="D61">
            <v>15.45</v>
          </cell>
          <cell r="E61" t="str">
            <v/>
          </cell>
          <cell r="F61" t="str">
            <v/>
          </cell>
        </row>
        <row r="62">
          <cell r="B62" t="str">
            <v>Non-partnered</v>
          </cell>
          <cell r="C62" t="str">
            <v>SŜ</v>
          </cell>
          <cell r="D62">
            <v>13.7</v>
          </cell>
          <cell r="E62" t="str">
            <v/>
          </cell>
          <cell r="F62" t="str">
            <v/>
          </cell>
        </row>
        <row r="63">
          <cell r="B63" t="str">
            <v>Never married and never in a civil union</v>
          </cell>
          <cell r="C63" t="str">
            <v>SŜ</v>
          </cell>
          <cell r="D63">
            <v>12.82</v>
          </cell>
          <cell r="E63" t="str">
            <v/>
          </cell>
          <cell r="F63" t="str">
            <v/>
          </cell>
        </row>
        <row r="64">
          <cell r="B64" t="str">
            <v>Divorced</v>
          </cell>
          <cell r="C64" t="str">
            <v>S</v>
          </cell>
          <cell r="D64">
            <v>83.82</v>
          </cell>
          <cell r="E64" t="str">
            <v/>
          </cell>
          <cell r="F64" t="str">
            <v/>
          </cell>
        </row>
        <row r="65">
          <cell r="B65" t="str">
            <v>Widowed/surviving partner</v>
          </cell>
          <cell r="C65">
            <v>0</v>
          </cell>
          <cell r="D65">
            <v>0</v>
          </cell>
          <cell r="E65" t="str">
            <v>.</v>
          </cell>
          <cell r="F65" t="str">
            <v>*</v>
          </cell>
        </row>
        <row r="66">
          <cell r="B66" t="str">
            <v>Separated</v>
          </cell>
          <cell r="C66" t="str">
            <v>S</v>
          </cell>
          <cell r="D66">
            <v>20.38</v>
          </cell>
          <cell r="E66" t="str">
            <v/>
          </cell>
          <cell r="F66" t="str">
            <v/>
          </cell>
        </row>
        <row r="67">
          <cell r="B67" t="str">
            <v>Married/civil union/de facto</v>
          </cell>
          <cell r="C67" t="str">
            <v>SŜ</v>
          </cell>
          <cell r="D67">
            <v>8.26</v>
          </cell>
          <cell r="E67" t="str">
            <v/>
          </cell>
          <cell r="F67" t="str">
            <v/>
          </cell>
        </row>
        <row r="68">
          <cell r="B68" t="str">
            <v>Adults with disability</v>
          </cell>
          <cell r="C68" t="str">
            <v>S</v>
          </cell>
          <cell r="D68">
            <v>22.68</v>
          </cell>
          <cell r="E68" t="str">
            <v/>
          </cell>
          <cell r="F68" t="str">
            <v/>
          </cell>
        </row>
        <row r="69">
          <cell r="B69" t="str">
            <v>Adults without disability</v>
          </cell>
          <cell r="C69">
            <v>16.239999999999998</v>
          </cell>
          <cell r="D69">
            <v>6.16</v>
          </cell>
          <cell r="E69" t="str">
            <v>.‡</v>
          </cell>
          <cell r="F69" t="str">
            <v/>
          </cell>
        </row>
        <row r="70">
          <cell r="B70" t="str">
            <v>Low level of psychological distress</v>
          </cell>
          <cell r="C70">
            <v>14.17</v>
          </cell>
          <cell r="D70">
            <v>6.07</v>
          </cell>
          <cell r="E70" t="str">
            <v>.‡</v>
          </cell>
          <cell r="F70" t="str">
            <v/>
          </cell>
        </row>
        <row r="71">
          <cell r="B71" t="str">
            <v>Moderate level of psychological distress</v>
          </cell>
          <cell r="C71" t="str">
            <v>S</v>
          </cell>
          <cell r="D71">
            <v>30.58</v>
          </cell>
          <cell r="E71" t="str">
            <v/>
          </cell>
          <cell r="F71" t="str">
            <v/>
          </cell>
        </row>
        <row r="72">
          <cell r="B72" t="str">
            <v>High level of psychological distress</v>
          </cell>
          <cell r="C72" t="str">
            <v>S</v>
          </cell>
          <cell r="D72">
            <v>45.37</v>
          </cell>
          <cell r="E72" t="str">
            <v/>
          </cell>
          <cell r="F72" t="str">
            <v/>
          </cell>
        </row>
        <row r="73">
          <cell r="B73" t="str">
            <v>No probable serious mental illness</v>
          </cell>
          <cell r="C73">
            <v>14.17</v>
          </cell>
          <cell r="D73">
            <v>6.07</v>
          </cell>
          <cell r="E73" t="str">
            <v>.‡</v>
          </cell>
          <cell r="F73" t="str">
            <v/>
          </cell>
        </row>
        <row r="74">
          <cell r="B74" t="str">
            <v>Probable serious mental illness</v>
          </cell>
          <cell r="C74" t="str">
            <v>S</v>
          </cell>
          <cell r="D74">
            <v>30.58</v>
          </cell>
          <cell r="E74" t="str">
            <v/>
          </cell>
          <cell r="F74" t="str">
            <v/>
          </cell>
        </row>
        <row r="75">
          <cell r="B75" t="str">
            <v>Employed</v>
          </cell>
          <cell r="C75">
            <v>16.149999999999999</v>
          </cell>
          <cell r="D75">
            <v>7.71</v>
          </cell>
          <cell r="E75" t="str">
            <v>.‡</v>
          </cell>
          <cell r="F75" t="str">
            <v/>
          </cell>
        </row>
        <row r="76">
          <cell r="B76" t="str">
            <v>Unemployed</v>
          </cell>
          <cell r="C76" t="str">
            <v>S</v>
          </cell>
          <cell r="D76">
            <v>26.47</v>
          </cell>
          <cell r="E76" t="str">
            <v/>
          </cell>
          <cell r="F76" t="str">
            <v/>
          </cell>
        </row>
        <row r="77">
          <cell r="B77" t="str">
            <v>Retired</v>
          </cell>
          <cell r="C77" t="str">
            <v>S</v>
          </cell>
          <cell r="D77">
            <v>20.87</v>
          </cell>
          <cell r="E77" t="str">
            <v/>
          </cell>
          <cell r="F77" t="str">
            <v/>
          </cell>
        </row>
        <row r="78">
          <cell r="B78" t="str">
            <v>Home or caring duties or voluntary work</v>
          </cell>
          <cell r="C78" t="str">
            <v>S</v>
          </cell>
          <cell r="D78">
            <v>35.36</v>
          </cell>
          <cell r="E78" t="str">
            <v/>
          </cell>
          <cell r="F78" t="str">
            <v/>
          </cell>
        </row>
        <row r="79">
          <cell r="B79" t="str">
            <v>Not employed, studying</v>
          </cell>
          <cell r="C79" t="str">
            <v>S</v>
          </cell>
          <cell r="D79">
            <v>29.72</v>
          </cell>
          <cell r="E79" t="str">
            <v/>
          </cell>
          <cell r="F79" t="str">
            <v/>
          </cell>
        </row>
        <row r="80">
          <cell r="B80" t="str">
            <v>Not employed, not actively seeking work/unable to work</v>
          </cell>
          <cell r="C80" t="str">
            <v>SŜ</v>
          </cell>
          <cell r="D80">
            <v>19.600000000000001</v>
          </cell>
          <cell r="E80" t="str">
            <v/>
          </cell>
          <cell r="F80" t="str">
            <v/>
          </cell>
        </row>
        <row r="81">
          <cell r="B81" t="str">
            <v>Other employment status</v>
          </cell>
          <cell r="C81" t="str">
            <v>S</v>
          </cell>
          <cell r="D81">
            <v>101.65</v>
          </cell>
          <cell r="E81" t="str">
            <v/>
          </cell>
          <cell r="F81" t="str">
            <v/>
          </cell>
        </row>
        <row r="82">
          <cell r="B82" t="str">
            <v>Not in the labour force</v>
          </cell>
          <cell r="C82" t="str">
            <v>SŜ</v>
          </cell>
          <cell r="D82">
            <v>11.21</v>
          </cell>
          <cell r="E82" t="str">
            <v/>
          </cell>
          <cell r="F82" t="str">
            <v/>
          </cell>
        </row>
        <row r="83">
          <cell r="B83" t="str">
            <v>Personal income: $20,000 or less</v>
          </cell>
          <cell r="C83" t="str">
            <v>SŜ</v>
          </cell>
          <cell r="D83">
            <v>13.45</v>
          </cell>
          <cell r="E83" t="str">
            <v/>
          </cell>
          <cell r="F83" t="str">
            <v/>
          </cell>
        </row>
        <row r="84">
          <cell r="B84" t="str">
            <v>Personal income: $20,001–$40,000</v>
          </cell>
          <cell r="C84" t="str">
            <v>SŜ</v>
          </cell>
          <cell r="D84">
            <v>16.600000000000001</v>
          </cell>
          <cell r="E84" t="str">
            <v/>
          </cell>
          <cell r="F84" t="str">
            <v/>
          </cell>
        </row>
        <row r="85">
          <cell r="B85" t="str">
            <v>Personal income: $40,001–$60,000</v>
          </cell>
          <cell r="C85" t="str">
            <v>SŜ</v>
          </cell>
          <cell r="D85">
            <v>11.64</v>
          </cell>
          <cell r="E85" t="str">
            <v/>
          </cell>
          <cell r="F85" t="str">
            <v/>
          </cell>
        </row>
        <row r="86">
          <cell r="B86" t="str">
            <v>Personal income: $60,001 or more</v>
          </cell>
          <cell r="C86" t="str">
            <v>SŜ</v>
          </cell>
          <cell r="D86">
            <v>9.69</v>
          </cell>
          <cell r="E86" t="str">
            <v/>
          </cell>
          <cell r="F86" t="str">
            <v/>
          </cell>
        </row>
        <row r="87">
          <cell r="B87" t="str">
            <v>Household income: $40,000 or less</v>
          </cell>
          <cell r="C87" t="str">
            <v>SŜ</v>
          </cell>
          <cell r="D87">
            <v>12.65</v>
          </cell>
          <cell r="E87" t="str">
            <v/>
          </cell>
          <cell r="F87" t="str">
            <v/>
          </cell>
        </row>
        <row r="88">
          <cell r="B88" t="str">
            <v>Household income: $40,001–$60,000</v>
          </cell>
          <cell r="C88" t="str">
            <v>SŜ</v>
          </cell>
          <cell r="D88">
            <v>19.48</v>
          </cell>
          <cell r="E88" t="str">
            <v/>
          </cell>
          <cell r="F88" t="str">
            <v/>
          </cell>
        </row>
        <row r="89">
          <cell r="B89" t="str">
            <v>Household income: $60,001–$100,000</v>
          </cell>
          <cell r="C89" t="str">
            <v>SŜ</v>
          </cell>
          <cell r="D89">
            <v>5.28</v>
          </cell>
          <cell r="E89" t="str">
            <v/>
          </cell>
          <cell r="F89" t="str">
            <v/>
          </cell>
        </row>
        <row r="90">
          <cell r="B90" t="str">
            <v>Household income: $100,001 or more</v>
          </cell>
          <cell r="C90" t="str">
            <v>SŜ</v>
          </cell>
          <cell r="D90">
            <v>14.24</v>
          </cell>
          <cell r="E90" t="str">
            <v/>
          </cell>
          <cell r="F90" t="str">
            <v/>
          </cell>
        </row>
        <row r="91">
          <cell r="B91" t="str">
            <v>Not at all limited</v>
          </cell>
          <cell r="C91" t="str">
            <v>SŜ</v>
          </cell>
          <cell r="D91">
            <v>11.77</v>
          </cell>
          <cell r="E91" t="str">
            <v/>
          </cell>
          <cell r="F91" t="str">
            <v/>
          </cell>
        </row>
        <row r="92">
          <cell r="B92" t="str">
            <v>A little limited</v>
          </cell>
          <cell r="C92" t="str">
            <v>SŜ</v>
          </cell>
          <cell r="D92">
            <v>10.07</v>
          </cell>
          <cell r="E92" t="str">
            <v/>
          </cell>
          <cell r="F92" t="str">
            <v/>
          </cell>
        </row>
        <row r="93">
          <cell r="B93" t="str">
            <v>Quite limited</v>
          </cell>
          <cell r="C93" t="str">
            <v>SŜ</v>
          </cell>
          <cell r="D93">
            <v>4.53</v>
          </cell>
          <cell r="E93" t="str">
            <v/>
          </cell>
          <cell r="F93" t="str">
            <v>*</v>
          </cell>
        </row>
        <row r="94">
          <cell r="B94" t="str">
            <v>Very limited</v>
          </cell>
          <cell r="C94" t="str">
            <v>S</v>
          </cell>
          <cell r="D94">
            <v>21.71</v>
          </cell>
          <cell r="E94" t="str">
            <v/>
          </cell>
          <cell r="F94" t="str">
            <v/>
          </cell>
        </row>
        <row r="95">
          <cell r="B95" t="str">
            <v>Couldn't buy it</v>
          </cell>
          <cell r="C95" t="str">
            <v>SŜ</v>
          </cell>
          <cell r="D95">
            <v>18.25</v>
          </cell>
          <cell r="E95" t="str">
            <v/>
          </cell>
          <cell r="F95" t="str">
            <v/>
          </cell>
        </row>
        <row r="96">
          <cell r="B96" t="str">
            <v>Not at all limited</v>
          </cell>
          <cell r="C96" t="str">
            <v>SŜ</v>
          </cell>
          <cell r="D96">
            <v>11.77</v>
          </cell>
          <cell r="E96" t="str">
            <v/>
          </cell>
          <cell r="F96" t="str">
            <v/>
          </cell>
        </row>
        <row r="97">
          <cell r="B97" t="str">
            <v>A little limited</v>
          </cell>
          <cell r="C97" t="str">
            <v>SŜ</v>
          </cell>
          <cell r="D97">
            <v>10.07</v>
          </cell>
          <cell r="E97" t="str">
            <v/>
          </cell>
          <cell r="F97" t="str">
            <v/>
          </cell>
        </row>
        <row r="98">
          <cell r="B98" t="str">
            <v>Quite or very limited</v>
          </cell>
          <cell r="C98" t="str">
            <v>SŜ</v>
          </cell>
          <cell r="D98">
            <v>13.83</v>
          </cell>
          <cell r="E98" t="str">
            <v/>
          </cell>
          <cell r="F98" t="str">
            <v/>
          </cell>
        </row>
        <row r="99">
          <cell r="B99" t="str">
            <v>Couldn't buy it</v>
          </cell>
          <cell r="C99" t="str">
            <v>SŜ</v>
          </cell>
          <cell r="D99">
            <v>18.25</v>
          </cell>
          <cell r="E99" t="str">
            <v/>
          </cell>
          <cell r="F99" t="str">
            <v/>
          </cell>
        </row>
        <row r="100">
          <cell r="B100" t="str">
            <v>Yes, can meet unexpected expense</v>
          </cell>
          <cell r="C100">
            <v>18.11</v>
          </cell>
          <cell r="D100">
            <v>8.0299999999999994</v>
          </cell>
          <cell r="E100" t="str">
            <v>.‡</v>
          </cell>
          <cell r="F100" t="str">
            <v/>
          </cell>
        </row>
        <row r="101">
          <cell r="B101" t="str">
            <v>No, cannot meet unexpected expense</v>
          </cell>
          <cell r="C101" t="str">
            <v>SŜ</v>
          </cell>
          <cell r="D101">
            <v>8.4499999999999993</v>
          </cell>
          <cell r="E101" t="str">
            <v/>
          </cell>
          <cell r="F101" t="str">
            <v/>
          </cell>
        </row>
        <row r="102">
          <cell r="B102" t="str">
            <v>Household had no vehicle access</v>
          </cell>
          <cell r="C102" t="str">
            <v>S</v>
          </cell>
          <cell r="D102">
            <v>30.02</v>
          </cell>
          <cell r="E102" t="str">
            <v/>
          </cell>
          <cell r="F102" t="str">
            <v/>
          </cell>
        </row>
        <row r="103">
          <cell r="B103" t="str">
            <v>Household had vehicle access</v>
          </cell>
          <cell r="C103">
            <v>15.87</v>
          </cell>
          <cell r="D103">
            <v>6.29</v>
          </cell>
          <cell r="E103" t="str">
            <v>.‡</v>
          </cell>
          <cell r="F103" t="str">
            <v/>
          </cell>
        </row>
        <row r="104">
          <cell r="B104" t="str">
            <v>Household had no access to device</v>
          </cell>
          <cell r="C104" t="str">
            <v>SŜ</v>
          </cell>
          <cell r="D104">
            <v>12.67</v>
          </cell>
          <cell r="E104" t="str">
            <v/>
          </cell>
          <cell r="F104" t="str">
            <v/>
          </cell>
        </row>
        <row r="105">
          <cell r="B105" t="str">
            <v>Household had access to device</v>
          </cell>
          <cell r="C105">
            <v>16.27</v>
          </cell>
          <cell r="D105">
            <v>6.23</v>
          </cell>
          <cell r="E105" t="str">
            <v>.‡</v>
          </cell>
          <cell r="F105" t="str">
            <v/>
          </cell>
        </row>
        <row r="106">
          <cell r="B106" t="str">
            <v>One person household</v>
          </cell>
          <cell r="C106" t="str">
            <v>SŜ</v>
          </cell>
          <cell r="D106">
            <v>9.9499999999999993</v>
          </cell>
          <cell r="E106" t="str">
            <v/>
          </cell>
          <cell r="F106" t="str">
            <v/>
          </cell>
        </row>
        <row r="107">
          <cell r="B107" t="str">
            <v>One parent with child(ren)</v>
          </cell>
          <cell r="C107" t="str">
            <v>S</v>
          </cell>
          <cell r="D107">
            <v>44.47</v>
          </cell>
          <cell r="E107" t="str">
            <v/>
          </cell>
          <cell r="F107" t="str">
            <v/>
          </cell>
        </row>
        <row r="108">
          <cell r="B108" t="str">
            <v>Couple only</v>
          </cell>
          <cell r="C108" t="str">
            <v>S</v>
          </cell>
          <cell r="D108">
            <v>26.23</v>
          </cell>
          <cell r="E108" t="str">
            <v/>
          </cell>
          <cell r="F108" t="str">
            <v/>
          </cell>
        </row>
        <row r="109">
          <cell r="B109" t="str">
            <v>Couple with child(ren)</v>
          </cell>
          <cell r="C109" t="str">
            <v>SŜ</v>
          </cell>
          <cell r="D109">
            <v>9.57</v>
          </cell>
          <cell r="E109" t="str">
            <v/>
          </cell>
          <cell r="F109" t="str">
            <v/>
          </cell>
        </row>
        <row r="110">
          <cell r="B110" t="str">
            <v>Other multi-person household</v>
          </cell>
          <cell r="C110" t="str">
            <v>SŜ</v>
          </cell>
          <cell r="D110">
            <v>16.62</v>
          </cell>
          <cell r="E110" t="str">
            <v/>
          </cell>
          <cell r="F110" t="str">
            <v/>
          </cell>
        </row>
        <row r="111">
          <cell r="B111" t="str">
            <v>Other household with couple and/or child</v>
          </cell>
          <cell r="C111" t="str">
            <v>SŜ</v>
          </cell>
          <cell r="D111">
            <v>13.92</v>
          </cell>
          <cell r="E111" t="str">
            <v/>
          </cell>
          <cell r="F111" t="str">
            <v/>
          </cell>
        </row>
        <row r="112">
          <cell r="B112" t="str">
            <v>One-person household</v>
          </cell>
          <cell r="C112" t="str">
            <v>SŜ</v>
          </cell>
          <cell r="D112">
            <v>9.9499999999999993</v>
          </cell>
          <cell r="E112" t="str">
            <v/>
          </cell>
          <cell r="F112" t="str">
            <v/>
          </cell>
        </row>
        <row r="113">
          <cell r="B113" t="str">
            <v>Two-people household</v>
          </cell>
          <cell r="C113" t="str">
            <v>SŜ</v>
          </cell>
          <cell r="D113">
            <v>15.45</v>
          </cell>
          <cell r="E113" t="str">
            <v/>
          </cell>
          <cell r="F113" t="str">
            <v/>
          </cell>
        </row>
        <row r="114">
          <cell r="B114" t="str">
            <v>Three-people household</v>
          </cell>
          <cell r="C114" t="str">
            <v>SŜ</v>
          </cell>
          <cell r="D114">
            <v>13.01</v>
          </cell>
          <cell r="E114" t="str">
            <v/>
          </cell>
          <cell r="F114" t="str">
            <v/>
          </cell>
        </row>
        <row r="115">
          <cell r="B115" t="str">
            <v>Four-people household</v>
          </cell>
          <cell r="C115" t="str">
            <v>SŜ</v>
          </cell>
          <cell r="D115">
            <v>14.99</v>
          </cell>
          <cell r="E115" t="str">
            <v/>
          </cell>
          <cell r="F115" t="str">
            <v/>
          </cell>
        </row>
        <row r="116">
          <cell r="B116" t="str">
            <v>Five-or-more-people household</v>
          </cell>
          <cell r="C116" t="str">
            <v>SŜ</v>
          </cell>
          <cell r="D116">
            <v>14.97</v>
          </cell>
          <cell r="E116" t="str">
            <v/>
          </cell>
          <cell r="F116" t="str">
            <v/>
          </cell>
        </row>
        <row r="117">
          <cell r="B117" t="str">
            <v>No children in household</v>
          </cell>
          <cell r="C117">
            <v>16.53</v>
          </cell>
          <cell r="D117">
            <v>7.13</v>
          </cell>
          <cell r="E117" t="str">
            <v>.‡</v>
          </cell>
          <cell r="F117" t="str">
            <v/>
          </cell>
        </row>
        <row r="118">
          <cell r="B118" t="str">
            <v>One-child household</v>
          </cell>
          <cell r="C118" t="str">
            <v>SŜ</v>
          </cell>
          <cell r="D118">
            <v>18.55</v>
          </cell>
          <cell r="E118" t="str">
            <v/>
          </cell>
          <cell r="F118" t="str">
            <v/>
          </cell>
        </row>
        <row r="119">
          <cell r="B119" t="str">
            <v>Two-or-more-children household</v>
          </cell>
          <cell r="C119" t="str">
            <v>SŜ</v>
          </cell>
          <cell r="D119">
            <v>14.98</v>
          </cell>
          <cell r="E119" t="str">
            <v/>
          </cell>
          <cell r="F119" t="str">
            <v/>
          </cell>
        </row>
        <row r="120">
          <cell r="B120" t="str">
            <v>No children in household</v>
          </cell>
          <cell r="C120">
            <v>16.53</v>
          </cell>
          <cell r="D120">
            <v>7.13</v>
          </cell>
          <cell r="E120" t="str">
            <v>.‡</v>
          </cell>
          <cell r="F120" t="str">
            <v/>
          </cell>
        </row>
        <row r="121">
          <cell r="B121" t="str">
            <v>One-or-more-children household</v>
          </cell>
          <cell r="C121" t="str">
            <v>SŜ</v>
          </cell>
          <cell r="D121">
            <v>11.6</v>
          </cell>
          <cell r="E121" t="str">
            <v/>
          </cell>
          <cell r="F121" t="str">
            <v/>
          </cell>
        </row>
        <row r="122">
          <cell r="B122" t="str">
            <v>Yes, lived at current address</v>
          </cell>
          <cell r="C122">
            <v>16.63</v>
          </cell>
          <cell r="D122">
            <v>7.48</v>
          </cell>
          <cell r="E122" t="str">
            <v>.‡</v>
          </cell>
          <cell r="F122" t="str">
            <v/>
          </cell>
        </row>
        <row r="123">
          <cell r="B123" t="str">
            <v>No, did not live at current address</v>
          </cell>
          <cell r="C123" t="str">
            <v>SŜ</v>
          </cell>
          <cell r="D123">
            <v>12.5</v>
          </cell>
          <cell r="E123" t="str">
            <v/>
          </cell>
          <cell r="F123" t="str">
            <v/>
          </cell>
        </row>
        <row r="124">
          <cell r="B124" t="str">
            <v>Owned</v>
          </cell>
          <cell r="C124" t="str">
            <v>SŜ</v>
          </cell>
          <cell r="D124">
            <v>9.17</v>
          </cell>
          <cell r="E124" t="str">
            <v/>
          </cell>
          <cell r="F124" t="str">
            <v/>
          </cell>
        </row>
        <row r="125">
          <cell r="B125" t="str">
            <v>Rented, private</v>
          </cell>
          <cell r="C125" t="str">
            <v>SŜ</v>
          </cell>
          <cell r="D125">
            <v>9.32</v>
          </cell>
          <cell r="E125" t="str">
            <v/>
          </cell>
          <cell r="F125" t="str">
            <v/>
          </cell>
        </row>
        <row r="126">
          <cell r="B126" t="str">
            <v>Rented, government</v>
          </cell>
          <cell r="C126" t="str">
            <v>S</v>
          </cell>
          <cell r="D126">
            <v>23.59</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11">
        <row r="4">
          <cell r="B4" t="str">
            <v>New Zealand Average</v>
          </cell>
          <cell r="C4">
            <v>9</v>
          </cell>
          <cell r="D4">
            <v>39.659999999999997</v>
          </cell>
          <cell r="E4" t="str">
            <v>#</v>
          </cell>
        </row>
        <row r="5">
          <cell r="B5" t="str">
            <v>Male</v>
          </cell>
          <cell r="C5">
            <v>9</v>
          </cell>
          <cell r="D5">
            <v>39.659999999999997</v>
          </cell>
          <cell r="E5" t="str">
            <v>#</v>
          </cell>
        </row>
        <row r="6">
          <cell r="B6" t="str">
            <v>Cis-male</v>
          </cell>
          <cell r="C6">
            <v>9</v>
          </cell>
          <cell r="D6">
            <v>39.96</v>
          </cell>
          <cell r="E6" t="str">
            <v>#</v>
          </cell>
        </row>
        <row r="7">
          <cell r="B7" t="str">
            <v>Gender-diverse or trans-gender</v>
          </cell>
          <cell r="C7" t="str">
            <v>S</v>
          </cell>
          <cell r="D7">
            <v>198.23</v>
          </cell>
          <cell r="E7" t="str">
            <v/>
          </cell>
        </row>
        <row r="8">
          <cell r="B8" t="str">
            <v>Heterosexual</v>
          </cell>
          <cell r="C8">
            <v>8</v>
          </cell>
          <cell r="D8">
            <v>42.98</v>
          </cell>
          <cell r="E8" t="str">
            <v>#</v>
          </cell>
        </row>
        <row r="9">
          <cell r="B9" t="str">
            <v>Gay or lesbian</v>
          </cell>
          <cell r="C9" t="str">
            <v>S</v>
          </cell>
          <cell r="D9">
            <v>196.08</v>
          </cell>
          <cell r="E9" t="str">
            <v/>
          </cell>
        </row>
        <row r="10">
          <cell r="B10" t="str">
            <v>Bisexual</v>
          </cell>
          <cell r="C10" t="str">
            <v>S</v>
          </cell>
          <cell r="D10">
            <v>143.62</v>
          </cell>
          <cell r="E10" t="str">
            <v/>
          </cell>
        </row>
        <row r="11">
          <cell r="B11" t="str">
            <v>Other sexual identity</v>
          </cell>
          <cell r="C11">
            <v>0</v>
          </cell>
          <cell r="D11" t="str">
            <v>.</v>
          </cell>
          <cell r="E11" t="str">
            <v/>
          </cell>
        </row>
        <row r="12">
          <cell r="B12" t="str">
            <v>People with diverse sexualities</v>
          </cell>
          <cell r="C12" t="str">
            <v>S</v>
          </cell>
          <cell r="D12">
            <v>116.1</v>
          </cell>
          <cell r="E12" t="str">
            <v/>
          </cell>
        </row>
        <row r="13">
          <cell r="B13" t="str">
            <v>Not LGBT</v>
          </cell>
          <cell r="C13">
            <v>8</v>
          </cell>
          <cell r="D13">
            <v>43.63</v>
          </cell>
          <cell r="E13" t="str">
            <v>#</v>
          </cell>
        </row>
        <row r="14">
          <cell r="B14" t="str">
            <v>LGBT</v>
          </cell>
          <cell r="C14" t="str">
            <v>S</v>
          </cell>
          <cell r="D14">
            <v>100.61</v>
          </cell>
          <cell r="E14" t="str">
            <v/>
          </cell>
        </row>
        <row r="15">
          <cell r="B15" t="str">
            <v>15–19 years</v>
          </cell>
          <cell r="C15" t="str">
            <v>S</v>
          </cell>
          <cell r="D15">
            <v>175.4</v>
          </cell>
          <cell r="E15" t="str">
            <v/>
          </cell>
        </row>
        <row r="16">
          <cell r="B16" t="str">
            <v>20–29 years</v>
          </cell>
          <cell r="C16" t="str">
            <v>S</v>
          </cell>
          <cell r="D16">
            <v>68.819999999999993</v>
          </cell>
          <cell r="E16" t="str">
            <v/>
          </cell>
        </row>
        <row r="17">
          <cell r="B17" t="str">
            <v>30–39 years</v>
          </cell>
          <cell r="C17" t="str">
            <v>S</v>
          </cell>
          <cell r="D17">
            <v>83.01</v>
          </cell>
          <cell r="E17" t="str">
            <v/>
          </cell>
        </row>
        <row r="18">
          <cell r="B18" t="str">
            <v>40–49 years</v>
          </cell>
          <cell r="C18" t="str">
            <v>S</v>
          </cell>
          <cell r="D18">
            <v>72.05</v>
          </cell>
          <cell r="E18" t="str">
            <v/>
          </cell>
        </row>
        <row r="19">
          <cell r="B19" t="str">
            <v>50–59 years</v>
          </cell>
          <cell r="C19" t="str">
            <v>S</v>
          </cell>
          <cell r="D19">
            <v>91.97</v>
          </cell>
          <cell r="E19" t="str">
            <v/>
          </cell>
        </row>
        <row r="20">
          <cell r="B20" t="str">
            <v>60–64 years</v>
          </cell>
          <cell r="C20" t="str">
            <v>S</v>
          </cell>
          <cell r="D20">
            <v>196.23</v>
          </cell>
          <cell r="E20" t="str">
            <v/>
          </cell>
        </row>
        <row r="21">
          <cell r="B21" t="str">
            <v>65 years and over</v>
          </cell>
          <cell r="C21" t="str">
            <v>S</v>
          </cell>
          <cell r="D21">
            <v>196.24</v>
          </cell>
          <cell r="E21" t="str">
            <v/>
          </cell>
        </row>
        <row r="22">
          <cell r="B22" t="str">
            <v>15–29 years</v>
          </cell>
          <cell r="C22" t="str">
            <v>S</v>
          </cell>
          <cell r="D22">
            <v>75.73</v>
          </cell>
          <cell r="E22" t="str">
            <v/>
          </cell>
        </row>
        <row r="23">
          <cell r="B23" t="str">
            <v>30–64 years</v>
          </cell>
          <cell r="C23">
            <v>5</v>
          </cell>
          <cell r="D23">
            <v>47.58</v>
          </cell>
          <cell r="E23" t="str">
            <v>#</v>
          </cell>
        </row>
        <row r="24">
          <cell r="B24" t="str">
            <v>65 years and over</v>
          </cell>
          <cell r="C24" t="str">
            <v>S</v>
          </cell>
          <cell r="D24">
            <v>196.24</v>
          </cell>
          <cell r="E24" t="str">
            <v/>
          </cell>
        </row>
        <row r="25">
          <cell r="B25" t="str">
            <v>15–19 years</v>
          </cell>
          <cell r="C25" t="str">
            <v>S</v>
          </cell>
          <cell r="D25">
            <v>175.4</v>
          </cell>
          <cell r="E25" t="str">
            <v/>
          </cell>
        </row>
        <row r="26">
          <cell r="B26" t="str">
            <v>20–29 years</v>
          </cell>
          <cell r="C26" t="str">
            <v>S</v>
          </cell>
          <cell r="D26">
            <v>68.819999999999993</v>
          </cell>
          <cell r="E26" t="str">
            <v/>
          </cell>
        </row>
        <row r="27">
          <cell r="B27" t="str">
            <v>NZ European</v>
          </cell>
          <cell r="C27">
            <v>8</v>
          </cell>
          <cell r="D27">
            <v>45.46</v>
          </cell>
          <cell r="E27" t="str">
            <v>#</v>
          </cell>
        </row>
        <row r="28">
          <cell r="B28" t="str">
            <v>Māori</v>
          </cell>
          <cell r="C28" t="str">
            <v>S</v>
          </cell>
          <cell r="D28">
            <v>68.180000000000007</v>
          </cell>
          <cell r="E28" t="str">
            <v/>
          </cell>
        </row>
        <row r="29">
          <cell r="B29" t="str">
            <v>Pacific peoples</v>
          </cell>
          <cell r="C29" t="str">
            <v>S</v>
          </cell>
          <cell r="D29">
            <v>108.06</v>
          </cell>
          <cell r="E29" t="str">
            <v/>
          </cell>
        </row>
        <row r="30">
          <cell r="B30" t="str">
            <v>Asian</v>
          </cell>
          <cell r="C30" t="str">
            <v>S</v>
          </cell>
          <cell r="D30">
            <v>196.24</v>
          </cell>
          <cell r="E30" t="str">
            <v/>
          </cell>
        </row>
        <row r="31">
          <cell r="B31" t="str">
            <v>Chinese</v>
          </cell>
          <cell r="C31" t="str">
            <v>S</v>
          </cell>
          <cell r="D31">
            <v>196.24</v>
          </cell>
          <cell r="E31" t="str">
            <v/>
          </cell>
        </row>
        <row r="32">
          <cell r="B32" t="str">
            <v>Indian</v>
          </cell>
          <cell r="C32">
            <v>0</v>
          </cell>
          <cell r="D32" t="str">
            <v>.</v>
          </cell>
          <cell r="E32" t="str">
            <v/>
          </cell>
        </row>
        <row r="33">
          <cell r="B33" t="str">
            <v>Other Asian ethnicity</v>
          </cell>
          <cell r="C33">
            <v>0</v>
          </cell>
          <cell r="D33" t="str">
            <v>.</v>
          </cell>
          <cell r="E33" t="str">
            <v/>
          </cell>
        </row>
        <row r="34">
          <cell r="B34" t="str">
            <v>Other ethnicity</v>
          </cell>
          <cell r="C34">
            <v>0</v>
          </cell>
          <cell r="D34" t="str">
            <v>.</v>
          </cell>
          <cell r="E34" t="str">
            <v/>
          </cell>
        </row>
        <row r="35">
          <cell r="B35" t="str">
            <v>Other ethnicity (except European and Māori)</v>
          </cell>
          <cell r="C35" t="str">
            <v>S</v>
          </cell>
          <cell r="D35">
            <v>108.06</v>
          </cell>
          <cell r="E35" t="str">
            <v/>
          </cell>
        </row>
        <row r="36">
          <cell r="B36" t="str">
            <v>Other ethnicity (except European, Māori and Asian)</v>
          </cell>
          <cell r="C36" t="str">
            <v>S</v>
          </cell>
          <cell r="D36">
            <v>108.06</v>
          </cell>
          <cell r="E36" t="str">
            <v/>
          </cell>
        </row>
        <row r="37">
          <cell r="B37" t="str">
            <v>Other ethnicity (except European, Māori and Pacific)</v>
          </cell>
          <cell r="C37" t="str">
            <v>S</v>
          </cell>
          <cell r="D37">
            <v>196.24</v>
          </cell>
          <cell r="E37" t="str">
            <v/>
          </cell>
        </row>
        <row r="38">
          <cell r="B38">
            <v>2018</v>
          </cell>
          <cell r="C38" t="str">
            <v>S</v>
          </cell>
          <cell r="D38">
            <v>57.88</v>
          </cell>
          <cell r="E38" t="str">
            <v/>
          </cell>
        </row>
        <row r="39">
          <cell r="B39" t="str">
            <v>2019/20</v>
          </cell>
          <cell r="C39" t="str">
            <v>S</v>
          </cell>
          <cell r="D39">
            <v>53.18</v>
          </cell>
          <cell r="E39" t="str">
            <v/>
          </cell>
        </row>
        <row r="40">
          <cell r="B40" t="str">
            <v>Auckland</v>
          </cell>
          <cell r="C40" t="str">
            <v>S</v>
          </cell>
          <cell r="D40">
            <v>68.48</v>
          </cell>
          <cell r="E40" t="str">
            <v/>
          </cell>
        </row>
        <row r="41">
          <cell r="B41" t="str">
            <v>Wellington</v>
          </cell>
          <cell r="C41" t="str">
            <v>S</v>
          </cell>
          <cell r="D41">
            <v>97.25</v>
          </cell>
          <cell r="E41" t="str">
            <v/>
          </cell>
        </row>
        <row r="42">
          <cell r="B42" t="str">
            <v>Rest of North Island</v>
          </cell>
          <cell r="C42" t="str">
            <v>S</v>
          </cell>
          <cell r="D42">
            <v>70.16</v>
          </cell>
          <cell r="E42" t="str">
            <v/>
          </cell>
        </row>
        <row r="43">
          <cell r="B43" t="str">
            <v>Canterbury</v>
          </cell>
          <cell r="C43" t="str">
            <v>S</v>
          </cell>
          <cell r="D43">
            <v>115.94</v>
          </cell>
          <cell r="E43" t="str">
            <v/>
          </cell>
        </row>
        <row r="44">
          <cell r="B44" t="str">
            <v>Rest of South Island</v>
          </cell>
          <cell r="C44" t="str">
            <v>S</v>
          </cell>
          <cell r="D44">
            <v>197.71</v>
          </cell>
          <cell r="E44" t="str">
            <v/>
          </cell>
        </row>
        <row r="45">
          <cell r="B45" t="str">
            <v>Major urban area</v>
          </cell>
          <cell r="C45">
            <v>6</v>
          </cell>
          <cell r="D45">
            <v>49.85</v>
          </cell>
          <cell r="E45" t="str">
            <v>#</v>
          </cell>
        </row>
        <row r="46">
          <cell r="B46" t="str">
            <v>Large urban area</v>
          </cell>
          <cell r="C46" t="str">
            <v>S</v>
          </cell>
          <cell r="D46">
            <v>80.17</v>
          </cell>
          <cell r="E46" t="str">
            <v/>
          </cell>
        </row>
        <row r="47">
          <cell r="B47" t="str">
            <v>Medium urban area</v>
          </cell>
          <cell r="C47" t="str">
            <v>S</v>
          </cell>
          <cell r="D47">
            <v>180.86</v>
          </cell>
          <cell r="E47" t="str">
            <v/>
          </cell>
        </row>
        <row r="48">
          <cell r="B48" t="str">
            <v>Small urban area</v>
          </cell>
          <cell r="C48" t="str">
            <v>S</v>
          </cell>
          <cell r="D48">
            <v>119.37</v>
          </cell>
          <cell r="E48" t="str">
            <v/>
          </cell>
        </row>
        <row r="49">
          <cell r="B49" t="str">
            <v>Rural settlement/rural other</v>
          </cell>
          <cell r="C49" t="str">
            <v>S</v>
          </cell>
          <cell r="D49">
            <v>123.32</v>
          </cell>
          <cell r="E49" t="str">
            <v/>
          </cell>
        </row>
        <row r="50">
          <cell r="B50" t="str">
            <v>Major urban area</v>
          </cell>
          <cell r="C50">
            <v>6</v>
          </cell>
          <cell r="D50">
            <v>49.85</v>
          </cell>
          <cell r="E50" t="str">
            <v>#</v>
          </cell>
        </row>
        <row r="51">
          <cell r="B51" t="str">
            <v>Medium/large urban area</v>
          </cell>
          <cell r="C51" t="str">
            <v>S</v>
          </cell>
          <cell r="D51">
            <v>72.709999999999994</v>
          </cell>
          <cell r="E51" t="str">
            <v/>
          </cell>
        </row>
        <row r="52">
          <cell r="B52" t="str">
            <v>Small urban/rural area</v>
          </cell>
          <cell r="C52" t="str">
            <v>S</v>
          </cell>
          <cell r="D52">
            <v>92.14</v>
          </cell>
          <cell r="E52" t="str">
            <v/>
          </cell>
        </row>
        <row r="53">
          <cell r="B53" t="str">
            <v>Quintile 1 (least deprived)</v>
          </cell>
          <cell r="C53" t="str">
            <v>S</v>
          </cell>
          <cell r="D53">
            <v>87.24</v>
          </cell>
          <cell r="E53" t="str">
            <v/>
          </cell>
        </row>
        <row r="54">
          <cell r="B54" t="str">
            <v>Quintile 2</v>
          </cell>
          <cell r="C54" t="str">
            <v>S</v>
          </cell>
          <cell r="D54">
            <v>153.06</v>
          </cell>
          <cell r="E54" t="str">
            <v/>
          </cell>
        </row>
        <row r="55">
          <cell r="B55" t="str">
            <v>Quintile 3</v>
          </cell>
          <cell r="C55" t="str">
            <v>S</v>
          </cell>
          <cell r="D55">
            <v>89.77</v>
          </cell>
          <cell r="E55" t="str">
            <v/>
          </cell>
        </row>
        <row r="56">
          <cell r="B56" t="str">
            <v>Quintile 4</v>
          </cell>
          <cell r="C56" t="str">
            <v>S</v>
          </cell>
          <cell r="D56">
            <v>68.13</v>
          </cell>
          <cell r="E56" t="str">
            <v/>
          </cell>
        </row>
        <row r="57">
          <cell r="B57" t="str">
            <v>Quintile 5 (most deprived)</v>
          </cell>
          <cell r="C57" t="str">
            <v>S</v>
          </cell>
          <cell r="D57">
            <v>64.47</v>
          </cell>
          <cell r="E57" t="str">
            <v/>
          </cell>
        </row>
        <row r="58">
          <cell r="B58" t="str">
            <v>Had partner within last 12 months</v>
          </cell>
          <cell r="C58">
            <v>9</v>
          </cell>
          <cell r="D58">
            <v>39.659999999999997</v>
          </cell>
          <cell r="E58" t="str">
            <v>#</v>
          </cell>
        </row>
        <row r="59">
          <cell r="B59" t="str">
            <v>Has ever had a partner</v>
          </cell>
          <cell r="C59">
            <v>9</v>
          </cell>
          <cell r="D59">
            <v>39.659999999999997</v>
          </cell>
          <cell r="E59" t="str">
            <v>#</v>
          </cell>
        </row>
        <row r="60">
          <cell r="B60" t="str">
            <v>Partnered – legally registered</v>
          </cell>
          <cell r="C60" t="str">
            <v>S</v>
          </cell>
          <cell r="D60">
            <v>50.2</v>
          </cell>
          <cell r="E60" t="str">
            <v/>
          </cell>
        </row>
        <row r="61">
          <cell r="B61" t="str">
            <v>Partnered – not legally registered</v>
          </cell>
          <cell r="C61" t="str">
            <v>S</v>
          </cell>
          <cell r="D61">
            <v>145.77000000000001</v>
          </cell>
          <cell r="E61" t="str">
            <v/>
          </cell>
        </row>
        <row r="62">
          <cell r="B62" t="str">
            <v>Non-partnered</v>
          </cell>
          <cell r="C62" t="str">
            <v>S</v>
          </cell>
          <cell r="D62">
            <v>61.7</v>
          </cell>
          <cell r="E62" t="str">
            <v/>
          </cell>
        </row>
        <row r="63">
          <cell r="B63" t="str">
            <v>Never married and never in a civil union</v>
          </cell>
          <cell r="C63" t="str">
            <v>S</v>
          </cell>
          <cell r="D63">
            <v>81.069999999999993</v>
          </cell>
          <cell r="E63" t="str">
            <v/>
          </cell>
        </row>
        <row r="64">
          <cell r="B64" t="str">
            <v>Divorced</v>
          </cell>
          <cell r="C64" t="str">
            <v>S</v>
          </cell>
          <cell r="D64">
            <v>141.32</v>
          </cell>
          <cell r="E64" t="str">
            <v/>
          </cell>
        </row>
        <row r="65">
          <cell r="B65" t="str">
            <v>Widowed/surviving partner</v>
          </cell>
          <cell r="C65">
            <v>0</v>
          </cell>
          <cell r="D65" t="str">
            <v>.</v>
          </cell>
          <cell r="E65" t="str">
            <v/>
          </cell>
        </row>
        <row r="66">
          <cell r="B66" t="str">
            <v>Separated</v>
          </cell>
          <cell r="C66" t="str">
            <v>S</v>
          </cell>
          <cell r="D66">
            <v>89.96</v>
          </cell>
          <cell r="E66" t="str">
            <v/>
          </cell>
        </row>
        <row r="67">
          <cell r="B67" t="str">
            <v>Married/civil union/de facto</v>
          </cell>
          <cell r="C67" t="str">
            <v>S</v>
          </cell>
          <cell r="D67">
            <v>50.2</v>
          </cell>
          <cell r="E67" t="str">
            <v/>
          </cell>
        </row>
        <row r="68">
          <cell r="B68" t="str">
            <v>Adults with disability</v>
          </cell>
          <cell r="C68" t="str">
            <v>S</v>
          </cell>
          <cell r="D68">
            <v>152.88</v>
          </cell>
          <cell r="E68" t="str">
            <v/>
          </cell>
        </row>
        <row r="69">
          <cell r="B69" t="str">
            <v>Adults without disability</v>
          </cell>
          <cell r="C69">
            <v>9</v>
          </cell>
          <cell r="D69">
            <v>39.54</v>
          </cell>
          <cell r="E69" t="str">
            <v>#</v>
          </cell>
        </row>
        <row r="70">
          <cell r="B70" t="str">
            <v>Low level of psychological distress</v>
          </cell>
          <cell r="C70">
            <v>7</v>
          </cell>
          <cell r="D70">
            <v>44.27</v>
          </cell>
          <cell r="E70" t="str">
            <v>#</v>
          </cell>
        </row>
        <row r="71">
          <cell r="B71" t="str">
            <v>Moderate level of psychological distress</v>
          </cell>
          <cell r="C71" t="str">
            <v>S</v>
          </cell>
          <cell r="D71">
            <v>86.98</v>
          </cell>
          <cell r="E71" t="str">
            <v/>
          </cell>
        </row>
        <row r="72">
          <cell r="B72" t="str">
            <v>High level of psychological distress</v>
          </cell>
          <cell r="C72" t="str">
            <v>S</v>
          </cell>
          <cell r="D72">
            <v>124.36</v>
          </cell>
          <cell r="E72" t="str">
            <v/>
          </cell>
        </row>
        <row r="73">
          <cell r="B73" t="str">
            <v>No probable serious mental illness</v>
          </cell>
          <cell r="C73">
            <v>7</v>
          </cell>
          <cell r="D73">
            <v>44.27</v>
          </cell>
          <cell r="E73" t="str">
            <v>#</v>
          </cell>
        </row>
        <row r="74">
          <cell r="B74" t="str">
            <v>Probable serious mental illness</v>
          </cell>
          <cell r="C74" t="str">
            <v>S</v>
          </cell>
          <cell r="D74">
            <v>86.98</v>
          </cell>
          <cell r="E74" t="str">
            <v/>
          </cell>
        </row>
        <row r="75">
          <cell r="B75" t="str">
            <v>Employed</v>
          </cell>
          <cell r="C75">
            <v>7</v>
          </cell>
          <cell r="D75">
            <v>46.86</v>
          </cell>
          <cell r="E75" t="str">
            <v>#</v>
          </cell>
        </row>
        <row r="76">
          <cell r="B76" t="str">
            <v>Unemployed</v>
          </cell>
          <cell r="C76" t="str">
            <v>S</v>
          </cell>
          <cell r="D76">
            <v>182.42</v>
          </cell>
          <cell r="E76" t="str">
            <v/>
          </cell>
        </row>
        <row r="77">
          <cell r="B77" t="str">
            <v>Retired</v>
          </cell>
          <cell r="C77" t="str">
            <v>S</v>
          </cell>
          <cell r="D77">
            <v>196.24</v>
          </cell>
          <cell r="E77" t="str">
            <v/>
          </cell>
        </row>
        <row r="78">
          <cell r="B78" t="str">
            <v>Home or caring duties or voluntary work</v>
          </cell>
          <cell r="C78" t="str">
            <v>S</v>
          </cell>
          <cell r="D78">
            <v>138.07</v>
          </cell>
          <cell r="E78" t="str">
            <v/>
          </cell>
        </row>
        <row r="79">
          <cell r="B79" t="str">
            <v>Not employed, studying</v>
          </cell>
          <cell r="C79" t="str">
            <v>S</v>
          </cell>
          <cell r="D79">
            <v>168.47</v>
          </cell>
          <cell r="E79" t="str">
            <v/>
          </cell>
        </row>
        <row r="80">
          <cell r="B80" t="str">
            <v>Not employed, not actively seeking work/unable to work</v>
          </cell>
          <cell r="C80" t="str">
            <v>S</v>
          </cell>
          <cell r="D80">
            <v>88.9</v>
          </cell>
          <cell r="E80" t="str">
            <v/>
          </cell>
        </row>
        <row r="81">
          <cell r="B81" t="str">
            <v>Other employment status</v>
          </cell>
          <cell r="C81" t="str">
            <v>S</v>
          </cell>
          <cell r="D81">
            <v>167.71</v>
          </cell>
          <cell r="E81" t="str">
            <v/>
          </cell>
        </row>
        <row r="82">
          <cell r="B82" t="str">
            <v>Not in the labour force</v>
          </cell>
          <cell r="C82" t="str">
            <v>S</v>
          </cell>
          <cell r="D82">
            <v>71.61</v>
          </cell>
          <cell r="E82" t="str">
            <v/>
          </cell>
        </row>
        <row r="83">
          <cell r="B83" t="str">
            <v>Personal income: $20,000 or less</v>
          </cell>
          <cell r="C83" t="str">
            <v>S</v>
          </cell>
          <cell r="D83">
            <v>78.8</v>
          </cell>
          <cell r="E83" t="str">
            <v/>
          </cell>
        </row>
        <row r="84">
          <cell r="B84" t="str">
            <v>Personal income: $20,001–$40,000</v>
          </cell>
          <cell r="C84" t="str">
            <v>S</v>
          </cell>
          <cell r="D84">
            <v>81.17</v>
          </cell>
          <cell r="E84" t="str">
            <v/>
          </cell>
        </row>
        <row r="85">
          <cell r="B85" t="str">
            <v>Personal income: $40,001–$60,000</v>
          </cell>
          <cell r="C85" t="str">
            <v>S</v>
          </cell>
          <cell r="D85">
            <v>105.52</v>
          </cell>
          <cell r="E85" t="str">
            <v/>
          </cell>
        </row>
        <row r="86">
          <cell r="B86" t="str">
            <v>Personal income: $60,001 or more</v>
          </cell>
          <cell r="C86" t="str">
            <v>S</v>
          </cell>
          <cell r="D86">
            <v>64.55</v>
          </cell>
          <cell r="E86" t="str">
            <v/>
          </cell>
        </row>
        <row r="87">
          <cell r="B87" t="str">
            <v>Household income: $40,000 or less</v>
          </cell>
          <cell r="C87" t="str">
            <v>S</v>
          </cell>
          <cell r="D87">
            <v>69.34</v>
          </cell>
          <cell r="E87" t="str">
            <v/>
          </cell>
        </row>
        <row r="88">
          <cell r="B88" t="str">
            <v>Household income: $40,001–$60,000</v>
          </cell>
          <cell r="C88" t="str">
            <v>S</v>
          </cell>
          <cell r="D88">
            <v>81.92</v>
          </cell>
          <cell r="E88" t="str">
            <v/>
          </cell>
        </row>
        <row r="89">
          <cell r="B89" t="str">
            <v>Household income: $60,001–$100,000</v>
          </cell>
          <cell r="C89" t="str">
            <v>S</v>
          </cell>
          <cell r="D89">
            <v>79.849999999999994</v>
          </cell>
          <cell r="E89" t="str">
            <v/>
          </cell>
        </row>
        <row r="90">
          <cell r="B90" t="str">
            <v>Household income: $100,001 or more</v>
          </cell>
          <cell r="C90" t="str">
            <v>S</v>
          </cell>
          <cell r="D90">
            <v>73.66</v>
          </cell>
          <cell r="E90" t="str">
            <v/>
          </cell>
        </row>
        <row r="91">
          <cell r="B91" t="str">
            <v>Not at all limited</v>
          </cell>
          <cell r="C91" t="str">
            <v>S</v>
          </cell>
          <cell r="D91">
            <v>59.28</v>
          </cell>
          <cell r="E91" t="str">
            <v/>
          </cell>
        </row>
        <row r="92">
          <cell r="B92" t="str">
            <v>A little limited</v>
          </cell>
          <cell r="C92" t="str">
            <v>S</v>
          </cell>
          <cell r="D92">
            <v>113.65</v>
          </cell>
          <cell r="E92" t="str">
            <v/>
          </cell>
        </row>
        <row r="93">
          <cell r="B93" t="str">
            <v>Quite limited</v>
          </cell>
          <cell r="C93" t="str">
            <v>S</v>
          </cell>
          <cell r="D93">
            <v>146.27000000000001</v>
          </cell>
          <cell r="E93" t="str">
            <v/>
          </cell>
        </row>
        <row r="94">
          <cell r="B94" t="str">
            <v>Very limited</v>
          </cell>
          <cell r="C94" t="str">
            <v>S</v>
          </cell>
          <cell r="D94">
            <v>96.3</v>
          </cell>
          <cell r="E94" t="str">
            <v/>
          </cell>
        </row>
        <row r="95">
          <cell r="B95" t="str">
            <v>Couldn't buy it</v>
          </cell>
          <cell r="C95" t="str">
            <v>S</v>
          </cell>
          <cell r="D95">
            <v>76.02</v>
          </cell>
          <cell r="E95" t="str">
            <v/>
          </cell>
        </row>
        <row r="96">
          <cell r="B96" t="str">
            <v>Not at all limited</v>
          </cell>
          <cell r="C96" t="str">
            <v>S</v>
          </cell>
          <cell r="D96">
            <v>59.28</v>
          </cell>
          <cell r="E96" t="str">
            <v/>
          </cell>
        </row>
        <row r="97">
          <cell r="B97" t="str">
            <v>A little limited</v>
          </cell>
          <cell r="C97" t="str">
            <v>S</v>
          </cell>
          <cell r="D97">
            <v>113.65</v>
          </cell>
          <cell r="E97" t="str">
            <v/>
          </cell>
        </row>
        <row r="98">
          <cell r="B98" t="str">
            <v>Quite or very limited</v>
          </cell>
          <cell r="C98" t="str">
            <v>S</v>
          </cell>
          <cell r="D98">
            <v>89.72</v>
          </cell>
          <cell r="E98" t="str">
            <v/>
          </cell>
        </row>
        <row r="99">
          <cell r="B99" t="str">
            <v>Couldn't buy it</v>
          </cell>
          <cell r="C99" t="str">
            <v>S</v>
          </cell>
          <cell r="D99">
            <v>76.02</v>
          </cell>
          <cell r="E99" t="str">
            <v/>
          </cell>
        </row>
        <row r="100">
          <cell r="B100" t="str">
            <v>Yes, can meet unexpected expense</v>
          </cell>
          <cell r="C100">
            <v>8</v>
          </cell>
          <cell r="D100">
            <v>46.01</v>
          </cell>
          <cell r="E100" t="str">
            <v>#</v>
          </cell>
        </row>
        <row r="101">
          <cell r="B101" t="str">
            <v>No, cannot meet unexpected expense</v>
          </cell>
          <cell r="C101" t="str">
            <v>S</v>
          </cell>
          <cell r="D101">
            <v>76.05</v>
          </cell>
          <cell r="E101" t="str">
            <v/>
          </cell>
        </row>
        <row r="102">
          <cell r="B102" t="str">
            <v>Household had no vehicle access</v>
          </cell>
          <cell r="C102" t="str">
            <v>S</v>
          </cell>
          <cell r="D102">
            <v>102.34</v>
          </cell>
          <cell r="E102" t="str">
            <v/>
          </cell>
        </row>
        <row r="103">
          <cell r="B103" t="str">
            <v>Household had vehicle access</v>
          </cell>
          <cell r="C103">
            <v>9</v>
          </cell>
          <cell r="D103">
            <v>41.65</v>
          </cell>
          <cell r="E103" t="str">
            <v>#</v>
          </cell>
        </row>
        <row r="104">
          <cell r="B104" t="str">
            <v>Household had no access to device</v>
          </cell>
          <cell r="C104" t="str">
            <v>S</v>
          </cell>
          <cell r="D104">
            <v>196.31</v>
          </cell>
          <cell r="E104" t="str">
            <v/>
          </cell>
        </row>
        <row r="105">
          <cell r="B105" t="str">
            <v>Household had access to device</v>
          </cell>
          <cell r="C105">
            <v>9</v>
          </cell>
          <cell r="D105">
            <v>39.770000000000003</v>
          </cell>
          <cell r="E105" t="str">
            <v>#</v>
          </cell>
        </row>
        <row r="106">
          <cell r="B106" t="str">
            <v>One person household</v>
          </cell>
          <cell r="C106" t="str">
            <v>S</v>
          </cell>
          <cell r="D106">
            <v>63.39</v>
          </cell>
          <cell r="E106" t="str">
            <v/>
          </cell>
        </row>
        <row r="107">
          <cell r="B107" t="str">
            <v>One parent with child(ren)</v>
          </cell>
          <cell r="C107" t="str">
            <v>S</v>
          </cell>
          <cell r="D107">
            <v>146.25</v>
          </cell>
          <cell r="E107" t="str">
            <v/>
          </cell>
        </row>
        <row r="108">
          <cell r="B108" t="str">
            <v>Couple only</v>
          </cell>
          <cell r="C108" t="str">
            <v>S</v>
          </cell>
          <cell r="D108">
            <v>78.66</v>
          </cell>
          <cell r="E108" t="str">
            <v/>
          </cell>
        </row>
        <row r="109">
          <cell r="B109" t="str">
            <v>Couple with child(ren)</v>
          </cell>
          <cell r="C109" t="str">
            <v>S</v>
          </cell>
          <cell r="D109">
            <v>87.5</v>
          </cell>
          <cell r="E109" t="str">
            <v/>
          </cell>
        </row>
        <row r="110">
          <cell r="B110" t="str">
            <v>Other multi-person household</v>
          </cell>
          <cell r="C110" t="str">
            <v>S</v>
          </cell>
          <cell r="D110">
            <v>148.59</v>
          </cell>
          <cell r="E110" t="str">
            <v/>
          </cell>
        </row>
        <row r="111">
          <cell r="B111" t="str">
            <v>Other household with couple and/or child</v>
          </cell>
          <cell r="C111" t="str">
            <v>S</v>
          </cell>
          <cell r="D111">
            <v>92.34</v>
          </cell>
          <cell r="E111" t="str">
            <v/>
          </cell>
        </row>
        <row r="112">
          <cell r="B112" t="str">
            <v>One-person household</v>
          </cell>
          <cell r="C112" t="str">
            <v>S</v>
          </cell>
          <cell r="D112">
            <v>63.39</v>
          </cell>
          <cell r="E112" t="str">
            <v/>
          </cell>
        </row>
        <row r="113">
          <cell r="B113" t="str">
            <v>Two-people household</v>
          </cell>
          <cell r="C113" t="str">
            <v>S</v>
          </cell>
          <cell r="D113">
            <v>69.39</v>
          </cell>
          <cell r="E113" t="str">
            <v/>
          </cell>
        </row>
        <row r="114">
          <cell r="B114" t="str">
            <v>Three-people household</v>
          </cell>
          <cell r="C114" t="str">
            <v>S</v>
          </cell>
          <cell r="D114">
            <v>76.099999999999994</v>
          </cell>
          <cell r="E114" t="str">
            <v/>
          </cell>
        </row>
        <row r="115">
          <cell r="B115" t="str">
            <v>Four-people household</v>
          </cell>
          <cell r="C115" t="str">
            <v>S</v>
          </cell>
          <cell r="D115">
            <v>100.19</v>
          </cell>
          <cell r="E115" t="str">
            <v/>
          </cell>
        </row>
        <row r="116">
          <cell r="B116" t="str">
            <v>Five-or-more-people household</v>
          </cell>
          <cell r="C116" t="str">
            <v>S</v>
          </cell>
          <cell r="D116">
            <v>134.07</v>
          </cell>
          <cell r="E116" t="str">
            <v/>
          </cell>
        </row>
        <row r="117">
          <cell r="B117" t="str">
            <v>No children in household</v>
          </cell>
          <cell r="C117">
            <v>6</v>
          </cell>
          <cell r="D117">
            <v>44.39</v>
          </cell>
          <cell r="E117" t="str">
            <v>#</v>
          </cell>
        </row>
        <row r="118">
          <cell r="B118" t="str">
            <v>One-child household</v>
          </cell>
          <cell r="C118" t="str">
            <v>S</v>
          </cell>
          <cell r="D118">
            <v>87.79</v>
          </cell>
          <cell r="E118" t="str">
            <v/>
          </cell>
        </row>
        <row r="119">
          <cell r="B119" t="str">
            <v>Two-or-more-children household</v>
          </cell>
          <cell r="C119" t="str">
            <v>S</v>
          </cell>
          <cell r="D119">
            <v>128.31</v>
          </cell>
          <cell r="E119" t="str">
            <v/>
          </cell>
        </row>
        <row r="120">
          <cell r="B120" t="str">
            <v>No children in household</v>
          </cell>
          <cell r="C120">
            <v>6</v>
          </cell>
          <cell r="D120">
            <v>44.39</v>
          </cell>
          <cell r="E120" t="str">
            <v>#</v>
          </cell>
        </row>
        <row r="121">
          <cell r="B121" t="str">
            <v>One-or-more-children household</v>
          </cell>
          <cell r="C121" t="str">
            <v>S</v>
          </cell>
          <cell r="D121">
            <v>75.59</v>
          </cell>
          <cell r="E121" t="str">
            <v/>
          </cell>
        </row>
        <row r="122">
          <cell r="B122" t="str">
            <v>Yes, lived at current address</v>
          </cell>
          <cell r="C122">
            <v>7</v>
          </cell>
          <cell r="D122">
            <v>46.8</v>
          </cell>
          <cell r="E122" t="str">
            <v>#</v>
          </cell>
        </row>
        <row r="123">
          <cell r="B123" t="str">
            <v>No, did not live at current address</v>
          </cell>
          <cell r="C123" t="str">
            <v>S</v>
          </cell>
          <cell r="D123">
            <v>87.24</v>
          </cell>
          <cell r="E123" t="str">
            <v/>
          </cell>
        </row>
        <row r="124">
          <cell r="B124" t="str">
            <v>Owned</v>
          </cell>
          <cell r="C124" t="str">
            <v>S</v>
          </cell>
          <cell r="D124">
            <v>62.4</v>
          </cell>
          <cell r="E124" t="str">
            <v/>
          </cell>
        </row>
        <row r="125">
          <cell r="B125" t="str">
            <v>Rented, private</v>
          </cell>
          <cell r="C125" t="str">
            <v>S</v>
          </cell>
          <cell r="D125">
            <v>57.21</v>
          </cell>
          <cell r="E125" t="str">
            <v/>
          </cell>
        </row>
        <row r="126">
          <cell r="B126" t="str">
            <v>Rented, government</v>
          </cell>
          <cell r="C126" t="str">
            <v>S</v>
          </cell>
          <cell r="D126">
            <v>133.91</v>
          </cell>
          <cell r="E126" t="str">
            <v/>
          </cell>
        </row>
        <row r="128">
          <cell r="B128"/>
          <cell r="C128"/>
          <cell r="D128"/>
          <cell r="E128"/>
        </row>
        <row r="129">
          <cell r="B129"/>
          <cell r="C129"/>
          <cell r="D129"/>
          <cell r="E129"/>
        </row>
        <row r="130">
          <cell r="B130"/>
          <cell r="C130"/>
          <cell r="D130"/>
          <cell r="E130"/>
        </row>
      </sheetData>
      <sheetData sheetId="12">
        <row r="4">
          <cell r="B4" t="str">
            <v>New Zealand Average</v>
          </cell>
          <cell r="C4" t="str">
            <v>SŜ</v>
          </cell>
          <cell r="D4">
            <v>6.49</v>
          </cell>
          <cell r="E4" t="str">
            <v/>
          </cell>
          <cell r="F4" t="str">
            <v/>
          </cell>
        </row>
        <row r="5">
          <cell r="B5" t="str">
            <v>Male</v>
          </cell>
          <cell r="C5" t="str">
            <v>SŜ</v>
          </cell>
          <cell r="D5">
            <v>6.49</v>
          </cell>
          <cell r="E5" t="str">
            <v/>
          </cell>
          <cell r="F5" t="str">
            <v/>
          </cell>
        </row>
        <row r="6">
          <cell r="B6" t="str">
            <v>Cis-male</v>
          </cell>
          <cell r="C6" t="str">
            <v>SŜ</v>
          </cell>
          <cell r="D6">
            <v>6.56</v>
          </cell>
          <cell r="E6" t="str">
            <v/>
          </cell>
          <cell r="F6" t="str">
            <v/>
          </cell>
        </row>
        <row r="7">
          <cell r="B7" t="str">
            <v>Gender-diverse or trans-gender</v>
          </cell>
          <cell r="C7">
            <v>0</v>
          </cell>
          <cell r="D7">
            <v>0</v>
          </cell>
          <cell r="E7" t="str">
            <v>.</v>
          </cell>
          <cell r="F7" t="str">
            <v>*</v>
          </cell>
        </row>
        <row r="8">
          <cell r="B8" t="str">
            <v>Heterosexual</v>
          </cell>
          <cell r="C8" t="str">
            <v>SŜ</v>
          </cell>
          <cell r="D8">
            <v>6.61</v>
          </cell>
          <cell r="E8" t="str">
            <v/>
          </cell>
          <cell r="F8" t="str">
            <v/>
          </cell>
        </row>
        <row r="9">
          <cell r="B9" t="str">
            <v>Gay or lesbian</v>
          </cell>
          <cell r="C9">
            <v>0</v>
          </cell>
          <cell r="D9">
            <v>0</v>
          </cell>
          <cell r="E9" t="str">
            <v>.</v>
          </cell>
          <cell r="F9" t="str">
            <v>*</v>
          </cell>
        </row>
        <row r="10">
          <cell r="B10" t="str">
            <v>Bisexual</v>
          </cell>
          <cell r="C10" t="str">
            <v>S</v>
          </cell>
          <cell r="D10">
            <v>75.650000000000006</v>
          </cell>
          <cell r="E10" t="str">
            <v/>
          </cell>
          <cell r="F10" t="str">
            <v/>
          </cell>
        </row>
        <row r="11">
          <cell r="B11" t="str">
            <v>Other sexual identity</v>
          </cell>
          <cell r="C11" t="str">
            <v>S</v>
          </cell>
          <cell r="D11">
            <v>138.28</v>
          </cell>
          <cell r="E11" t="str">
            <v/>
          </cell>
          <cell r="F11" t="str">
            <v/>
          </cell>
        </row>
        <row r="12">
          <cell r="B12" t="str">
            <v>People with diverse sexualities</v>
          </cell>
          <cell r="C12" t="str">
            <v>S</v>
          </cell>
          <cell r="D12">
            <v>42.31</v>
          </cell>
          <cell r="E12" t="str">
            <v/>
          </cell>
          <cell r="F12" t="str">
            <v/>
          </cell>
        </row>
        <row r="13">
          <cell r="B13" t="str">
            <v>Not LGBT</v>
          </cell>
          <cell r="C13" t="str">
            <v>SŜ</v>
          </cell>
          <cell r="D13">
            <v>6.65</v>
          </cell>
          <cell r="E13" t="str">
            <v/>
          </cell>
          <cell r="F13" t="str">
            <v/>
          </cell>
        </row>
        <row r="14">
          <cell r="B14" t="str">
            <v>LGBT</v>
          </cell>
          <cell r="C14" t="str">
            <v>S</v>
          </cell>
          <cell r="D14">
            <v>33.94</v>
          </cell>
          <cell r="E14" t="str">
            <v/>
          </cell>
          <cell r="F14" t="str">
            <v/>
          </cell>
        </row>
        <row r="15">
          <cell r="B15" t="str">
            <v>15–19 years</v>
          </cell>
          <cell r="C15" t="str">
            <v>SŜ</v>
          </cell>
          <cell r="D15">
            <v>6.49</v>
          </cell>
          <cell r="E15" t="str">
            <v/>
          </cell>
          <cell r="F15" t="str">
            <v/>
          </cell>
        </row>
        <row r="16">
          <cell r="B16" t="str">
            <v>20–29 years</v>
          </cell>
          <cell r="C16" t="str">
            <v>SŜ</v>
          </cell>
          <cell r="D16">
            <v>15.77</v>
          </cell>
          <cell r="E16" t="str">
            <v/>
          </cell>
          <cell r="F16" t="str">
            <v/>
          </cell>
        </row>
        <row r="17">
          <cell r="B17" t="str">
            <v>30–39 years</v>
          </cell>
          <cell r="C17" t="str">
            <v>SŜ</v>
          </cell>
          <cell r="D17">
            <v>5.75</v>
          </cell>
          <cell r="E17" t="str">
            <v/>
          </cell>
          <cell r="F17" t="str">
            <v/>
          </cell>
        </row>
        <row r="18">
          <cell r="B18" t="str">
            <v>40–49 years</v>
          </cell>
          <cell r="C18" t="str">
            <v>SŜ</v>
          </cell>
          <cell r="D18">
            <v>11.89</v>
          </cell>
          <cell r="E18" t="str">
            <v/>
          </cell>
          <cell r="F18" t="str">
            <v/>
          </cell>
        </row>
        <row r="19">
          <cell r="B19" t="str">
            <v>50–59 years</v>
          </cell>
          <cell r="C19" t="str">
            <v>SŜ</v>
          </cell>
          <cell r="D19">
            <v>7.8</v>
          </cell>
          <cell r="E19" t="str">
            <v/>
          </cell>
          <cell r="F19" t="str">
            <v/>
          </cell>
        </row>
        <row r="20">
          <cell r="B20" t="str">
            <v>60–64 years</v>
          </cell>
          <cell r="C20" t="str">
            <v>S</v>
          </cell>
          <cell r="D20">
            <v>52.14</v>
          </cell>
          <cell r="E20" t="str">
            <v/>
          </cell>
          <cell r="F20" t="str">
            <v/>
          </cell>
        </row>
        <row r="21">
          <cell r="B21" t="str">
            <v>65 years and over</v>
          </cell>
          <cell r="C21" t="str">
            <v>S</v>
          </cell>
          <cell r="D21">
            <v>41.83</v>
          </cell>
          <cell r="E21" t="str">
            <v/>
          </cell>
          <cell r="F21" t="str">
            <v/>
          </cell>
        </row>
        <row r="22">
          <cell r="B22" t="str">
            <v>15–29 years</v>
          </cell>
          <cell r="C22" t="str">
            <v>SŜ</v>
          </cell>
          <cell r="D22">
            <v>12.73</v>
          </cell>
          <cell r="E22" t="str">
            <v/>
          </cell>
          <cell r="F22" t="str">
            <v/>
          </cell>
        </row>
        <row r="23">
          <cell r="B23" t="str">
            <v>30–64 years</v>
          </cell>
          <cell r="C23" t="str">
            <v>SŜ</v>
          </cell>
          <cell r="D23">
            <v>5.27</v>
          </cell>
          <cell r="E23" t="str">
            <v/>
          </cell>
          <cell r="F23" t="str">
            <v/>
          </cell>
        </row>
        <row r="24">
          <cell r="B24" t="str">
            <v>65 years and over</v>
          </cell>
          <cell r="C24" t="str">
            <v>S</v>
          </cell>
          <cell r="D24">
            <v>41.83</v>
          </cell>
          <cell r="E24" t="str">
            <v/>
          </cell>
          <cell r="F24" t="str">
            <v/>
          </cell>
        </row>
        <row r="25">
          <cell r="B25" t="str">
            <v>15–19 years</v>
          </cell>
          <cell r="C25" t="str">
            <v>SŜ</v>
          </cell>
          <cell r="D25">
            <v>6.49</v>
          </cell>
          <cell r="E25" t="str">
            <v/>
          </cell>
          <cell r="F25" t="str">
            <v/>
          </cell>
        </row>
        <row r="26">
          <cell r="B26" t="str">
            <v>20–29 years</v>
          </cell>
          <cell r="C26" t="str">
            <v>SŜ</v>
          </cell>
          <cell r="D26">
            <v>15.77</v>
          </cell>
          <cell r="E26" t="str">
            <v/>
          </cell>
          <cell r="F26" t="str">
            <v/>
          </cell>
        </row>
        <row r="27">
          <cell r="B27" t="str">
            <v>NZ European</v>
          </cell>
          <cell r="C27" t="str">
            <v>SŜ</v>
          </cell>
          <cell r="D27">
            <v>9.23</v>
          </cell>
          <cell r="E27" t="str">
            <v/>
          </cell>
          <cell r="F27" t="str">
            <v/>
          </cell>
        </row>
        <row r="28">
          <cell r="B28" t="str">
            <v>Māori</v>
          </cell>
          <cell r="C28" t="str">
            <v>SŜ</v>
          </cell>
          <cell r="D28">
            <v>8.64</v>
          </cell>
          <cell r="E28" t="str">
            <v/>
          </cell>
          <cell r="F28" t="str">
            <v/>
          </cell>
        </row>
        <row r="29">
          <cell r="B29" t="str">
            <v>Pacific peoples</v>
          </cell>
          <cell r="C29">
            <v>0</v>
          </cell>
          <cell r="D29">
            <v>0</v>
          </cell>
          <cell r="E29" t="str">
            <v>.</v>
          </cell>
          <cell r="F29" t="str">
            <v>*</v>
          </cell>
        </row>
        <row r="30">
          <cell r="B30" t="str">
            <v>Asian</v>
          </cell>
          <cell r="C30" t="str">
            <v>SŜ</v>
          </cell>
          <cell r="D30">
            <v>7.02</v>
          </cell>
          <cell r="E30" t="str">
            <v/>
          </cell>
          <cell r="F30" t="str">
            <v/>
          </cell>
        </row>
        <row r="31">
          <cell r="B31" t="str">
            <v>Chinese</v>
          </cell>
          <cell r="C31">
            <v>0</v>
          </cell>
          <cell r="D31">
            <v>0</v>
          </cell>
          <cell r="E31" t="str">
            <v>.</v>
          </cell>
          <cell r="F31" t="str">
            <v>*</v>
          </cell>
        </row>
        <row r="32">
          <cell r="B32" t="str">
            <v>Indian</v>
          </cell>
          <cell r="C32" t="str">
            <v>S</v>
          </cell>
          <cell r="D32">
            <v>47.07</v>
          </cell>
          <cell r="E32" t="str">
            <v/>
          </cell>
          <cell r="F32" t="str">
            <v/>
          </cell>
        </row>
        <row r="33">
          <cell r="B33" t="str">
            <v>Other Asian ethnicity</v>
          </cell>
          <cell r="C33">
            <v>0</v>
          </cell>
          <cell r="D33">
            <v>0</v>
          </cell>
          <cell r="E33" t="str">
            <v>.</v>
          </cell>
          <cell r="F33" t="str">
            <v>*</v>
          </cell>
        </row>
        <row r="34">
          <cell r="B34" t="str">
            <v>Other ethnicity</v>
          </cell>
          <cell r="C34" t="str">
            <v>S</v>
          </cell>
          <cell r="D34">
            <v>51.72</v>
          </cell>
          <cell r="E34" t="str">
            <v/>
          </cell>
          <cell r="F34" t="str">
            <v/>
          </cell>
        </row>
        <row r="35">
          <cell r="B35" t="str">
            <v>Other ethnicity (except European and Māori)</v>
          </cell>
          <cell r="C35" t="str">
            <v>SŜ</v>
          </cell>
          <cell r="D35">
            <v>4.05</v>
          </cell>
          <cell r="E35" t="str">
            <v/>
          </cell>
          <cell r="F35" t="str">
            <v/>
          </cell>
        </row>
        <row r="36">
          <cell r="B36" t="str">
            <v>Other ethnicity (except European, Māori and Asian)</v>
          </cell>
          <cell r="C36" t="str">
            <v>SŜ</v>
          </cell>
          <cell r="D36">
            <v>4.4400000000000004</v>
          </cell>
          <cell r="E36" t="str">
            <v/>
          </cell>
          <cell r="F36" t="str">
            <v/>
          </cell>
        </row>
        <row r="37">
          <cell r="B37" t="str">
            <v>Other ethnicity (except European, Māori and Pacific)</v>
          </cell>
          <cell r="C37" t="str">
            <v>SŜ</v>
          </cell>
          <cell r="D37">
            <v>7.81</v>
          </cell>
          <cell r="E37" t="str">
            <v/>
          </cell>
          <cell r="F37" t="str">
            <v/>
          </cell>
        </row>
        <row r="38">
          <cell r="B38">
            <v>2018</v>
          </cell>
          <cell r="C38" t="str">
            <v>SŜ</v>
          </cell>
          <cell r="D38">
            <v>9.5500000000000007</v>
          </cell>
          <cell r="E38" t="str">
            <v/>
          </cell>
          <cell r="F38" t="str">
            <v/>
          </cell>
        </row>
        <row r="39">
          <cell r="B39" t="str">
            <v>2019/20</v>
          </cell>
          <cell r="C39" t="str">
            <v>SŜ</v>
          </cell>
          <cell r="D39">
            <v>5.48</v>
          </cell>
          <cell r="E39" t="str">
            <v/>
          </cell>
          <cell r="F39" t="str">
            <v/>
          </cell>
        </row>
        <row r="40">
          <cell r="B40" t="str">
            <v>Auckland</v>
          </cell>
          <cell r="C40" t="str">
            <v>SŜ</v>
          </cell>
          <cell r="D40">
            <v>10.75</v>
          </cell>
          <cell r="E40" t="str">
            <v/>
          </cell>
          <cell r="F40" t="str">
            <v/>
          </cell>
        </row>
        <row r="41">
          <cell r="B41" t="str">
            <v>Wellington</v>
          </cell>
          <cell r="C41" t="str">
            <v>SŜ</v>
          </cell>
          <cell r="D41">
            <v>17.96</v>
          </cell>
          <cell r="E41" t="str">
            <v/>
          </cell>
          <cell r="F41" t="str">
            <v/>
          </cell>
        </row>
        <row r="42">
          <cell r="B42" t="str">
            <v>Rest of North Island</v>
          </cell>
          <cell r="C42" t="str">
            <v>SŜ</v>
          </cell>
          <cell r="D42">
            <v>11.52</v>
          </cell>
          <cell r="E42" t="str">
            <v/>
          </cell>
          <cell r="F42" t="str">
            <v/>
          </cell>
        </row>
        <row r="43">
          <cell r="B43" t="str">
            <v>Canterbury</v>
          </cell>
          <cell r="C43" t="str">
            <v>SŜ</v>
          </cell>
          <cell r="D43">
            <v>3.29</v>
          </cell>
          <cell r="E43" t="str">
            <v/>
          </cell>
          <cell r="F43" t="str">
            <v/>
          </cell>
        </row>
        <row r="44">
          <cell r="B44" t="str">
            <v>Rest of South Island</v>
          </cell>
          <cell r="C44" t="str">
            <v>S</v>
          </cell>
          <cell r="D44">
            <v>34.9</v>
          </cell>
          <cell r="E44" t="str">
            <v/>
          </cell>
          <cell r="F44" t="str">
            <v/>
          </cell>
        </row>
        <row r="45">
          <cell r="B45" t="str">
            <v>Major urban area</v>
          </cell>
          <cell r="C45" t="str">
            <v>SŜ</v>
          </cell>
          <cell r="D45">
            <v>7.83</v>
          </cell>
          <cell r="E45" t="str">
            <v/>
          </cell>
          <cell r="F45" t="str">
            <v/>
          </cell>
        </row>
        <row r="46">
          <cell r="B46" t="str">
            <v>Large urban area</v>
          </cell>
          <cell r="C46" t="str">
            <v>SŜ</v>
          </cell>
          <cell r="D46">
            <v>17.18</v>
          </cell>
          <cell r="E46" t="str">
            <v/>
          </cell>
          <cell r="F46" t="str">
            <v/>
          </cell>
        </row>
        <row r="47">
          <cell r="B47" t="str">
            <v>Medium urban area</v>
          </cell>
          <cell r="C47" t="str">
            <v>SŜ</v>
          </cell>
          <cell r="D47">
            <v>13.51</v>
          </cell>
          <cell r="E47" t="str">
            <v/>
          </cell>
          <cell r="F47" t="str">
            <v/>
          </cell>
        </row>
        <row r="48">
          <cell r="B48" t="str">
            <v>Small urban area</v>
          </cell>
          <cell r="C48" t="str">
            <v>S</v>
          </cell>
          <cell r="D48">
            <v>21.26</v>
          </cell>
          <cell r="E48" t="str">
            <v/>
          </cell>
          <cell r="F48" t="str">
            <v/>
          </cell>
        </row>
        <row r="49">
          <cell r="B49" t="str">
            <v>Rural settlement/rural other</v>
          </cell>
          <cell r="C49" t="str">
            <v>S</v>
          </cell>
          <cell r="D49">
            <v>22.29</v>
          </cell>
          <cell r="E49" t="str">
            <v/>
          </cell>
          <cell r="F49" t="str">
            <v/>
          </cell>
        </row>
        <row r="50">
          <cell r="B50" t="str">
            <v>Major urban area</v>
          </cell>
          <cell r="C50" t="str">
            <v>SŜ</v>
          </cell>
          <cell r="D50">
            <v>7.83</v>
          </cell>
          <cell r="E50" t="str">
            <v/>
          </cell>
          <cell r="F50" t="str">
            <v/>
          </cell>
        </row>
        <row r="51">
          <cell r="B51" t="str">
            <v>Medium/large urban area</v>
          </cell>
          <cell r="C51" t="str">
            <v>SŜ</v>
          </cell>
          <cell r="D51">
            <v>11.67</v>
          </cell>
          <cell r="E51" t="str">
            <v/>
          </cell>
          <cell r="F51" t="str">
            <v/>
          </cell>
        </row>
        <row r="52">
          <cell r="B52" t="str">
            <v>Small urban/rural area</v>
          </cell>
          <cell r="C52" t="str">
            <v>SŜ</v>
          </cell>
          <cell r="D52">
            <v>13.66</v>
          </cell>
          <cell r="E52" t="str">
            <v/>
          </cell>
          <cell r="F52" t="str">
            <v/>
          </cell>
        </row>
        <row r="53">
          <cell r="B53" t="str">
            <v>Quintile 1 (least deprived)</v>
          </cell>
          <cell r="C53" t="str">
            <v>S</v>
          </cell>
          <cell r="D53">
            <v>32.94</v>
          </cell>
          <cell r="E53" t="str">
            <v/>
          </cell>
          <cell r="F53" t="str">
            <v/>
          </cell>
        </row>
        <row r="54">
          <cell r="B54" t="str">
            <v>Quintile 2</v>
          </cell>
          <cell r="C54" t="str">
            <v>SŜ</v>
          </cell>
          <cell r="D54">
            <v>11.65</v>
          </cell>
          <cell r="E54" t="str">
            <v/>
          </cell>
          <cell r="F54" t="str">
            <v/>
          </cell>
        </row>
        <row r="55">
          <cell r="B55" t="str">
            <v>Quintile 3</v>
          </cell>
          <cell r="C55" t="str">
            <v>SŜ</v>
          </cell>
          <cell r="D55">
            <v>10.79</v>
          </cell>
          <cell r="E55" t="str">
            <v/>
          </cell>
          <cell r="F55" t="str">
            <v/>
          </cell>
        </row>
        <row r="56">
          <cell r="B56" t="str">
            <v>Quintile 4</v>
          </cell>
          <cell r="C56" t="str">
            <v>SŜ</v>
          </cell>
          <cell r="D56">
            <v>3.67</v>
          </cell>
          <cell r="E56" t="str">
            <v/>
          </cell>
          <cell r="F56" t="str">
            <v/>
          </cell>
        </row>
        <row r="57">
          <cell r="B57" t="str">
            <v>Quintile 5 (most deprived)</v>
          </cell>
          <cell r="C57" t="str">
            <v>SŜ</v>
          </cell>
          <cell r="D57">
            <v>6.7</v>
          </cell>
          <cell r="E57" t="str">
            <v/>
          </cell>
          <cell r="F57" t="str">
            <v/>
          </cell>
        </row>
        <row r="58">
          <cell r="B58" t="str">
            <v>Had partner within last 12 months</v>
          </cell>
          <cell r="C58" t="str">
            <v>SŜ</v>
          </cell>
          <cell r="D58">
            <v>6.49</v>
          </cell>
          <cell r="E58" t="str">
            <v/>
          </cell>
          <cell r="F58" t="str">
            <v/>
          </cell>
        </row>
        <row r="59">
          <cell r="B59" t="str">
            <v>Has ever had a partner</v>
          </cell>
          <cell r="C59" t="str">
            <v>SŜ</v>
          </cell>
          <cell r="D59">
            <v>6.49</v>
          </cell>
          <cell r="E59" t="str">
            <v/>
          </cell>
          <cell r="F59" t="str">
            <v/>
          </cell>
        </row>
        <row r="60">
          <cell r="B60" t="str">
            <v>Partnered – legally registered</v>
          </cell>
          <cell r="C60" t="str">
            <v>SŜ</v>
          </cell>
          <cell r="D60">
            <v>6.43</v>
          </cell>
          <cell r="E60" t="str">
            <v/>
          </cell>
          <cell r="F60" t="str">
            <v/>
          </cell>
        </row>
        <row r="61">
          <cell r="B61" t="str">
            <v>Partnered – not legally registered</v>
          </cell>
          <cell r="C61" t="str">
            <v>S</v>
          </cell>
          <cell r="D61">
            <v>21.76</v>
          </cell>
          <cell r="E61" t="str">
            <v/>
          </cell>
          <cell r="F61" t="str">
            <v/>
          </cell>
        </row>
        <row r="62">
          <cell r="B62" t="str">
            <v>Non-partnered</v>
          </cell>
          <cell r="C62" t="str">
            <v>SŜ</v>
          </cell>
          <cell r="D62">
            <v>8.1199999999999992</v>
          </cell>
          <cell r="E62" t="str">
            <v/>
          </cell>
          <cell r="F62" t="str">
            <v/>
          </cell>
        </row>
        <row r="63">
          <cell r="B63" t="str">
            <v>Never married and never in a civil union</v>
          </cell>
          <cell r="C63" t="str">
            <v>SŜ</v>
          </cell>
          <cell r="D63">
            <v>15.53</v>
          </cell>
          <cell r="E63" t="str">
            <v/>
          </cell>
          <cell r="F63" t="str">
            <v/>
          </cell>
        </row>
        <row r="64">
          <cell r="B64" t="str">
            <v>Divorced</v>
          </cell>
          <cell r="C64">
            <v>0</v>
          </cell>
          <cell r="D64">
            <v>0</v>
          </cell>
          <cell r="E64" t="str">
            <v>.</v>
          </cell>
          <cell r="F64" t="str">
            <v>*</v>
          </cell>
        </row>
        <row r="65">
          <cell r="B65" t="str">
            <v>Widowed/surviving partner</v>
          </cell>
          <cell r="C65" t="str">
            <v>S</v>
          </cell>
          <cell r="D65">
            <v>133.72</v>
          </cell>
          <cell r="E65" t="str">
            <v/>
          </cell>
          <cell r="F65" t="str">
            <v/>
          </cell>
        </row>
        <row r="66">
          <cell r="B66" t="str">
            <v>Separated</v>
          </cell>
          <cell r="C66" t="str">
            <v>SŜ</v>
          </cell>
          <cell r="D66">
            <v>6.75</v>
          </cell>
          <cell r="E66" t="str">
            <v/>
          </cell>
          <cell r="F66" t="str">
            <v/>
          </cell>
        </row>
        <row r="67">
          <cell r="B67" t="str">
            <v>Married/civil union/de facto</v>
          </cell>
          <cell r="C67" t="str">
            <v>SŜ</v>
          </cell>
          <cell r="D67">
            <v>6.24</v>
          </cell>
          <cell r="E67" t="str">
            <v/>
          </cell>
          <cell r="F67" t="str">
            <v/>
          </cell>
        </row>
        <row r="68">
          <cell r="B68" t="str">
            <v>Adults with disability</v>
          </cell>
          <cell r="C68" t="str">
            <v>S</v>
          </cell>
          <cell r="D68">
            <v>49.65</v>
          </cell>
          <cell r="E68" t="str">
            <v/>
          </cell>
          <cell r="F68" t="str">
            <v/>
          </cell>
        </row>
        <row r="69">
          <cell r="B69" t="str">
            <v>Adults without disability</v>
          </cell>
          <cell r="C69" t="str">
            <v>SŜ</v>
          </cell>
          <cell r="D69">
            <v>5.79</v>
          </cell>
          <cell r="E69" t="str">
            <v/>
          </cell>
          <cell r="F69" t="str">
            <v/>
          </cell>
        </row>
        <row r="70">
          <cell r="B70" t="str">
            <v>Low level of psychological distress</v>
          </cell>
          <cell r="C70" t="str">
            <v>SŜ</v>
          </cell>
          <cell r="D70">
            <v>6.62</v>
          </cell>
          <cell r="E70" t="str">
            <v/>
          </cell>
          <cell r="F70" t="str">
            <v/>
          </cell>
        </row>
        <row r="71">
          <cell r="B71" t="str">
            <v>Moderate level of psychological distress</v>
          </cell>
          <cell r="C71" t="str">
            <v>SŜ</v>
          </cell>
          <cell r="D71">
            <v>16.989999999999998</v>
          </cell>
          <cell r="E71" t="str">
            <v/>
          </cell>
          <cell r="F71" t="str">
            <v/>
          </cell>
        </row>
        <row r="72">
          <cell r="B72" t="str">
            <v>High level of psychological distress</v>
          </cell>
          <cell r="C72" t="str">
            <v>SŜ</v>
          </cell>
          <cell r="D72">
            <v>12.36</v>
          </cell>
          <cell r="E72" t="str">
            <v/>
          </cell>
          <cell r="F72" t="str">
            <v/>
          </cell>
        </row>
        <row r="73">
          <cell r="B73" t="str">
            <v>No probable serious mental illness</v>
          </cell>
          <cell r="C73" t="str">
            <v>SŜ</v>
          </cell>
          <cell r="D73">
            <v>6.62</v>
          </cell>
          <cell r="E73" t="str">
            <v/>
          </cell>
          <cell r="F73" t="str">
            <v/>
          </cell>
        </row>
        <row r="74">
          <cell r="B74" t="str">
            <v>Probable serious mental illness</v>
          </cell>
          <cell r="C74" t="str">
            <v>SŜ</v>
          </cell>
          <cell r="D74">
            <v>16.989999999999998</v>
          </cell>
          <cell r="E74" t="str">
            <v/>
          </cell>
          <cell r="F74" t="str">
            <v/>
          </cell>
        </row>
        <row r="75">
          <cell r="B75" t="str">
            <v>Employed</v>
          </cell>
          <cell r="C75" t="str">
            <v>SŜ</v>
          </cell>
          <cell r="D75">
            <v>7.81</v>
          </cell>
          <cell r="E75" t="str">
            <v/>
          </cell>
          <cell r="F75" t="str">
            <v/>
          </cell>
        </row>
        <row r="76">
          <cell r="B76" t="str">
            <v>Unemployed</v>
          </cell>
          <cell r="C76" t="str">
            <v>SŜ</v>
          </cell>
          <cell r="D76">
            <v>11.86</v>
          </cell>
          <cell r="E76" t="str">
            <v/>
          </cell>
          <cell r="F76" t="str">
            <v/>
          </cell>
        </row>
        <row r="77">
          <cell r="B77" t="str">
            <v>Retired</v>
          </cell>
          <cell r="C77" t="str">
            <v>S</v>
          </cell>
          <cell r="D77">
            <v>41.59</v>
          </cell>
          <cell r="E77" t="str">
            <v/>
          </cell>
          <cell r="F77" t="str">
            <v/>
          </cell>
        </row>
        <row r="78">
          <cell r="B78" t="str">
            <v>Home or caring duties or voluntary work</v>
          </cell>
          <cell r="C78" t="str">
            <v>SŜ</v>
          </cell>
          <cell r="D78">
            <v>10.94</v>
          </cell>
          <cell r="E78" t="str">
            <v/>
          </cell>
          <cell r="F78" t="str">
            <v/>
          </cell>
        </row>
        <row r="79">
          <cell r="B79" t="str">
            <v>Not employed, studying</v>
          </cell>
          <cell r="C79" t="str">
            <v>SŜ</v>
          </cell>
          <cell r="D79">
            <v>10.130000000000001</v>
          </cell>
          <cell r="E79" t="str">
            <v/>
          </cell>
          <cell r="F79" t="str">
            <v/>
          </cell>
        </row>
        <row r="80">
          <cell r="B80" t="str">
            <v>Not employed, not actively seeking work/unable to work</v>
          </cell>
          <cell r="C80" t="str">
            <v>SŜ</v>
          </cell>
          <cell r="D80">
            <v>7.59</v>
          </cell>
          <cell r="E80" t="str">
            <v/>
          </cell>
          <cell r="F80" t="str">
            <v/>
          </cell>
        </row>
        <row r="81">
          <cell r="B81" t="str">
            <v>Other employment status</v>
          </cell>
          <cell r="C81">
            <v>0</v>
          </cell>
          <cell r="D81">
            <v>0</v>
          </cell>
          <cell r="E81" t="str">
            <v>.</v>
          </cell>
          <cell r="F81" t="str">
            <v>*</v>
          </cell>
        </row>
        <row r="82">
          <cell r="B82" t="str">
            <v>Not in the labour force</v>
          </cell>
          <cell r="C82" t="str">
            <v>SŜ</v>
          </cell>
          <cell r="D82">
            <v>9.1300000000000008</v>
          </cell>
          <cell r="E82" t="str">
            <v/>
          </cell>
          <cell r="F82" t="str">
            <v/>
          </cell>
        </row>
        <row r="83">
          <cell r="B83" t="str">
            <v>Personal income: $20,000 or less</v>
          </cell>
          <cell r="C83" t="str">
            <v>SŜ</v>
          </cell>
          <cell r="D83">
            <v>7.8</v>
          </cell>
          <cell r="E83" t="str">
            <v/>
          </cell>
          <cell r="F83" t="str">
            <v/>
          </cell>
        </row>
        <row r="84">
          <cell r="B84" t="str">
            <v>Personal income: $20,001–$40,000</v>
          </cell>
          <cell r="C84" t="str">
            <v>SŜ</v>
          </cell>
          <cell r="D84">
            <v>8.8000000000000007</v>
          </cell>
          <cell r="E84" t="str">
            <v/>
          </cell>
          <cell r="F84" t="str">
            <v/>
          </cell>
        </row>
        <row r="85">
          <cell r="B85" t="str">
            <v>Personal income: $40,001–$60,000</v>
          </cell>
          <cell r="C85" t="str">
            <v>SŜ</v>
          </cell>
          <cell r="D85">
            <v>11.75</v>
          </cell>
          <cell r="E85" t="str">
            <v/>
          </cell>
          <cell r="F85" t="str">
            <v/>
          </cell>
        </row>
        <row r="86">
          <cell r="B86" t="str">
            <v>Personal income: $60,001 or more</v>
          </cell>
          <cell r="C86" t="str">
            <v>SŜ</v>
          </cell>
          <cell r="D86">
            <v>13.43</v>
          </cell>
          <cell r="E86" t="str">
            <v/>
          </cell>
          <cell r="F86" t="str">
            <v/>
          </cell>
        </row>
        <row r="87">
          <cell r="B87" t="str">
            <v>Household income: $40,000 or less</v>
          </cell>
          <cell r="C87" t="str">
            <v>SŜ</v>
          </cell>
          <cell r="D87">
            <v>9.06</v>
          </cell>
          <cell r="E87" t="str">
            <v/>
          </cell>
          <cell r="F87" t="str">
            <v/>
          </cell>
        </row>
        <row r="88">
          <cell r="B88" t="str">
            <v>Household income: $40,001–$60,000</v>
          </cell>
          <cell r="C88" t="str">
            <v>SŜ</v>
          </cell>
          <cell r="D88">
            <v>14.75</v>
          </cell>
          <cell r="E88" t="str">
            <v/>
          </cell>
          <cell r="F88" t="str">
            <v/>
          </cell>
        </row>
        <row r="89">
          <cell r="B89" t="str">
            <v>Household income: $60,001–$100,000</v>
          </cell>
          <cell r="C89" t="str">
            <v>SŜ</v>
          </cell>
          <cell r="D89">
            <v>6.64</v>
          </cell>
          <cell r="E89" t="str">
            <v/>
          </cell>
          <cell r="F89" t="str">
            <v/>
          </cell>
        </row>
        <row r="90">
          <cell r="B90" t="str">
            <v>Household income: $100,001 or more</v>
          </cell>
          <cell r="C90" t="str">
            <v>SŜ</v>
          </cell>
          <cell r="D90">
            <v>15.48</v>
          </cell>
          <cell r="E90" t="str">
            <v/>
          </cell>
          <cell r="F90" t="str">
            <v/>
          </cell>
        </row>
        <row r="91">
          <cell r="B91" t="str">
            <v>Not at all limited</v>
          </cell>
          <cell r="C91" t="str">
            <v>SŜ</v>
          </cell>
          <cell r="D91">
            <v>5.73</v>
          </cell>
          <cell r="E91" t="str">
            <v/>
          </cell>
          <cell r="F91" t="str">
            <v/>
          </cell>
        </row>
        <row r="92">
          <cell r="B92" t="str">
            <v>A little limited</v>
          </cell>
          <cell r="C92" t="str">
            <v>S</v>
          </cell>
          <cell r="D92">
            <v>24.84</v>
          </cell>
          <cell r="E92" t="str">
            <v/>
          </cell>
          <cell r="F92" t="str">
            <v/>
          </cell>
        </row>
        <row r="93">
          <cell r="B93" t="str">
            <v>Quite limited</v>
          </cell>
          <cell r="C93" t="str">
            <v>SŜ</v>
          </cell>
          <cell r="D93">
            <v>12.51</v>
          </cell>
          <cell r="E93" t="str">
            <v/>
          </cell>
          <cell r="F93" t="str">
            <v/>
          </cell>
        </row>
        <row r="94">
          <cell r="B94" t="str">
            <v>Very limited</v>
          </cell>
          <cell r="C94" t="str">
            <v>SŜ</v>
          </cell>
          <cell r="D94">
            <v>8.4700000000000006</v>
          </cell>
          <cell r="E94" t="str">
            <v/>
          </cell>
          <cell r="F94" t="str">
            <v/>
          </cell>
        </row>
        <row r="95">
          <cell r="B95" t="str">
            <v>Couldn't buy it</v>
          </cell>
          <cell r="C95" t="str">
            <v>SŜ</v>
          </cell>
          <cell r="D95">
            <v>12.01</v>
          </cell>
          <cell r="E95" t="str">
            <v/>
          </cell>
          <cell r="F95" t="str">
            <v/>
          </cell>
        </row>
        <row r="96">
          <cell r="B96" t="str">
            <v>Not at all limited</v>
          </cell>
          <cell r="C96" t="str">
            <v>SŜ</v>
          </cell>
          <cell r="D96">
            <v>5.73</v>
          </cell>
          <cell r="E96" t="str">
            <v/>
          </cell>
          <cell r="F96" t="str">
            <v/>
          </cell>
        </row>
        <row r="97">
          <cell r="B97" t="str">
            <v>A little limited</v>
          </cell>
          <cell r="C97" t="str">
            <v>S</v>
          </cell>
          <cell r="D97">
            <v>24.84</v>
          </cell>
          <cell r="E97" t="str">
            <v/>
          </cell>
          <cell r="F97" t="str">
            <v/>
          </cell>
        </row>
        <row r="98">
          <cell r="B98" t="str">
            <v>Quite or very limited</v>
          </cell>
          <cell r="C98" t="str">
            <v>SŜ</v>
          </cell>
          <cell r="D98">
            <v>6.94</v>
          </cell>
          <cell r="E98" t="str">
            <v/>
          </cell>
          <cell r="F98" t="str">
            <v/>
          </cell>
        </row>
        <row r="99">
          <cell r="B99" t="str">
            <v>Couldn't buy it</v>
          </cell>
          <cell r="C99" t="str">
            <v>SŜ</v>
          </cell>
          <cell r="D99">
            <v>12.01</v>
          </cell>
          <cell r="E99" t="str">
            <v/>
          </cell>
          <cell r="F99" t="str">
            <v/>
          </cell>
        </row>
        <row r="100">
          <cell r="B100" t="str">
            <v>Yes, can meet unexpected expense</v>
          </cell>
          <cell r="C100" t="str">
            <v>SŜ</v>
          </cell>
          <cell r="D100">
            <v>8.2200000000000006</v>
          </cell>
          <cell r="E100" t="str">
            <v/>
          </cell>
          <cell r="F100" t="str">
            <v/>
          </cell>
        </row>
        <row r="101">
          <cell r="B101" t="str">
            <v>No, cannot meet unexpected expense</v>
          </cell>
          <cell r="C101" t="str">
            <v>SŜ</v>
          </cell>
          <cell r="D101">
            <v>10.08</v>
          </cell>
          <cell r="E101" t="str">
            <v/>
          </cell>
          <cell r="F101" t="str">
            <v/>
          </cell>
        </row>
        <row r="102">
          <cell r="B102" t="str">
            <v>Household had no vehicle access</v>
          </cell>
          <cell r="C102" t="str">
            <v>SŜ</v>
          </cell>
          <cell r="D102">
            <v>10.9</v>
          </cell>
          <cell r="E102" t="str">
            <v/>
          </cell>
          <cell r="F102" t="str">
            <v/>
          </cell>
        </row>
        <row r="103">
          <cell r="B103" t="str">
            <v>Household had vehicle access</v>
          </cell>
          <cell r="C103" t="str">
            <v>SŜ</v>
          </cell>
          <cell r="D103">
            <v>6.78</v>
          </cell>
          <cell r="E103" t="str">
            <v/>
          </cell>
          <cell r="F103" t="str">
            <v/>
          </cell>
        </row>
        <row r="104">
          <cell r="B104" t="str">
            <v>Household had no access to device</v>
          </cell>
          <cell r="C104" t="str">
            <v>S</v>
          </cell>
          <cell r="D104">
            <v>36.72</v>
          </cell>
          <cell r="E104" t="str">
            <v/>
          </cell>
          <cell r="F104" t="str">
            <v/>
          </cell>
        </row>
        <row r="105">
          <cell r="B105" t="str">
            <v>Household had access to device</v>
          </cell>
          <cell r="C105" t="str">
            <v>SŜ</v>
          </cell>
          <cell r="D105">
            <v>6.54</v>
          </cell>
          <cell r="E105" t="str">
            <v/>
          </cell>
          <cell r="F105" t="str">
            <v/>
          </cell>
        </row>
        <row r="106">
          <cell r="B106" t="str">
            <v>One person household</v>
          </cell>
          <cell r="C106" t="str">
            <v>SŜ</v>
          </cell>
          <cell r="D106">
            <v>7.77</v>
          </cell>
          <cell r="E106" t="str">
            <v/>
          </cell>
          <cell r="F106" t="str">
            <v/>
          </cell>
        </row>
        <row r="107">
          <cell r="B107" t="str">
            <v>One parent with child(ren)</v>
          </cell>
          <cell r="C107" t="str">
            <v>S</v>
          </cell>
          <cell r="D107">
            <v>40.200000000000003</v>
          </cell>
          <cell r="E107" t="str">
            <v/>
          </cell>
          <cell r="F107" t="str">
            <v/>
          </cell>
        </row>
        <row r="108">
          <cell r="B108" t="str">
            <v>Couple only</v>
          </cell>
          <cell r="C108" t="str">
            <v>SŜ</v>
          </cell>
          <cell r="D108">
            <v>13.11</v>
          </cell>
          <cell r="E108" t="str">
            <v/>
          </cell>
          <cell r="F108" t="str">
            <v/>
          </cell>
        </row>
        <row r="109">
          <cell r="B109" t="str">
            <v>Couple with child(ren)</v>
          </cell>
          <cell r="C109" t="str">
            <v>SŜ</v>
          </cell>
          <cell r="D109">
            <v>11.36</v>
          </cell>
          <cell r="E109" t="str">
            <v/>
          </cell>
          <cell r="F109" t="str">
            <v/>
          </cell>
        </row>
        <row r="110">
          <cell r="B110" t="str">
            <v>Other multi-person household</v>
          </cell>
          <cell r="C110" t="str">
            <v>SŜ</v>
          </cell>
          <cell r="D110">
            <v>11.42</v>
          </cell>
          <cell r="E110" t="str">
            <v/>
          </cell>
          <cell r="F110" t="str">
            <v/>
          </cell>
        </row>
        <row r="111">
          <cell r="B111" t="str">
            <v>Other household with couple and/or child</v>
          </cell>
          <cell r="C111" t="str">
            <v>SŜ</v>
          </cell>
          <cell r="D111">
            <v>17.12</v>
          </cell>
          <cell r="E111" t="str">
            <v/>
          </cell>
          <cell r="F111" t="str">
            <v/>
          </cell>
        </row>
        <row r="112">
          <cell r="B112" t="str">
            <v>One-person household</v>
          </cell>
          <cell r="C112" t="str">
            <v>SŜ</v>
          </cell>
          <cell r="D112">
            <v>7.77</v>
          </cell>
          <cell r="E112" t="str">
            <v/>
          </cell>
          <cell r="F112" t="str">
            <v/>
          </cell>
        </row>
        <row r="113">
          <cell r="B113" t="str">
            <v>Two-people household</v>
          </cell>
          <cell r="C113" t="str">
            <v>SŜ</v>
          </cell>
          <cell r="D113">
            <v>8.51</v>
          </cell>
          <cell r="E113" t="str">
            <v/>
          </cell>
          <cell r="F113" t="str">
            <v/>
          </cell>
        </row>
        <row r="114">
          <cell r="B114" t="str">
            <v>Three-people household</v>
          </cell>
          <cell r="C114" t="str">
            <v>SŜ</v>
          </cell>
          <cell r="D114">
            <v>13.77</v>
          </cell>
          <cell r="E114" t="str">
            <v/>
          </cell>
          <cell r="F114" t="str">
            <v/>
          </cell>
        </row>
        <row r="115">
          <cell r="B115" t="str">
            <v>Four-people household</v>
          </cell>
          <cell r="C115" t="str">
            <v>SŜ</v>
          </cell>
          <cell r="D115">
            <v>7.56</v>
          </cell>
          <cell r="E115" t="str">
            <v/>
          </cell>
          <cell r="F115" t="str">
            <v/>
          </cell>
        </row>
        <row r="116">
          <cell r="B116" t="str">
            <v>Five-or-more-people household</v>
          </cell>
          <cell r="C116" t="str">
            <v>S</v>
          </cell>
          <cell r="D116">
            <v>24.4</v>
          </cell>
          <cell r="E116" t="str">
            <v/>
          </cell>
          <cell r="F116" t="str">
            <v/>
          </cell>
        </row>
        <row r="117">
          <cell r="B117" t="str">
            <v>No children in household</v>
          </cell>
          <cell r="C117" t="str">
            <v>SŜ</v>
          </cell>
          <cell r="D117">
            <v>8.42</v>
          </cell>
          <cell r="E117" t="str">
            <v/>
          </cell>
          <cell r="F117" t="str">
            <v/>
          </cell>
        </row>
        <row r="118">
          <cell r="B118" t="str">
            <v>One-child household</v>
          </cell>
          <cell r="C118" t="str">
            <v>SŜ</v>
          </cell>
          <cell r="D118">
            <v>11.36</v>
          </cell>
          <cell r="E118" t="str">
            <v/>
          </cell>
          <cell r="F118" t="str">
            <v/>
          </cell>
        </row>
        <row r="119">
          <cell r="B119" t="str">
            <v>Two-or-more-children household</v>
          </cell>
          <cell r="C119" t="str">
            <v>SŜ</v>
          </cell>
          <cell r="D119">
            <v>5.69</v>
          </cell>
          <cell r="E119" t="str">
            <v/>
          </cell>
          <cell r="F119" t="str">
            <v/>
          </cell>
        </row>
        <row r="120">
          <cell r="B120" t="str">
            <v>No children in household</v>
          </cell>
          <cell r="C120" t="str">
            <v>SŜ</v>
          </cell>
          <cell r="D120">
            <v>8.42</v>
          </cell>
          <cell r="E120" t="str">
            <v/>
          </cell>
          <cell r="F120" t="str">
            <v/>
          </cell>
        </row>
        <row r="121">
          <cell r="B121" t="str">
            <v>One-or-more-children household</v>
          </cell>
          <cell r="C121" t="str">
            <v>SŜ</v>
          </cell>
          <cell r="D121">
            <v>5.35</v>
          </cell>
          <cell r="E121" t="str">
            <v/>
          </cell>
          <cell r="F121" t="str">
            <v/>
          </cell>
        </row>
        <row r="122">
          <cell r="B122" t="str">
            <v>Yes, lived at current address</v>
          </cell>
          <cell r="C122" t="str">
            <v>SŜ</v>
          </cell>
          <cell r="D122">
            <v>7.44</v>
          </cell>
          <cell r="E122" t="str">
            <v/>
          </cell>
          <cell r="F122" t="str">
            <v/>
          </cell>
        </row>
        <row r="123">
          <cell r="B123" t="str">
            <v>No, did not live at current address</v>
          </cell>
          <cell r="C123" t="str">
            <v>SŜ</v>
          </cell>
          <cell r="D123">
            <v>8.4499999999999993</v>
          </cell>
          <cell r="E123" t="str">
            <v/>
          </cell>
          <cell r="F123" t="str">
            <v/>
          </cell>
        </row>
        <row r="124">
          <cell r="B124" t="str">
            <v>Owned</v>
          </cell>
          <cell r="C124" t="str">
            <v>SŜ</v>
          </cell>
          <cell r="D124">
            <v>9.49</v>
          </cell>
          <cell r="E124" t="str">
            <v/>
          </cell>
          <cell r="F124" t="str">
            <v/>
          </cell>
        </row>
        <row r="125">
          <cell r="B125" t="str">
            <v>Rented, private</v>
          </cell>
          <cell r="C125" t="str">
            <v>SŜ</v>
          </cell>
          <cell r="D125">
            <v>5.96</v>
          </cell>
          <cell r="E125" t="str">
            <v/>
          </cell>
          <cell r="F125" t="str">
            <v/>
          </cell>
        </row>
        <row r="126">
          <cell r="B126" t="str">
            <v>Rented, government</v>
          </cell>
          <cell r="C126" t="str">
            <v>S</v>
          </cell>
          <cell r="D126">
            <v>26.43</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13">
        <row r="4">
          <cell r="B4" t="str">
            <v>New Zealand Average</v>
          </cell>
          <cell r="C4" t="str">
            <v>S</v>
          </cell>
          <cell r="D4">
            <v>64.63</v>
          </cell>
          <cell r="E4" t="str">
            <v/>
          </cell>
        </row>
        <row r="5">
          <cell r="B5" t="str">
            <v>Male</v>
          </cell>
          <cell r="C5" t="str">
            <v>S</v>
          </cell>
          <cell r="D5">
            <v>64.63</v>
          </cell>
          <cell r="E5" t="str">
            <v/>
          </cell>
        </row>
        <row r="6">
          <cell r="B6" t="str">
            <v>Cis-male</v>
          </cell>
          <cell r="C6" t="str">
            <v>S</v>
          </cell>
          <cell r="D6">
            <v>64.63</v>
          </cell>
          <cell r="E6" t="str">
            <v/>
          </cell>
        </row>
        <row r="7">
          <cell r="B7" t="str">
            <v>Gender-diverse or trans-gender</v>
          </cell>
          <cell r="C7">
            <v>0</v>
          </cell>
          <cell r="D7" t="str">
            <v>.</v>
          </cell>
          <cell r="E7" t="str">
            <v/>
          </cell>
        </row>
        <row r="8">
          <cell r="B8" t="str">
            <v>Heterosexual</v>
          </cell>
          <cell r="C8" t="str">
            <v>S</v>
          </cell>
          <cell r="D8">
            <v>72.31</v>
          </cell>
          <cell r="E8" t="str">
            <v/>
          </cell>
        </row>
        <row r="9">
          <cell r="B9" t="str">
            <v>Gay or lesbian</v>
          </cell>
          <cell r="C9">
            <v>0</v>
          </cell>
          <cell r="D9" t="str">
            <v>.</v>
          </cell>
          <cell r="E9" t="str">
            <v/>
          </cell>
        </row>
        <row r="10">
          <cell r="B10" t="str">
            <v>Bisexual</v>
          </cell>
          <cell r="C10" t="str">
            <v>S</v>
          </cell>
          <cell r="D10">
            <v>197.71</v>
          </cell>
          <cell r="E10" t="str">
            <v/>
          </cell>
        </row>
        <row r="11">
          <cell r="B11" t="str">
            <v>Other sexual identity</v>
          </cell>
          <cell r="C11" t="str">
            <v>S</v>
          </cell>
          <cell r="D11">
            <v>196.87</v>
          </cell>
          <cell r="E11" t="str">
            <v/>
          </cell>
        </row>
        <row r="12">
          <cell r="B12" t="str">
            <v>People with diverse sexualities</v>
          </cell>
          <cell r="C12" t="str">
            <v>S</v>
          </cell>
          <cell r="D12">
            <v>141.38999999999999</v>
          </cell>
          <cell r="E12" t="str">
            <v/>
          </cell>
        </row>
        <row r="13">
          <cell r="B13" t="str">
            <v>Not LGBT</v>
          </cell>
          <cell r="C13" t="str">
            <v>S</v>
          </cell>
          <cell r="D13">
            <v>72.31</v>
          </cell>
          <cell r="E13" t="str">
            <v/>
          </cell>
        </row>
        <row r="14">
          <cell r="B14" t="str">
            <v>LGBT</v>
          </cell>
          <cell r="C14" t="str">
            <v>S</v>
          </cell>
          <cell r="D14">
            <v>141.38999999999999</v>
          </cell>
          <cell r="E14" t="str">
            <v/>
          </cell>
        </row>
        <row r="15">
          <cell r="B15" t="str">
            <v>15–19 years</v>
          </cell>
          <cell r="C15" t="str">
            <v>S</v>
          </cell>
          <cell r="D15">
            <v>198.99</v>
          </cell>
          <cell r="E15" t="str">
            <v/>
          </cell>
        </row>
        <row r="16">
          <cell r="B16" t="str">
            <v>20–29 years</v>
          </cell>
          <cell r="C16" t="str">
            <v>S</v>
          </cell>
          <cell r="D16">
            <v>126.26</v>
          </cell>
          <cell r="E16" t="str">
            <v/>
          </cell>
        </row>
        <row r="17">
          <cell r="B17" t="str">
            <v>30–39 years</v>
          </cell>
          <cell r="C17" t="str">
            <v>S</v>
          </cell>
          <cell r="D17">
            <v>129.75</v>
          </cell>
          <cell r="E17" t="str">
            <v/>
          </cell>
        </row>
        <row r="18">
          <cell r="B18" t="str">
            <v>40–49 years</v>
          </cell>
          <cell r="C18" t="str">
            <v>S</v>
          </cell>
          <cell r="D18">
            <v>92.69</v>
          </cell>
          <cell r="E18" t="str">
            <v/>
          </cell>
        </row>
        <row r="19">
          <cell r="B19" t="str">
            <v>50–59 years</v>
          </cell>
          <cell r="C19" t="str">
            <v>S</v>
          </cell>
          <cell r="D19">
            <v>143.03</v>
          </cell>
          <cell r="E19" t="str">
            <v/>
          </cell>
        </row>
        <row r="20">
          <cell r="B20" t="str">
            <v>60–64 years</v>
          </cell>
          <cell r="C20" t="str">
            <v>S</v>
          </cell>
          <cell r="D20">
            <v>182.16</v>
          </cell>
          <cell r="E20" t="str">
            <v/>
          </cell>
        </row>
        <row r="21">
          <cell r="B21" t="str">
            <v>65 years and over</v>
          </cell>
          <cell r="C21" t="str">
            <v>S</v>
          </cell>
          <cell r="D21">
            <v>124.29</v>
          </cell>
          <cell r="E21" t="str">
            <v/>
          </cell>
        </row>
        <row r="22">
          <cell r="B22" t="str">
            <v>15–29 years</v>
          </cell>
          <cell r="C22" t="str">
            <v>S</v>
          </cell>
          <cell r="D22">
            <v>119.73</v>
          </cell>
          <cell r="E22" t="str">
            <v/>
          </cell>
        </row>
        <row r="23">
          <cell r="B23" t="str">
            <v>30–64 years</v>
          </cell>
          <cell r="C23" t="str">
            <v>S</v>
          </cell>
          <cell r="D23">
            <v>63.62</v>
          </cell>
          <cell r="E23" t="str">
            <v/>
          </cell>
        </row>
        <row r="24">
          <cell r="B24" t="str">
            <v>65 years and over</v>
          </cell>
          <cell r="C24" t="str">
            <v>S</v>
          </cell>
          <cell r="D24">
            <v>124.29</v>
          </cell>
          <cell r="E24" t="str">
            <v/>
          </cell>
        </row>
        <row r="25">
          <cell r="B25" t="str">
            <v>15–19 years</v>
          </cell>
          <cell r="C25" t="str">
            <v>S</v>
          </cell>
          <cell r="D25">
            <v>198.99</v>
          </cell>
          <cell r="E25" t="str">
            <v/>
          </cell>
        </row>
        <row r="26">
          <cell r="B26" t="str">
            <v>20–29 years</v>
          </cell>
          <cell r="C26" t="str">
            <v>S</v>
          </cell>
          <cell r="D26">
            <v>126.26</v>
          </cell>
          <cell r="E26" t="str">
            <v/>
          </cell>
        </row>
        <row r="27">
          <cell r="B27" t="str">
            <v>NZ European</v>
          </cell>
          <cell r="C27" t="str">
            <v>S</v>
          </cell>
          <cell r="D27">
            <v>64.52</v>
          </cell>
          <cell r="E27" t="str">
            <v/>
          </cell>
        </row>
        <row r="28">
          <cell r="B28" t="str">
            <v>Māori</v>
          </cell>
          <cell r="C28" t="str">
            <v>S</v>
          </cell>
          <cell r="D28">
            <v>84.12</v>
          </cell>
          <cell r="E28" t="str">
            <v/>
          </cell>
        </row>
        <row r="29">
          <cell r="B29" t="str">
            <v>Pacific peoples</v>
          </cell>
          <cell r="C29">
            <v>0</v>
          </cell>
          <cell r="D29" t="str">
            <v>.</v>
          </cell>
          <cell r="E29" t="str">
            <v/>
          </cell>
        </row>
        <row r="30">
          <cell r="B30" t="str">
            <v>Asian</v>
          </cell>
          <cell r="C30" t="str">
            <v>S</v>
          </cell>
          <cell r="D30">
            <v>144.15</v>
          </cell>
          <cell r="E30" t="str">
            <v/>
          </cell>
        </row>
        <row r="31">
          <cell r="B31" t="str">
            <v>Chinese</v>
          </cell>
          <cell r="C31">
            <v>0</v>
          </cell>
          <cell r="D31" t="str">
            <v>.</v>
          </cell>
          <cell r="E31" t="str">
            <v/>
          </cell>
        </row>
        <row r="32">
          <cell r="B32" t="str">
            <v>Indian</v>
          </cell>
          <cell r="C32" t="str">
            <v>S</v>
          </cell>
          <cell r="D32">
            <v>144.15</v>
          </cell>
          <cell r="E32" t="str">
            <v/>
          </cell>
        </row>
        <row r="33">
          <cell r="B33" t="str">
            <v>Other Asian ethnicity</v>
          </cell>
          <cell r="C33">
            <v>0</v>
          </cell>
          <cell r="D33" t="str">
            <v>.</v>
          </cell>
          <cell r="E33" t="str">
            <v/>
          </cell>
        </row>
        <row r="34">
          <cell r="B34" t="str">
            <v>Other ethnicity</v>
          </cell>
          <cell r="C34" t="str">
            <v>S</v>
          </cell>
          <cell r="D34">
            <v>196.04</v>
          </cell>
          <cell r="E34" t="str">
            <v/>
          </cell>
        </row>
        <row r="35">
          <cell r="B35" t="str">
            <v>Other ethnicity (except European and Māori)</v>
          </cell>
          <cell r="C35" t="str">
            <v>S</v>
          </cell>
          <cell r="D35">
            <v>115.18</v>
          </cell>
          <cell r="E35" t="str">
            <v/>
          </cell>
        </row>
        <row r="36">
          <cell r="B36" t="str">
            <v>Other ethnicity (except European, Māori and Asian)</v>
          </cell>
          <cell r="C36" t="str">
            <v>S</v>
          </cell>
          <cell r="D36">
            <v>196.04</v>
          </cell>
          <cell r="E36" t="str">
            <v/>
          </cell>
        </row>
        <row r="37">
          <cell r="B37" t="str">
            <v>Other ethnicity (except European, Māori and Pacific)</v>
          </cell>
          <cell r="C37" t="str">
            <v>S</v>
          </cell>
          <cell r="D37">
            <v>115.18</v>
          </cell>
          <cell r="E37" t="str">
            <v/>
          </cell>
        </row>
        <row r="38">
          <cell r="B38">
            <v>2018</v>
          </cell>
          <cell r="C38" t="str">
            <v>S</v>
          </cell>
          <cell r="D38">
            <v>74.91</v>
          </cell>
          <cell r="E38" t="str">
            <v/>
          </cell>
        </row>
        <row r="39">
          <cell r="B39" t="str">
            <v>2019/20</v>
          </cell>
          <cell r="C39" t="str">
            <v>S</v>
          </cell>
          <cell r="D39">
            <v>81.459999999999994</v>
          </cell>
          <cell r="E39" t="str">
            <v/>
          </cell>
        </row>
        <row r="40">
          <cell r="B40" t="str">
            <v>Auckland</v>
          </cell>
          <cell r="C40" t="str">
            <v>S</v>
          </cell>
          <cell r="D40">
            <v>172.85</v>
          </cell>
          <cell r="E40" t="str">
            <v/>
          </cell>
        </row>
        <row r="41">
          <cell r="B41" t="str">
            <v>Wellington</v>
          </cell>
          <cell r="C41" t="str">
            <v>S</v>
          </cell>
          <cell r="D41">
            <v>102.11</v>
          </cell>
          <cell r="E41" t="str">
            <v/>
          </cell>
        </row>
        <row r="42">
          <cell r="B42" t="str">
            <v>Rest of North Island</v>
          </cell>
          <cell r="C42" t="str">
            <v>S</v>
          </cell>
          <cell r="D42">
            <v>73.180000000000007</v>
          </cell>
          <cell r="E42" t="str">
            <v/>
          </cell>
        </row>
        <row r="43">
          <cell r="B43" t="str">
            <v>Canterbury</v>
          </cell>
          <cell r="C43" t="str">
            <v>S</v>
          </cell>
          <cell r="D43">
            <v>144.27000000000001</v>
          </cell>
          <cell r="E43" t="str">
            <v/>
          </cell>
        </row>
        <row r="44">
          <cell r="B44" t="str">
            <v>Rest of South Island</v>
          </cell>
          <cell r="C44" t="str">
            <v>S</v>
          </cell>
          <cell r="D44">
            <v>125.39</v>
          </cell>
          <cell r="E44" t="str">
            <v/>
          </cell>
        </row>
        <row r="45">
          <cell r="B45" t="str">
            <v>Major urban area</v>
          </cell>
          <cell r="C45" t="str">
            <v>S</v>
          </cell>
          <cell r="D45">
            <v>88.87</v>
          </cell>
          <cell r="E45" t="str">
            <v/>
          </cell>
        </row>
        <row r="46">
          <cell r="B46" t="str">
            <v>Large urban area</v>
          </cell>
          <cell r="C46" t="str">
            <v>S</v>
          </cell>
          <cell r="D46">
            <v>197.55</v>
          </cell>
          <cell r="E46" t="str">
            <v/>
          </cell>
        </row>
        <row r="47">
          <cell r="B47" t="str">
            <v>Medium urban area</v>
          </cell>
          <cell r="C47" t="str">
            <v>S</v>
          </cell>
          <cell r="D47">
            <v>148.1</v>
          </cell>
          <cell r="E47" t="str">
            <v/>
          </cell>
        </row>
        <row r="48">
          <cell r="B48" t="str">
            <v>Small urban area</v>
          </cell>
          <cell r="C48" t="str">
            <v>S</v>
          </cell>
          <cell r="D48">
            <v>119.17</v>
          </cell>
          <cell r="E48" t="str">
            <v/>
          </cell>
        </row>
        <row r="49">
          <cell r="B49" t="str">
            <v>Rural settlement/rural other</v>
          </cell>
          <cell r="C49" t="str">
            <v>S</v>
          </cell>
          <cell r="D49">
            <v>118.62</v>
          </cell>
          <cell r="E49" t="str">
            <v/>
          </cell>
        </row>
        <row r="50">
          <cell r="B50" t="str">
            <v>Major urban area</v>
          </cell>
          <cell r="C50" t="str">
            <v>S</v>
          </cell>
          <cell r="D50">
            <v>88.87</v>
          </cell>
          <cell r="E50" t="str">
            <v/>
          </cell>
        </row>
        <row r="51">
          <cell r="B51" t="str">
            <v>Medium/large urban area</v>
          </cell>
          <cell r="C51" t="str">
            <v>S</v>
          </cell>
          <cell r="D51">
            <v>137.38</v>
          </cell>
          <cell r="E51" t="str">
            <v/>
          </cell>
        </row>
        <row r="52">
          <cell r="B52" t="str">
            <v>Small urban/rural area</v>
          </cell>
          <cell r="C52" t="str">
            <v>S</v>
          </cell>
          <cell r="D52">
            <v>84.11</v>
          </cell>
          <cell r="E52" t="str">
            <v/>
          </cell>
        </row>
        <row r="53">
          <cell r="B53" t="str">
            <v>Quintile 1 (least deprived)</v>
          </cell>
          <cell r="C53" t="str">
            <v>S</v>
          </cell>
          <cell r="D53">
            <v>151.94999999999999</v>
          </cell>
          <cell r="E53" t="str">
            <v/>
          </cell>
        </row>
        <row r="54">
          <cell r="B54" t="str">
            <v>Quintile 2</v>
          </cell>
          <cell r="C54" t="str">
            <v>S</v>
          </cell>
          <cell r="D54">
            <v>196.87</v>
          </cell>
          <cell r="E54" t="str">
            <v/>
          </cell>
        </row>
        <row r="55">
          <cell r="B55" t="str">
            <v>Quintile 3</v>
          </cell>
          <cell r="C55" t="str">
            <v>S</v>
          </cell>
          <cell r="D55">
            <v>71.89</v>
          </cell>
          <cell r="E55" t="str">
            <v/>
          </cell>
        </row>
        <row r="56">
          <cell r="B56" t="str">
            <v>Quintile 4</v>
          </cell>
          <cell r="C56" t="str">
            <v>S</v>
          </cell>
          <cell r="D56">
            <v>151.54</v>
          </cell>
          <cell r="E56" t="str">
            <v/>
          </cell>
        </row>
        <row r="57">
          <cell r="B57" t="str">
            <v>Quintile 5 (most deprived)</v>
          </cell>
          <cell r="C57" t="str">
            <v>S</v>
          </cell>
          <cell r="D57">
            <v>82.07</v>
          </cell>
          <cell r="E57" t="str">
            <v/>
          </cell>
        </row>
        <row r="58">
          <cell r="B58" t="str">
            <v>Had partner within last 12 months</v>
          </cell>
          <cell r="C58" t="str">
            <v>S</v>
          </cell>
          <cell r="D58">
            <v>64.63</v>
          </cell>
          <cell r="E58" t="str">
            <v/>
          </cell>
        </row>
        <row r="59">
          <cell r="B59" t="str">
            <v>Has ever had a partner</v>
          </cell>
          <cell r="C59" t="str">
            <v>S</v>
          </cell>
          <cell r="D59">
            <v>64.63</v>
          </cell>
          <cell r="E59" t="str">
            <v/>
          </cell>
        </row>
        <row r="60">
          <cell r="B60" t="str">
            <v>Partnered – legally registered</v>
          </cell>
          <cell r="C60" t="str">
            <v>S</v>
          </cell>
          <cell r="D60">
            <v>58.78</v>
          </cell>
          <cell r="E60" t="str">
            <v/>
          </cell>
        </row>
        <row r="61">
          <cell r="B61" t="str">
            <v>Partnered – not legally registered</v>
          </cell>
          <cell r="C61" t="str">
            <v>S</v>
          </cell>
          <cell r="D61">
            <v>147.83000000000001</v>
          </cell>
          <cell r="E61" t="str">
            <v/>
          </cell>
        </row>
        <row r="62">
          <cell r="B62" t="str">
            <v>Non-partnered</v>
          </cell>
          <cell r="C62" t="str">
            <v>S</v>
          </cell>
          <cell r="D62">
            <v>121.83</v>
          </cell>
          <cell r="E62" t="str">
            <v/>
          </cell>
        </row>
        <row r="63">
          <cell r="B63" t="str">
            <v>Never married and never in a civil union</v>
          </cell>
          <cell r="C63" t="str">
            <v>S</v>
          </cell>
          <cell r="D63">
            <v>123.78</v>
          </cell>
          <cell r="E63" t="str">
            <v/>
          </cell>
        </row>
        <row r="64">
          <cell r="B64" t="str">
            <v>Divorced</v>
          </cell>
          <cell r="C64">
            <v>0</v>
          </cell>
          <cell r="D64" t="str">
            <v>.</v>
          </cell>
          <cell r="E64" t="str">
            <v/>
          </cell>
        </row>
        <row r="65">
          <cell r="B65" t="str">
            <v>Widowed/surviving partner</v>
          </cell>
          <cell r="C65" t="str">
            <v>S</v>
          </cell>
          <cell r="D65">
            <v>196.24</v>
          </cell>
          <cell r="E65" t="str">
            <v/>
          </cell>
        </row>
        <row r="66">
          <cell r="B66" t="str">
            <v>Separated</v>
          </cell>
          <cell r="C66" t="str">
            <v>S</v>
          </cell>
          <cell r="D66">
            <v>146.25</v>
          </cell>
          <cell r="E66" t="str">
            <v/>
          </cell>
        </row>
        <row r="67">
          <cell r="B67" t="str">
            <v>Married/civil union/de facto</v>
          </cell>
          <cell r="C67" t="str">
            <v>S</v>
          </cell>
          <cell r="D67">
            <v>58.78</v>
          </cell>
          <cell r="E67" t="str">
            <v/>
          </cell>
        </row>
        <row r="68">
          <cell r="B68" t="str">
            <v>Adults with disability</v>
          </cell>
          <cell r="C68" t="str">
            <v>S</v>
          </cell>
          <cell r="D68">
            <v>196.61</v>
          </cell>
          <cell r="E68" t="str">
            <v/>
          </cell>
        </row>
        <row r="69">
          <cell r="B69" t="str">
            <v>Adults without disability</v>
          </cell>
          <cell r="C69" t="str">
            <v>S</v>
          </cell>
          <cell r="D69">
            <v>59.12</v>
          </cell>
          <cell r="E69" t="str">
            <v/>
          </cell>
        </row>
        <row r="70">
          <cell r="B70" t="str">
            <v>Low level of psychological distress</v>
          </cell>
          <cell r="C70" t="str">
            <v>S</v>
          </cell>
          <cell r="D70">
            <v>63.12</v>
          </cell>
          <cell r="E70" t="str">
            <v/>
          </cell>
        </row>
        <row r="71">
          <cell r="B71" t="str">
            <v>Moderate level of psychological distress</v>
          </cell>
          <cell r="C71" t="str">
            <v>S</v>
          </cell>
          <cell r="D71">
            <v>146.29</v>
          </cell>
          <cell r="E71" t="str">
            <v/>
          </cell>
        </row>
        <row r="72">
          <cell r="B72" t="str">
            <v>High level of psychological distress</v>
          </cell>
          <cell r="C72" t="str">
            <v>S</v>
          </cell>
          <cell r="D72">
            <v>196.23</v>
          </cell>
          <cell r="E72" t="str">
            <v/>
          </cell>
        </row>
        <row r="73">
          <cell r="B73" t="str">
            <v>No probable serious mental illness</v>
          </cell>
          <cell r="C73" t="str">
            <v>S</v>
          </cell>
          <cell r="D73">
            <v>63.12</v>
          </cell>
          <cell r="E73" t="str">
            <v/>
          </cell>
        </row>
        <row r="74">
          <cell r="B74" t="str">
            <v>Probable serious mental illness</v>
          </cell>
          <cell r="C74" t="str">
            <v>S</v>
          </cell>
          <cell r="D74">
            <v>146.29</v>
          </cell>
          <cell r="E74" t="str">
            <v/>
          </cell>
        </row>
        <row r="75">
          <cell r="B75" t="str">
            <v>Employed</v>
          </cell>
          <cell r="C75" t="str">
            <v>S</v>
          </cell>
          <cell r="D75">
            <v>74.8</v>
          </cell>
          <cell r="E75" t="str">
            <v/>
          </cell>
        </row>
        <row r="76">
          <cell r="B76" t="str">
            <v>Unemployed</v>
          </cell>
          <cell r="C76" t="str">
            <v>S</v>
          </cell>
          <cell r="D76">
            <v>196.58</v>
          </cell>
          <cell r="E76" t="str">
            <v/>
          </cell>
        </row>
        <row r="77">
          <cell r="B77" t="str">
            <v>Retired</v>
          </cell>
          <cell r="C77" t="str">
            <v>S</v>
          </cell>
          <cell r="D77">
            <v>124.29</v>
          </cell>
          <cell r="E77" t="str">
            <v/>
          </cell>
        </row>
        <row r="78">
          <cell r="B78" t="str">
            <v>Home or caring duties or voluntary work</v>
          </cell>
          <cell r="C78" t="str">
            <v>S</v>
          </cell>
          <cell r="D78">
            <v>196.24</v>
          </cell>
          <cell r="E78" t="str">
            <v/>
          </cell>
        </row>
        <row r="79">
          <cell r="B79" t="str">
            <v>Not employed, studying</v>
          </cell>
          <cell r="C79" t="str">
            <v>S</v>
          </cell>
          <cell r="D79">
            <v>142.02000000000001</v>
          </cell>
          <cell r="E79" t="str">
            <v/>
          </cell>
        </row>
        <row r="80">
          <cell r="B80" t="str">
            <v>Not employed, not actively seeking work/unable to work</v>
          </cell>
          <cell r="C80" t="str">
            <v>S</v>
          </cell>
          <cell r="D80">
            <v>196.24</v>
          </cell>
          <cell r="E80" t="str">
            <v/>
          </cell>
        </row>
        <row r="81">
          <cell r="B81" t="str">
            <v>Other employment status</v>
          </cell>
          <cell r="C81">
            <v>0</v>
          </cell>
          <cell r="D81" t="str">
            <v>.</v>
          </cell>
          <cell r="E81" t="str">
            <v/>
          </cell>
        </row>
        <row r="82">
          <cell r="B82" t="str">
            <v>Not in the labour force</v>
          </cell>
          <cell r="C82" t="str">
            <v>S</v>
          </cell>
          <cell r="D82">
            <v>86.51</v>
          </cell>
          <cell r="E82" t="str">
            <v/>
          </cell>
        </row>
        <row r="83">
          <cell r="B83" t="str">
            <v>Personal income: $20,000 or less</v>
          </cell>
          <cell r="C83" t="str">
            <v>S</v>
          </cell>
          <cell r="D83">
            <v>86.05</v>
          </cell>
          <cell r="E83" t="str">
            <v/>
          </cell>
        </row>
        <row r="84">
          <cell r="B84" t="str">
            <v>Personal income: $20,001–$40,000</v>
          </cell>
          <cell r="C84" t="str">
            <v>S</v>
          </cell>
          <cell r="D84">
            <v>112.67</v>
          </cell>
          <cell r="E84" t="str">
            <v/>
          </cell>
        </row>
        <row r="85">
          <cell r="B85" t="str">
            <v>Personal income: $40,001–$60,000</v>
          </cell>
          <cell r="C85" t="str">
            <v>S</v>
          </cell>
          <cell r="D85">
            <v>91.91</v>
          </cell>
          <cell r="E85" t="str">
            <v/>
          </cell>
        </row>
        <row r="86">
          <cell r="B86" t="str">
            <v>Personal income: $60,001 or more</v>
          </cell>
          <cell r="C86" t="str">
            <v>S</v>
          </cell>
          <cell r="D86">
            <v>122.11</v>
          </cell>
          <cell r="E86" t="str">
            <v/>
          </cell>
        </row>
        <row r="87">
          <cell r="B87" t="str">
            <v>Household income: $40,000 or less</v>
          </cell>
          <cell r="C87" t="str">
            <v>S</v>
          </cell>
          <cell r="D87">
            <v>76.06</v>
          </cell>
          <cell r="E87" t="str">
            <v/>
          </cell>
        </row>
        <row r="88">
          <cell r="B88" t="str">
            <v>Household income: $40,001–$60,000</v>
          </cell>
          <cell r="C88" t="str">
            <v>S</v>
          </cell>
          <cell r="D88">
            <v>98.44</v>
          </cell>
          <cell r="E88" t="str">
            <v/>
          </cell>
        </row>
        <row r="89">
          <cell r="B89" t="str">
            <v>Household income: $60,001–$100,000</v>
          </cell>
          <cell r="C89" t="str">
            <v>S</v>
          </cell>
          <cell r="D89">
            <v>123.66</v>
          </cell>
          <cell r="E89" t="str">
            <v/>
          </cell>
        </row>
        <row r="90">
          <cell r="B90" t="str">
            <v>Household income: $100,001 or more</v>
          </cell>
          <cell r="C90" t="str">
            <v>S</v>
          </cell>
          <cell r="D90">
            <v>118.99</v>
          </cell>
          <cell r="E90" t="str">
            <v/>
          </cell>
        </row>
        <row r="91">
          <cell r="B91" t="str">
            <v>Not at all limited</v>
          </cell>
          <cell r="C91" t="str">
            <v>S</v>
          </cell>
          <cell r="D91">
            <v>104.96</v>
          </cell>
          <cell r="E91" t="str">
            <v/>
          </cell>
        </row>
        <row r="92">
          <cell r="B92" t="str">
            <v>A little limited</v>
          </cell>
          <cell r="C92" t="str">
            <v>S</v>
          </cell>
          <cell r="D92">
            <v>125.13</v>
          </cell>
          <cell r="E92" t="str">
            <v/>
          </cell>
        </row>
        <row r="93">
          <cell r="B93" t="str">
            <v>Quite limited</v>
          </cell>
          <cell r="C93" t="str">
            <v>S</v>
          </cell>
          <cell r="D93">
            <v>196.3</v>
          </cell>
          <cell r="E93" t="str">
            <v/>
          </cell>
        </row>
        <row r="94">
          <cell r="B94" t="str">
            <v>Very limited</v>
          </cell>
          <cell r="C94" t="str">
            <v>S</v>
          </cell>
          <cell r="D94">
            <v>83.73</v>
          </cell>
          <cell r="E94" t="str">
            <v/>
          </cell>
        </row>
        <row r="95">
          <cell r="B95" t="str">
            <v>Couldn't buy it</v>
          </cell>
          <cell r="C95" t="str">
            <v>S</v>
          </cell>
          <cell r="D95">
            <v>107.82</v>
          </cell>
          <cell r="E95" t="str">
            <v/>
          </cell>
        </row>
        <row r="96">
          <cell r="B96" t="str">
            <v>Not at all limited</v>
          </cell>
          <cell r="C96" t="str">
            <v>S</v>
          </cell>
          <cell r="D96">
            <v>104.96</v>
          </cell>
          <cell r="E96" t="str">
            <v/>
          </cell>
        </row>
        <row r="97">
          <cell r="B97" t="str">
            <v>A little limited</v>
          </cell>
          <cell r="C97" t="str">
            <v>S</v>
          </cell>
          <cell r="D97">
            <v>125.13</v>
          </cell>
          <cell r="E97" t="str">
            <v/>
          </cell>
        </row>
        <row r="98">
          <cell r="B98" t="str">
            <v>Quite or very limited</v>
          </cell>
          <cell r="C98" t="str">
            <v>S</v>
          </cell>
          <cell r="D98">
            <v>82.13</v>
          </cell>
          <cell r="E98" t="str">
            <v/>
          </cell>
        </row>
        <row r="99">
          <cell r="B99" t="str">
            <v>Couldn't buy it</v>
          </cell>
          <cell r="C99" t="str">
            <v>S</v>
          </cell>
          <cell r="D99">
            <v>107.82</v>
          </cell>
          <cell r="E99" t="str">
            <v/>
          </cell>
        </row>
        <row r="100">
          <cell r="B100" t="str">
            <v>Yes, can meet unexpected expense</v>
          </cell>
          <cell r="C100" t="str">
            <v>S</v>
          </cell>
          <cell r="D100">
            <v>82.27</v>
          </cell>
          <cell r="E100" t="str">
            <v/>
          </cell>
        </row>
        <row r="101">
          <cell r="B101" t="str">
            <v>No, cannot meet unexpected expense</v>
          </cell>
          <cell r="C101" t="str">
            <v>S</v>
          </cell>
          <cell r="D101">
            <v>88.79</v>
          </cell>
          <cell r="E101" t="str">
            <v/>
          </cell>
        </row>
        <row r="102">
          <cell r="B102" t="str">
            <v>Household had no vehicle access</v>
          </cell>
          <cell r="C102" t="str">
            <v>S</v>
          </cell>
          <cell r="D102">
            <v>198.99</v>
          </cell>
          <cell r="E102" t="str">
            <v/>
          </cell>
        </row>
        <row r="103">
          <cell r="B103" t="str">
            <v>Household had vehicle access</v>
          </cell>
          <cell r="C103" t="str">
            <v>S</v>
          </cell>
          <cell r="D103">
            <v>66.069999999999993</v>
          </cell>
          <cell r="E103" t="str">
            <v/>
          </cell>
        </row>
        <row r="104">
          <cell r="B104" t="str">
            <v>Household had no access to device</v>
          </cell>
          <cell r="C104" t="str">
            <v>S</v>
          </cell>
          <cell r="D104">
            <v>196.24</v>
          </cell>
          <cell r="E104" t="str">
            <v/>
          </cell>
        </row>
        <row r="105">
          <cell r="B105" t="str">
            <v>Household had access to device</v>
          </cell>
          <cell r="C105" t="str">
            <v>S</v>
          </cell>
          <cell r="D105">
            <v>65.45</v>
          </cell>
          <cell r="E105" t="str">
            <v/>
          </cell>
        </row>
        <row r="106">
          <cell r="B106" t="str">
            <v>One person household</v>
          </cell>
          <cell r="C106" t="str">
            <v>S</v>
          </cell>
          <cell r="D106">
            <v>90.02</v>
          </cell>
          <cell r="E106" t="str">
            <v/>
          </cell>
        </row>
        <row r="107">
          <cell r="B107" t="str">
            <v>One parent with child(ren)</v>
          </cell>
          <cell r="C107" t="str">
            <v>S</v>
          </cell>
          <cell r="D107">
            <v>196.09</v>
          </cell>
          <cell r="E107" t="str">
            <v/>
          </cell>
        </row>
        <row r="108">
          <cell r="B108" t="str">
            <v>Couple only</v>
          </cell>
          <cell r="C108" t="str">
            <v>S</v>
          </cell>
          <cell r="D108">
            <v>139.02000000000001</v>
          </cell>
          <cell r="E108" t="str">
            <v/>
          </cell>
        </row>
        <row r="109">
          <cell r="B109" t="str">
            <v>Couple with child(ren)</v>
          </cell>
          <cell r="C109" t="str">
            <v>S</v>
          </cell>
          <cell r="D109">
            <v>81.31</v>
          </cell>
          <cell r="E109" t="str">
            <v/>
          </cell>
        </row>
        <row r="110">
          <cell r="B110" t="str">
            <v>Other multi-person household</v>
          </cell>
          <cell r="C110" t="str">
            <v>S</v>
          </cell>
          <cell r="D110">
            <v>113.77</v>
          </cell>
          <cell r="E110" t="str">
            <v/>
          </cell>
        </row>
        <row r="111">
          <cell r="B111" t="str">
            <v>Other household with couple and/or child</v>
          </cell>
          <cell r="C111" t="str">
            <v>S</v>
          </cell>
          <cell r="D111">
            <v>196.06</v>
          </cell>
          <cell r="E111" t="str">
            <v/>
          </cell>
        </row>
        <row r="112">
          <cell r="B112" t="str">
            <v>One-person household</v>
          </cell>
          <cell r="C112" t="str">
            <v>S</v>
          </cell>
          <cell r="D112">
            <v>90.02</v>
          </cell>
          <cell r="E112" t="str">
            <v/>
          </cell>
        </row>
        <row r="113">
          <cell r="B113" t="str">
            <v>Two-people household</v>
          </cell>
          <cell r="C113" t="str">
            <v>S</v>
          </cell>
          <cell r="D113">
            <v>101.63</v>
          </cell>
          <cell r="E113" t="str">
            <v/>
          </cell>
        </row>
        <row r="114">
          <cell r="B114" t="str">
            <v>Three-people household</v>
          </cell>
          <cell r="C114" t="str">
            <v>S</v>
          </cell>
          <cell r="D114">
            <v>92.98</v>
          </cell>
          <cell r="E114" t="str">
            <v/>
          </cell>
        </row>
        <row r="115">
          <cell r="B115" t="str">
            <v>Four-people household</v>
          </cell>
          <cell r="C115" t="str">
            <v>S</v>
          </cell>
          <cell r="D115">
            <v>134.78</v>
          </cell>
          <cell r="E115" t="str">
            <v/>
          </cell>
        </row>
        <row r="116">
          <cell r="B116" t="str">
            <v>Five-or-more-people household</v>
          </cell>
          <cell r="C116" t="str">
            <v>S</v>
          </cell>
          <cell r="D116">
            <v>179.93</v>
          </cell>
          <cell r="E116" t="str">
            <v/>
          </cell>
        </row>
        <row r="117">
          <cell r="B117" t="str">
            <v>No children in household</v>
          </cell>
          <cell r="C117" t="str">
            <v>S</v>
          </cell>
          <cell r="D117">
            <v>66.39</v>
          </cell>
          <cell r="E117" t="str">
            <v/>
          </cell>
        </row>
        <row r="118">
          <cell r="B118" t="str">
            <v>One-child household</v>
          </cell>
          <cell r="C118" t="str">
            <v>S</v>
          </cell>
          <cell r="D118">
            <v>151.16999999999999</v>
          </cell>
          <cell r="E118" t="str">
            <v/>
          </cell>
        </row>
        <row r="119">
          <cell r="B119" t="str">
            <v>Two-or-more-children household</v>
          </cell>
          <cell r="C119" t="str">
            <v>S</v>
          </cell>
          <cell r="D119">
            <v>130.69999999999999</v>
          </cell>
          <cell r="E119" t="str">
            <v/>
          </cell>
        </row>
        <row r="120">
          <cell r="B120" t="str">
            <v>No children in household</v>
          </cell>
          <cell r="C120" t="str">
            <v>S</v>
          </cell>
          <cell r="D120">
            <v>66.39</v>
          </cell>
          <cell r="E120" t="str">
            <v/>
          </cell>
        </row>
        <row r="121">
          <cell r="B121" t="str">
            <v>One-or-more-children household</v>
          </cell>
          <cell r="C121" t="str">
            <v>S</v>
          </cell>
          <cell r="D121">
            <v>99</v>
          </cell>
          <cell r="E121" t="str">
            <v/>
          </cell>
        </row>
        <row r="122">
          <cell r="B122" t="str">
            <v>Yes, lived at current address</v>
          </cell>
          <cell r="C122" t="str">
            <v>S</v>
          </cell>
          <cell r="D122">
            <v>72.69</v>
          </cell>
          <cell r="E122" t="str">
            <v/>
          </cell>
        </row>
        <row r="123">
          <cell r="B123" t="str">
            <v>No, did not live at current address</v>
          </cell>
          <cell r="C123" t="str">
            <v>S</v>
          </cell>
          <cell r="D123">
            <v>83.27</v>
          </cell>
          <cell r="E123" t="str">
            <v/>
          </cell>
        </row>
        <row r="124">
          <cell r="B124" t="str">
            <v>Owned</v>
          </cell>
          <cell r="C124" t="str">
            <v>S</v>
          </cell>
          <cell r="D124">
            <v>90.45</v>
          </cell>
          <cell r="E124" t="str">
            <v/>
          </cell>
        </row>
        <row r="125">
          <cell r="B125" t="str">
            <v>Rented, private</v>
          </cell>
          <cell r="C125" t="str">
            <v>S</v>
          </cell>
          <cell r="D125">
            <v>62.5</v>
          </cell>
          <cell r="E125" t="str">
            <v/>
          </cell>
        </row>
        <row r="126">
          <cell r="B126" t="str">
            <v>Rented, government</v>
          </cell>
          <cell r="C126" t="str">
            <v>S</v>
          </cell>
          <cell r="D126">
            <v>196.61</v>
          </cell>
          <cell r="E126" t="str">
            <v/>
          </cell>
        </row>
        <row r="128">
          <cell r="B128"/>
          <cell r="C128"/>
          <cell r="D128"/>
          <cell r="E128"/>
        </row>
        <row r="129">
          <cell r="B129"/>
          <cell r="C129"/>
          <cell r="D129"/>
          <cell r="E129"/>
        </row>
        <row r="130">
          <cell r="B130"/>
          <cell r="C130"/>
          <cell r="D130"/>
          <cell r="E130"/>
        </row>
      </sheetData>
      <sheetData sheetId="14">
        <row r="4">
          <cell r="B4" t="str">
            <v>New Zealand Average</v>
          </cell>
          <cell r="C4" t="str">
            <v>SŜ</v>
          </cell>
          <cell r="D4">
            <v>3.71</v>
          </cell>
          <cell r="E4" t="str">
            <v/>
          </cell>
          <cell r="F4" t="str">
            <v/>
          </cell>
        </row>
        <row r="5">
          <cell r="B5" t="str">
            <v>Male</v>
          </cell>
          <cell r="C5" t="str">
            <v>SŜ</v>
          </cell>
          <cell r="D5">
            <v>3.71</v>
          </cell>
          <cell r="E5" t="str">
            <v/>
          </cell>
          <cell r="F5" t="str">
            <v/>
          </cell>
        </row>
        <row r="6">
          <cell r="B6" t="str">
            <v>Cis-male</v>
          </cell>
          <cell r="C6" t="str">
            <v>SŜ</v>
          </cell>
          <cell r="D6">
            <v>3.76</v>
          </cell>
          <cell r="E6" t="str">
            <v/>
          </cell>
          <cell r="F6" t="str">
            <v/>
          </cell>
        </row>
        <row r="7">
          <cell r="B7" t="str">
            <v>Gender-diverse or trans-gender</v>
          </cell>
          <cell r="C7">
            <v>0</v>
          </cell>
          <cell r="D7">
            <v>0</v>
          </cell>
          <cell r="E7" t="str">
            <v>.</v>
          </cell>
          <cell r="F7" t="str">
            <v>*</v>
          </cell>
        </row>
        <row r="8">
          <cell r="B8" t="str">
            <v>Heterosexual</v>
          </cell>
          <cell r="C8" t="str">
            <v>SŜ</v>
          </cell>
          <cell r="D8">
            <v>3.5</v>
          </cell>
          <cell r="E8" t="str">
            <v/>
          </cell>
          <cell r="F8" t="str">
            <v/>
          </cell>
        </row>
        <row r="9">
          <cell r="B9" t="str">
            <v>Gay or lesbian</v>
          </cell>
          <cell r="C9" t="str">
            <v>S</v>
          </cell>
          <cell r="D9">
            <v>137.97999999999999</v>
          </cell>
          <cell r="E9" t="str">
            <v/>
          </cell>
          <cell r="F9" t="str">
            <v/>
          </cell>
        </row>
        <row r="10">
          <cell r="B10" t="str">
            <v>Bisexual</v>
          </cell>
          <cell r="C10" t="str">
            <v>S</v>
          </cell>
          <cell r="D10">
            <v>93.12</v>
          </cell>
          <cell r="E10" t="str">
            <v/>
          </cell>
          <cell r="F10" t="str">
            <v/>
          </cell>
        </row>
        <row r="11">
          <cell r="B11" t="str">
            <v>Other sexual identity</v>
          </cell>
          <cell r="C11">
            <v>0</v>
          </cell>
          <cell r="D11">
            <v>0</v>
          </cell>
          <cell r="E11" t="str">
            <v>.</v>
          </cell>
          <cell r="F11" t="str">
            <v>*</v>
          </cell>
        </row>
        <row r="12">
          <cell r="B12" t="str">
            <v>People with diverse sexualities</v>
          </cell>
          <cell r="C12" t="str">
            <v>S</v>
          </cell>
          <cell r="D12">
            <v>36.89</v>
          </cell>
          <cell r="E12" t="str">
            <v/>
          </cell>
          <cell r="F12" t="str">
            <v/>
          </cell>
        </row>
        <row r="13">
          <cell r="B13" t="str">
            <v>Not LGBT</v>
          </cell>
          <cell r="C13" t="str">
            <v>SŜ</v>
          </cell>
          <cell r="D13">
            <v>3.55</v>
          </cell>
          <cell r="E13" t="str">
            <v/>
          </cell>
          <cell r="F13" t="str">
            <v/>
          </cell>
        </row>
        <row r="14">
          <cell r="B14" t="str">
            <v>LGBT</v>
          </cell>
          <cell r="C14" t="str">
            <v>S</v>
          </cell>
          <cell r="D14">
            <v>28.92</v>
          </cell>
          <cell r="E14" t="str">
            <v/>
          </cell>
          <cell r="F14" t="str">
            <v/>
          </cell>
        </row>
        <row r="15">
          <cell r="B15" t="str">
            <v>15–19 years</v>
          </cell>
          <cell r="C15">
            <v>0</v>
          </cell>
          <cell r="D15">
            <v>0</v>
          </cell>
          <cell r="E15" t="str">
            <v>.</v>
          </cell>
          <cell r="F15" t="str">
            <v>*</v>
          </cell>
        </row>
        <row r="16">
          <cell r="B16" t="str">
            <v>20–29 years</v>
          </cell>
          <cell r="C16" t="str">
            <v>SŜ</v>
          </cell>
          <cell r="D16">
            <v>9.16</v>
          </cell>
          <cell r="E16" t="str">
            <v/>
          </cell>
          <cell r="F16" t="str">
            <v/>
          </cell>
        </row>
        <row r="17">
          <cell r="B17" t="str">
            <v>30–39 years</v>
          </cell>
          <cell r="C17" t="str">
            <v>SŜ</v>
          </cell>
          <cell r="D17">
            <v>3.88</v>
          </cell>
          <cell r="E17" t="str">
            <v/>
          </cell>
          <cell r="F17" t="str">
            <v/>
          </cell>
        </row>
        <row r="18">
          <cell r="B18" t="str">
            <v>40–49 years</v>
          </cell>
          <cell r="C18" t="str">
            <v>SŜ</v>
          </cell>
          <cell r="D18">
            <v>12.12</v>
          </cell>
          <cell r="E18" t="str">
            <v/>
          </cell>
          <cell r="F18" t="str">
            <v/>
          </cell>
        </row>
        <row r="19">
          <cell r="B19" t="str">
            <v>50–59 years</v>
          </cell>
          <cell r="C19" t="str">
            <v>SŜ</v>
          </cell>
          <cell r="D19">
            <v>13.61</v>
          </cell>
          <cell r="E19" t="str">
            <v/>
          </cell>
          <cell r="F19" t="str">
            <v/>
          </cell>
        </row>
        <row r="20">
          <cell r="B20" t="str">
            <v>60–64 years</v>
          </cell>
          <cell r="C20">
            <v>0</v>
          </cell>
          <cell r="D20">
            <v>0</v>
          </cell>
          <cell r="E20" t="str">
            <v>.</v>
          </cell>
          <cell r="F20" t="str">
            <v>*</v>
          </cell>
        </row>
        <row r="21">
          <cell r="B21" t="str">
            <v>65 years and over</v>
          </cell>
          <cell r="C21">
            <v>0</v>
          </cell>
          <cell r="D21">
            <v>0</v>
          </cell>
          <cell r="E21" t="str">
            <v>.</v>
          </cell>
          <cell r="F21" t="str">
            <v>*</v>
          </cell>
        </row>
        <row r="22">
          <cell r="B22" t="str">
            <v>15–29 years</v>
          </cell>
          <cell r="C22" t="str">
            <v>SŜ</v>
          </cell>
          <cell r="D22">
            <v>7.3</v>
          </cell>
          <cell r="E22" t="str">
            <v/>
          </cell>
          <cell r="F22" t="str">
            <v/>
          </cell>
        </row>
        <row r="23">
          <cell r="B23" t="str">
            <v>30–64 years</v>
          </cell>
          <cell r="C23" t="str">
            <v>SŜ</v>
          </cell>
          <cell r="D23">
            <v>4.53</v>
          </cell>
          <cell r="E23" t="str">
            <v/>
          </cell>
          <cell r="F23" t="str">
            <v/>
          </cell>
        </row>
        <row r="24">
          <cell r="B24" t="str">
            <v>65 years and over</v>
          </cell>
          <cell r="C24">
            <v>0</v>
          </cell>
          <cell r="D24">
            <v>0</v>
          </cell>
          <cell r="E24" t="str">
            <v>.</v>
          </cell>
          <cell r="F24" t="str">
            <v>*</v>
          </cell>
        </row>
        <row r="25">
          <cell r="B25" t="str">
            <v>15–19 years</v>
          </cell>
          <cell r="C25">
            <v>0</v>
          </cell>
          <cell r="D25">
            <v>0</v>
          </cell>
          <cell r="E25" t="str">
            <v>.</v>
          </cell>
          <cell r="F25" t="str">
            <v>*</v>
          </cell>
        </row>
        <row r="26">
          <cell r="B26" t="str">
            <v>20–29 years</v>
          </cell>
          <cell r="C26" t="str">
            <v>SŜ</v>
          </cell>
          <cell r="D26">
            <v>9.16</v>
          </cell>
          <cell r="E26" t="str">
            <v/>
          </cell>
          <cell r="F26" t="str">
            <v/>
          </cell>
        </row>
        <row r="27">
          <cell r="B27" t="str">
            <v>NZ European</v>
          </cell>
          <cell r="C27" t="str">
            <v>SŜ</v>
          </cell>
          <cell r="D27">
            <v>5.45</v>
          </cell>
          <cell r="E27" t="str">
            <v/>
          </cell>
          <cell r="F27" t="str">
            <v/>
          </cell>
        </row>
        <row r="28">
          <cell r="B28" t="str">
            <v>Māori</v>
          </cell>
          <cell r="C28" t="str">
            <v>SŜ</v>
          </cell>
          <cell r="D28">
            <v>10.28</v>
          </cell>
          <cell r="E28" t="str">
            <v/>
          </cell>
          <cell r="F28" t="str">
            <v/>
          </cell>
        </row>
        <row r="29">
          <cell r="B29" t="str">
            <v>Pacific peoples</v>
          </cell>
          <cell r="C29" t="str">
            <v>SŜ</v>
          </cell>
          <cell r="D29">
            <v>7.31</v>
          </cell>
          <cell r="E29" t="str">
            <v/>
          </cell>
          <cell r="F29" t="str">
            <v/>
          </cell>
        </row>
        <row r="30">
          <cell r="B30" t="str">
            <v>Asian</v>
          </cell>
          <cell r="C30">
            <v>0</v>
          </cell>
          <cell r="D30">
            <v>0</v>
          </cell>
          <cell r="E30" t="str">
            <v>.</v>
          </cell>
          <cell r="F30" t="str">
            <v>*</v>
          </cell>
        </row>
        <row r="31">
          <cell r="B31" t="str">
            <v>Chinese</v>
          </cell>
          <cell r="C31">
            <v>0</v>
          </cell>
          <cell r="D31">
            <v>0</v>
          </cell>
          <cell r="E31" t="str">
            <v>.</v>
          </cell>
          <cell r="F31" t="str">
            <v>*</v>
          </cell>
        </row>
        <row r="32">
          <cell r="B32" t="str">
            <v>Indian</v>
          </cell>
          <cell r="C32">
            <v>0</v>
          </cell>
          <cell r="D32">
            <v>0</v>
          </cell>
          <cell r="E32" t="str">
            <v>.</v>
          </cell>
          <cell r="F32" t="str">
            <v>*</v>
          </cell>
        </row>
        <row r="33">
          <cell r="B33" t="str">
            <v>Other Asian ethnicity</v>
          </cell>
          <cell r="C33">
            <v>0</v>
          </cell>
          <cell r="D33">
            <v>0</v>
          </cell>
          <cell r="E33" t="str">
            <v>.</v>
          </cell>
          <cell r="F33" t="str">
            <v>*</v>
          </cell>
        </row>
        <row r="34">
          <cell r="B34" t="str">
            <v>Other ethnicity</v>
          </cell>
          <cell r="C34">
            <v>0</v>
          </cell>
          <cell r="D34">
            <v>0</v>
          </cell>
          <cell r="E34" t="str">
            <v>.</v>
          </cell>
          <cell r="F34" t="str">
            <v>*</v>
          </cell>
        </row>
        <row r="35">
          <cell r="B35" t="str">
            <v>Other ethnicity (except European and Māori)</v>
          </cell>
          <cell r="C35" t="str">
            <v>SŜ</v>
          </cell>
          <cell r="D35">
            <v>3.09</v>
          </cell>
          <cell r="E35" t="str">
            <v/>
          </cell>
          <cell r="F35" t="str">
            <v/>
          </cell>
        </row>
        <row r="36">
          <cell r="B36" t="str">
            <v>Other ethnicity (except European, Māori and Asian)</v>
          </cell>
          <cell r="C36" t="str">
            <v>SŜ</v>
          </cell>
          <cell r="D36">
            <v>6.42</v>
          </cell>
          <cell r="E36" t="str">
            <v/>
          </cell>
          <cell r="F36" t="str">
            <v/>
          </cell>
        </row>
        <row r="37">
          <cell r="B37" t="str">
            <v>Other ethnicity (except European, Māori and Pacific)</v>
          </cell>
          <cell r="C37">
            <v>0</v>
          </cell>
          <cell r="D37">
            <v>0</v>
          </cell>
          <cell r="E37" t="str">
            <v>.</v>
          </cell>
          <cell r="F37" t="str">
            <v>*</v>
          </cell>
        </row>
        <row r="38">
          <cell r="B38">
            <v>2018</v>
          </cell>
          <cell r="C38" t="str">
            <v>SŜ</v>
          </cell>
          <cell r="D38">
            <v>3.81</v>
          </cell>
          <cell r="E38" t="str">
            <v/>
          </cell>
          <cell r="F38" t="str">
            <v/>
          </cell>
        </row>
        <row r="39">
          <cell r="B39" t="str">
            <v>2019/20</v>
          </cell>
          <cell r="C39" t="str">
            <v>SŜ</v>
          </cell>
          <cell r="D39">
            <v>7</v>
          </cell>
          <cell r="E39" t="str">
            <v/>
          </cell>
          <cell r="F39" t="str">
            <v/>
          </cell>
        </row>
        <row r="40">
          <cell r="B40" t="str">
            <v>Auckland</v>
          </cell>
          <cell r="C40" t="str">
            <v>SŜ</v>
          </cell>
          <cell r="D40">
            <v>4.9800000000000004</v>
          </cell>
          <cell r="E40" t="str">
            <v/>
          </cell>
          <cell r="F40" t="str">
            <v/>
          </cell>
        </row>
        <row r="41">
          <cell r="B41" t="str">
            <v>Wellington</v>
          </cell>
          <cell r="C41" t="str">
            <v>S</v>
          </cell>
          <cell r="D41">
            <v>21.71</v>
          </cell>
          <cell r="E41" t="str">
            <v/>
          </cell>
          <cell r="F41" t="str">
            <v/>
          </cell>
        </row>
        <row r="42">
          <cell r="B42" t="str">
            <v>Rest of North Island</v>
          </cell>
          <cell r="C42" t="str">
            <v>SŜ</v>
          </cell>
          <cell r="D42">
            <v>6.33</v>
          </cell>
          <cell r="E42" t="str">
            <v/>
          </cell>
          <cell r="F42" t="str">
            <v/>
          </cell>
        </row>
        <row r="43">
          <cell r="B43" t="str">
            <v>Canterbury</v>
          </cell>
          <cell r="C43">
            <v>0</v>
          </cell>
          <cell r="D43">
            <v>0</v>
          </cell>
          <cell r="E43" t="str">
            <v>.</v>
          </cell>
          <cell r="F43" t="str">
            <v>*</v>
          </cell>
        </row>
        <row r="44">
          <cell r="B44" t="str">
            <v>Rest of South Island</v>
          </cell>
          <cell r="C44" t="str">
            <v>S</v>
          </cell>
          <cell r="D44">
            <v>31.49</v>
          </cell>
          <cell r="E44" t="str">
            <v/>
          </cell>
          <cell r="F44" t="str">
            <v/>
          </cell>
        </row>
        <row r="45">
          <cell r="B45" t="str">
            <v>Major urban area</v>
          </cell>
          <cell r="C45" t="str">
            <v>SŜ</v>
          </cell>
          <cell r="D45">
            <v>4.6500000000000004</v>
          </cell>
          <cell r="E45" t="str">
            <v/>
          </cell>
          <cell r="F45" t="str">
            <v/>
          </cell>
        </row>
        <row r="46">
          <cell r="B46" t="str">
            <v>Large urban area</v>
          </cell>
          <cell r="C46" t="str">
            <v>SŜ</v>
          </cell>
          <cell r="D46">
            <v>16.64</v>
          </cell>
          <cell r="E46" t="str">
            <v/>
          </cell>
          <cell r="F46" t="str">
            <v/>
          </cell>
        </row>
        <row r="47">
          <cell r="B47" t="str">
            <v>Medium urban area</v>
          </cell>
          <cell r="C47">
            <v>0</v>
          </cell>
          <cell r="D47">
            <v>0</v>
          </cell>
          <cell r="E47" t="str">
            <v>.</v>
          </cell>
          <cell r="F47" t="str">
            <v>*</v>
          </cell>
        </row>
        <row r="48">
          <cell r="B48" t="str">
            <v>Small urban area</v>
          </cell>
          <cell r="C48" t="str">
            <v>SŜ</v>
          </cell>
          <cell r="D48">
            <v>14.74</v>
          </cell>
          <cell r="E48" t="str">
            <v/>
          </cell>
          <cell r="F48" t="str">
            <v/>
          </cell>
        </row>
        <row r="49">
          <cell r="B49" t="str">
            <v>Rural settlement/rural other</v>
          </cell>
          <cell r="C49" t="str">
            <v>SŜ</v>
          </cell>
          <cell r="D49">
            <v>9.9</v>
          </cell>
          <cell r="E49" t="str">
            <v/>
          </cell>
          <cell r="F49" t="str">
            <v/>
          </cell>
        </row>
        <row r="50">
          <cell r="B50" t="str">
            <v>Major urban area</v>
          </cell>
          <cell r="C50" t="str">
            <v>SŜ</v>
          </cell>
          <cell r="D50">
            <v>4.6500000000000004</v>
          </cell>
          <cell r="E50" t="str">
            <v/>
          </cell>
          <cell r="F50" t="str">
            <v/>
          </cell>
        </row>
        <row r="51">
          <cell r="B51" t="str">
            <v>Medium/large urban area</v>
          </cell>
          <cell r="C51" t="str">
            <v>SŜ</v>
          </cell>
          <cell r="D51">
            <v>10.210000000000001</v>
          </cell>
          <cell r="E51" t="str">
            <v/>
          </cell>
          <cell r="F51" t="str">
            <v/>
          </cell>
        </row>
        <row r="52">
          <cell r="B52" t="str">
            <v>Small urban/rural area</v>
          </cell>
          <cell r="C52" t="str">
            <v>SŜ</v>
          </cell>
          <cell r="D52">
            <v>8.57</v>
          </cell>
          <cell r="E52" t="str">
            <v/>
          </cell>
          <cell r="F52" t="str">
            <v/>
          </cell>
        </row>
        <row r="53">
          <cell r="B53" t="str">
            <v>Quintile 1 (least deprived)</v>
          </cell>
          <cell r="C53" t="str">
            <v>SŜ</v>
          </cell>
          <cell r="D53">
            <v>18.440000000000001</v>
          </cell>
          <cell r="E53" t="str">
            <v/>
          </cell>
          <cell r="F53" t="str">
            <v/>
          </cell>
        </row>
        <row r="54">
          <cell r="B54" t="str">
            <v>Quintile 2</v>
          </cell>
          <cell r="C54" t="str">
            <v>SŜ</v>
          </cell>
          <cell r="D54">
            <v>0.87</v>
          </cell>
          <cell r="E54" t="str">
            <v/>
          </cell>
          <cell r="F54" t="str">
            <v>*</v>
          </cell>
        </row>
        <row r="55">
          <cell r="B55" t="str">
            <v>Quintile 3</v>
          </cell>
          <cell r="C55" t="str">
            <v>SŜ</v>
          </cell>
          <cell r="D55">
            <v>5.68</v>
          </cell>
          <cell r="E55" t="str">
            <v/>
          </cell>
          <cell r="F55" t="str">
            <v/>
          </cell>
        </row>
        <row r="56">
          <cell r="B56" t="str">
            <v>Quintile 4</v>
          </cell>
          <cell r="C56" t="str">
            <v>SŜ</v>
          </cell>
          <cell r="D56">
            <v>9.23</v>
          </cell>
          <cell r="E56" t="str">
            <v/>
          </cell>
          <cell r="F56" t="str">
            <v/>
          </cell>
        </row>
        <row r="57">
          <cell r="B57" t="str">
            <v>Quintile 5 (most deprived)</v>
          </cell>
          <cell r="C57" t="str">
            <v>SŜ</v>
          </cell>
          <cell r="D57">
            <v>7.59</v>
          </cell>
          <cell r="E57" t="str">
            <v/>
          </cell>
          <cell r="F57" t="str">
            <v/>
          </cell>
        </row>
        <row r="58">
          <cell r="B58" t="str">
            <v>Had partner within last 12 months</v>
          </cell>
          <cell r="C58" t="str">
            <v>SŜ</v>
          </cell>
          <cell r="D58">
            <v>3.71</v>
          </cell>
          <cell r="E58" t="str">
            <v/>
          </cell>
          <cell r="F58" t="str">
            <v/>
          </cell>
        </row>
        <row r="59">
          <cell r="B59" t="str">
            <v>Has ever had a partner</v>
          </cell>
          <cell r="C59" t="str">
            <v>SŜ</v>
          </cell>
          <cell r="D59">
            <v>3.71</v>
          </cell>
          <cell r="E59" t="str">
            <v/>
          </cell>
          <cell r="F59" t="str">
            <v/>
          </cell>
        </row>
        <row r="60">
          <cell r="B60" t="str">
            <v>Partnered – legally registered</v>
          </cell>
          <cell r="C60" t="str">
            <v>SŜ</v>
          </cell>
          <cell r="D60">
            <v>4.62</v>
          </cell>
          <cell r="E60" t="str">
            <v/>
          </cell>
          <cell r="F60" t="str">
            <v/>
          </cell>
        </row>
        <row r="61">
          <cell r="B61" t="str">
            <v>Partnered – not legally registered</v>
          </cell>
          <cell r="C61" t="str">
            <v>SŜ</v>
          </cell>
          <cell r="D61">
            <v>3.1</v>
          </cell>
          <cell r="E61" t="str">
            <v/>
          </cell>
          <cell r="F61" t="str">
            <v/>
          </cell>
        </row>
        <row r="62">
          <cell r="B62" t="str">
            <v>Non-partnered</v>
          </cell>
          <cell r="C62" t="str">
            <v>SŜ</v>
          </cell>
          <cell r="D62">
            <v>12.12</v>
          </cell>
          <cell r="E62" t="str">
            <v/>
          </cell>
          <cell r="F62" t="str">
            <v/>
          </cell>
        </row>
        <row r="63">
          <cell r="B63" t="str">
            <v>Never married and never in a civil union</v>
          </cell>
          <cell r="C63" t="str">
            <v>SŜ</v>
          </cell>
          <cell r="D63">
            <v>8.07</v>
          </cell>
          <cell r="E63" t="str">
            <v/>
          </cell>
          <cell r="F63" t="str">
            <v/>
          </cell>
        </row>
        <row r="64">
          <cell r="B64" t="str">
            <v>Divorced</v>
          </cell>
          <cell r="C64" t="str">
            <v>S</v>
          </cell>
          <cell r="D64">
            <v>44.29</v>
          </cell>
          <cell r="E64" t="str">
            <v/>
          </cell>
          <cell r="F64" t="str">
            <v/>
          </cell>
        </row>
        <row r="65">
          <cell r="B65" t="str">
            <v>Widowed/surviving partner</v>
          </cell>
          <cell r="C65">
            <v>0</v>
          </cell>
          <cell r="D65">
            <v>0</v>
          </cell>
          <cell r="E65" t="str">
            <v>.</v>
          </cell>
          <cell r="F65" t="str">
            <v>*</v>
          </cell>
        </row>
        <row r="66">
          <cell r="B66" t="str">
            <v>Separated</v>
          </cell>
          <cell r="C66" t="str">
            <v>SŜ</v>
          </cell>
          <cell r="D66">
            <v>17.82</v>
          </cell>
          <cell r="E66" t="str">
            <v/>
          </cell>
          <cell r="F66" t="str">
            <v/>
          </cell>
        </row>
        <row r="67">
          <cell r="B67" t="str">
            <v>Married/civil union/de facto</v>
          </cell>
          <cell r="C67" t="str">
            <v>SŜ</v>
          </cell>
          <cell r="D67">
            <v>4.49</v>
          </cell>
          <cell r="E67" t="str">
            <v/>
          </cell>
          <cell r="F67" t="str">
            <v/>
          </cell>
        </row>
        <row r="68">
          <cell r="B68" t="str">
            <v>Adults with disability</v>
          </cell>
          <cell r="C68" t="str">
            <v>S</v>
          </cell>
          <cell r="D68">
            <v>21.96</v>
          </cell>
          <cell r="E68" t="str">
            <v/>
          </cell>
          <cell r="F68" t="str">
            <v/>
          </cell>
        </row>
        <row r="69">
          <cell r="B69" t="str">
            <v>Adults without disability</v>
          </cell>
          <cell r="C69" t="str">
            <v>SŜ</v>
          </cell>
          <cell r="D69">
            <v>3.76</v>
          </cell>
          <cell r="E69" t="str">
            <v/>
          </cell>
          <cell r="F69" t="str">
            <v/>
          </cell>
        </row>
        <row r="70">
          <cell r="B70" t="str">
            <v>Low level of psychological distress</v>
          </cell>
          <cell r="C70" t="str">
            <v>SŜ</v>
          </cell>
          <cell r="D70">
            <v>2.96</v>
          </cell>
          <cell r="E70" t="str">
            <v/>
          </cell>
          <cell r="F70" t="str">
            <v/>
          </cell>
        </row>
        <row r="71">
          <cell r="B71" t="str">
            <v>Moderate level of psychological distress</v>
          </cell>
          <cell r="C71" t="str">
            <v>S</v>
          </cell>
          <cell r="D71">
            <v>25.09</v>
          </cell>
          <cell r="E71" t="str">
            <v/>
          </cell>
          <cell r="F71" t="str">
            <v/>
          </cell>
        </row>
        <row r="72">
          <cell r="B72" t="str">
            <v>High level of psychological distress</v>
          </cell>
          <cell r="C72" t="str">
            <v>S</v>
          </cell>
          <cell r="D72">
            <v>45.37</v>
          </cell>
          <cell r="E72" t="str">
            <v/>
          </cell>
          <cell r="F72" t="str">
            <v/>
          </cell>
        </row>
        <row r="73">
          <cell r="B73" t="str">
            <v>No probable serious mental illness</v>
          </cell>
          <cell r="C73" t="str">
            <v>SŜ</v>
          </cell>
          <cell r="D73">
            <v>2.96</v>
          </cell>
          <cell r="E73" t="str">
            <v/>
          </cell>
          <cell r="F73" t="str">
            <v/>
          </cell>
        </row>
        <row r="74">
          <cell r="B74" t="str">
            <v>Probable serious mental illness</v>
          </cell>
          <cell r="C74" t="str">
            <v>S</v>
          </cell>
          <cell r="D74">
            <v>25.09</v>
          </cell>
          <cell r="E74" t="str">
            <v/>
          </cell>
          <cell r="F74" t="str">
            <v/>
          </cell>
        </row>
        <row r="75">
          <cell r="B75" t="str">
            <v>Employed</v>
          </cell>
          <cell r="C75" t="str">
            <v>SŜ</v>
          </cell>
          <cell r="D75">
            <v>4.0599999999999996</v>
          </cell>
          <cell r="E75" t="str">
            <v/>
          </cell>
          <cell r="F75" t="str">
            <v/>
          </cell>
        </row>
        <row r="76">
          <cell r="B76" t="str">
            <v>Unemployed</v>
          </cell>
          <cell r="C76" t="str">
            <v>SŜ</v>
          </cell>
          <cell r="D76">
            <v>2.11</v>
          </cell>
          <cell r="E76" t="str">
            <v/>
          </cell>
          <cell r="F76" t="str">
            <v>*</v>
          </cell>
        </row>
        <row r="77">
          <cell r="B77" t="str">
            <v>Retired</v>
          </cell>
          <cell r="C77">
            <v>0</v>
          </cell>
          <cell r="D77">
            <v>0</v>
          </cell>
          <cell r="E77" t="str">
            <v>.</v>
          </cell>
          <cell r="F77" t="str">
            <v>*</v>
          </cell>
        </row>
        <row r="78">
          <cell r="B78" t="str">
            <v>Home or caring duties or voluntary work</v>
          </cell>
          <cell r="C78" t="str">
            <v>S</v>
          </cell>
          <cell r="D78">
            <v>35.36</v>
          </cell>
          <cell r="E78" t="str">
            <v/>
          </cell>
          <cell r="F78" t="str">
            <v/>
          </cell>
        </row>
        <row r="79">
          <cell r="B79" t="str">
            <v>Not employed, studying</v>
          </cell>
          <cell r="C79" t="str">
            <v>S</v>
          </cell>
          <cell r="D79">
            <v>29.81</v>
          </cell>
          <cell r="E79" t="str">
            <v/>
          </cell>
          <cell r="F79" t="str">
            <v/>
          </cell>
        </row>
        <row r="80">
          <cell r="B80" t="str">
            <v>Not employed, not actively seeking work/unable to work</v>
          </cell>
          <cell r="C80" t="str">
            <v>SŜ</v>
          </cell>
          <cell r="D80">
            <v>16.91</v>
          </cell>
          <cell r="E80" t="str">
            <v/>
          </cell>
          <cell r="F80" t="str">
            <v/>
          </cell>
        </row>
        <row r="81">
          <cell r="B81" t="str">
            <v>Other employment status</v>
          </cell>
          <cell r="C81" t="str">
            <v>S</v>
          </cell>
          <cell r="D81">
            <v>101.65</v>
          </cell>
          <cell r="E81" t="str">
            <v/>
          </cell>
          <cell r="F81" t="str">
            <v/>
          </cell>
        </row>
        <row r="82">
          <cell r="B82" t="str">
            <v>Not in the labour force</v>
          </cell>
          <cell r="C82" t="str">
            <v>SŜ</v>
          </cell>
          <cell r="D82">
            <v>10.38</v>
          </cell>
          <cell r="E82" t="str">
            <v/>
          </cell>
          <cell r="F82" t="str">
            <v/>
          </cell>
        </row>
        <row r="83">
          <cell r="B83" t="str">
            <v>Personal income: $20,000 or less</v>
          </cell>
          <cell r="C83" t="str">
            <v>SŜ</v>
          </cell>
          <cell r="D83">
            <v>12.5</v>
          </cell>
          <cell r="E83" t="str">
            <v/>
          </cell>
          <cell r="F83" t="str">
            <v/>
          </cell>
        </row>
        <row r="84">
          <cell r="B84" t="str">
            <v>Personal income: $20,001–$40,000</v>
          </cell>
          <cell r="C84" t="str">
            <v>SŜ</v>
          </cell>
          <cell r="D84">
            <v>5.09</v>
          </cell>
          <cell r="E84" t="str">
            <v/>
          </cell>
          <cell r="F84" t="str">
            <v/>
          </cell>
        </row>
        <row r="85">
          <cell r="B85" t="str">
            <v>Personal income: $40,001–$60,000</v>
          </cell>
          <cell r="C85" t="str">
            <v>SŜ</v>
          </cell>
          <cell r="D85">
            <v>8.91</v>
          </cell>
          <cell r="E85" t="str">
            <v/>
          </cell>
          <cell r="F85" t="str">
            <v/>
          </cell>
        </row>
        <row r="86">
          <cell r="B86" t="str">
            <v>Personal income: $60,001 or more</v>
          </cell>
          <cell r="C86" t="str">
            <v>SŜ</v>
          </cell>
          <cell r="D86">
            <v>5.35</v>
          </cell>
          <cell r="E86" t="str">
            <v/>
          </cell>
          <cell r="F86" t="str">
            <v/>
          </cell>
        </row>
        <row r="87">
          <cell r="B87" t="str">
            <v>Household income: $40,000 or less</v>
          </cell>
          <cell r="C87" t="str">
            <v>SŜ</v>
          </cell>
          <cell r="D87">
            <v>8.23</v>
          </cell>
          <cell r="E87" t="str">
            <v/>
          </cell>
          <cell r="F87" t="str">
            <v/>
          </cell>
        </row>
        <row r="88">
          <cell r="B88" t="str">
            <v>Household income: $40,001–$60,000</v>
          </cell>
          <cell r="C88" t="str">
            <v>SŜ</v>
          </cell>
          <cell r="D88">
            <v>13.87</v>
          </cell>
          <cell r="E88" t="str">
            <v/>
          </cell>
          <cell r="F88" t="str">
            <v/>
          </cell>
        </row>
        <row r="89">
          <cell r="B89" t="str">
            <v>Household income: $60,001–$100,000</v>
          </cell>
          <cell r="C89" t="str">
            <v>SŜ</v>
          </cell>
          <cell r="D89">
            <v>3.61</v>
          </cell>
          <cell r="E89" t="str">
            <v/>
          </cell>
          <cell r="F89" t="str">
            <v/>
          </cell>
        </row>
        <row r="90">
          <cell r="B90" t="str">
            <v>Household income: $100,001 or more</v>
          </cell>
          <cell r="C90" t="str">
            <v>SŜ</v>
          </cell>
          <cell r="D90">
            <v>8.42</v>
          </cell>
          <cell r="E90" t="str">
            <v/>
          </cell>
          <cell r="F90" t="str">
            <v/>
          </cell>
        </row>
        <row r="91">
          <cell r="B91" t="str">
            <v>Not at all limited</v>
          </cell>
          <cell r="C91" t="str">
            <v>SŜ</v>
          </cell>
          <cell r="D91">
            <v>8.24</v>
          </cell>
          <cell r="E91" t="str">
            <v/>
          </cell>
          <cell r="F91" t="str">
            <v/>
          </cell>
        </row>
        <row r="92">
          <cell r="B92" t="str">
            <v>A little limited</v>
          </cell>
          <cell r="C92" t="str">
            <v>SŜ</v>
          </cell>
          <cell r="D92">
            <v>2.38</v>
          </cell>
          <cell r="E92" t="str">
            <v/>
          </cell>
          <cell r="F92" t="str">
            <v/>
          </cell>
        </row>
        <row r="93">
          <cell r="B93" t="str">
            <v>Quite limited</v>
          </cell>
          <cell r="C93" t="str">
            <v>SŜ</v>
          </cell>
          <cell r="D93">
            <v>4.53</v>
          </cell>
          <cell r="E93" t="str">
            <v/>
          </cell>
          <cell r="F93" t="str">
            <v/>
          </cell>
        </row>
        <row r="94">
          <cell r="B94" t="str">
            <v>Very limited</v>
          </cell>
          <cell r="C94" t="str">
            <v>SŜ</v>
          </cell>
          <cell r="D94">
            <v>10.95</v>
          </cell>
          <cell r="E94" t="str">
            <v/>
          </cell>
          <cell r="F94" t="str">
            <v/>
          </cell>
        </row>
        <row r="95">
          <cell r="B95" t="str">
            <v>Couldn't buy it</v>
          </cell>
          <cell r="C95" t="str">
            <v>SŜ</v>
          </cell>
          <cell r="D95">
            <v>13.24</v>
          </cell>
          <cell r="E95" t="str">
            <v/>
          </cell>
          <cell r="F95" t="str">
            <v/>
          </cell>
        </row>
        <row r="96">
          <cell r="B96" t="str">
            <v>Not at all limited</v>
          </cell>
          <cell r="C96" t="str">
            <v>SŜ</v>
          </cell>
          <cell r="D96">
            <v>8.24</v>
          </cell>
          <cell r="E96" t="str">
            <v/>
          </cell>
          <cell r="F96" t="str">
            <v/>
          </cell>
        </row>
        <row r="97">
          <cell r="B97" t="str">
            <v>A little limited</v>
          </cell>
          <cell r="C97" t="str">
            <v>SŜ</v>
          </cell>
          <cell r="D97">
            <v>2.38</v>
          </cell>
          <cell r="E97" t="str">
            <v/>
          </cell>
          <cell r="F97" t="str">
            <v/>
          </cell>
        </row>
        <row r="98">
          <cell r="B98" t="str">
            <v>Quite or very limited</v>
          </cell>
          <cell r="C98" t="str">
            <v>SŜ</v>
          </cell>
          <cell r="D98">
            <v>6.77</v>
          </cell>
          <cell r="E98" t="str">
            <v/>
          </cell>
          <cell r="F98" t="str">
            <v/>
          </cell>
        </row>
        <row r="99">
          <cell r="B99" t="str">
            <v>Couldn't buy it</v>
          </cell>
          <cell r="C99" t="str">
            <v>SŜ</v>
          </cell>
          <cell r="D99">
            <v>13.24</v>
          </cell>
          <cell r="E99" t="str">
            <v/>
          </cell>
          <cell r="F99" t="str">
            <v/>
          </cell>
        </row>
        <row r="100">
          <cell r="B100" t="str">
            <v>Yes, can meet unexpected expense</v>
          </cell>
          <cell r="C100" t="str">
            <v>SŜ</v>
          </cell>
          <cell r="D100">
            <v>4.4400000000000004</v>
          </cell>
          <cell r="E100" t="str">
            <v/>
          </cell>
          <cell r="F100" t="str">
            <v/>
          </cell>
        </row>
        <row r="101">
          <cell r="B101" t="str">
            <v>No, cannot meet unexpected expense</v>
          </cell>
          <cell r="C101" t="str">
            <v>SŜ</v>
          </cell>
          <cell r="D101">
            <v>6.73</v>
          </cell>
          <cell r="E101" t="str">
            <v/>
          </cell>
          <cell r="F101" t="str">
            <v/>
          </cell>
        </row>
        <row r="102">
          <cell r="B102" t="str">
            <v>Household had no vehicle access</v>
          </cell>
          <cell r="C102" t="str">
            <v>SŜ</v>
          </cell>
          <cell r="D102">
            <v>9.6999999999999993</v>
          </cell>
          <cell r="E102" t="str">
            <v/>
          </cell>
          <cell r="F102" t="str">
            <v/>
          </cell>
        </row>
        <row r="103">
          <cell r="B103" t="str">
            <v>Household had vehicle access</v>
          </cell>
          <cell r="C103" t="str">
            <v>SŜ</v>
          </cell>
          <cell r="D103">
            <v>3.88</v>
          </cell>
          <cell r="E103" t="str">
            <v/>
          </cell>
          <cell r="F103" t="str">
            <v/>
          </cell>
        </row>
        <row r="104">
          <cell r="B104" t="str">
            <v>Household had no access to device</v>
          </cell>
          <cell r="C104">
            <v>0</v>
          </cell>
          <cell r="D104">
            <v>0</v>
          </cell>
          <cell r="E104" t="str">
            <v>.</v>
          </cell>
          <cell r="F104" t="str">
            <v>*</v>
          </cell>
        </row>
        <row r="105">
          <cell r="B105" t="str">
            <v>Household had access to device</v>
          </cell>
          <cell r="C105" t="str">
            <v>SŜ</v>
          </cell>
          <cell r="D105">
            <v>3.74</v>
          </cell>
          <cell r="E105" t="str">
            <v/>
          </cell>
          <cell r="F105" t="str">
            <v/>
          </cell>
        </row>
        <row r="106">
          <cell r="B106" t="str">
            <v>One person household</v>
          </cell>
          <cell r="C106" t="str">
            <v>SŜ</v>
          </cell>
          <cell r="D106">
            <v>6.02</v>
          </cell>
          <cell r="E106" t="str">
            <v/>
          </cell>
          <cell r="F106" t="str">
            <v/>
          </cell>
        </row>
        <row r="107">
          <cell r="B107" t="str">
            <v>One parent with child(ren)</v>
          </cell>
          <cell r="C107" t="str">
            <v>S</v>
          </cell>
          <cell r="D107">
            <v>39.72</v>
          </cell>
          <cell r="E107" t="str">
            <v/>
          </cell>
          <cell r="F107" t="str">
            <v/>
          </cell>
        </row>
        <row r="108">
          <cell r="B108" t="str">
            <v>Couple only</v>
          </cell>
          <cell r="C108" t="str">
            <v>SŜ</v>
          </cell>
          <cell r="D108">
            <v>11.43</v>
          </cell>
          <cell r="E108" t="str">
            <v/>
          </cell>
          <cell r="F108" t="str">
            <v/>
          </cell>
        </row>
        <row r="109">
          <cell r="B109" t="str">
            <v>Couple with child(ren)</v>
          </cell>
          <cell r="C109" t="str">
            <v>SŜ</v>
          </cell>
          <cell r="D109">
            <v>6.92</v>
          </cell>
          <cell r="E109" t="str">
            <v/>
          </cell>
          <cell r="F109" t="str">
            <v/>
          </cell>
        </row>
        <row r="110">
          <cell r="B110" t="str">
            <v>Other multi-person household</v>
          </cell>
          <cell r="C110" t="str">
            <v>SŜ</v>
          </cell>
          <cell r="D110">
            <v>16.62</v>
          </cell>
          <cell r="E110" t="str">
            <v/>
          </cell>
          <cell r="F110" t="str">
            <v/>
          </cell>
        </row>
        <row r="111">
          <cell r="B111" t="str">
            <v>Other household with couple and/or child</v>
          </cell>
          <cell r="C111" t="str">
            <v>SŜ</v>
          </cell>
          <cell r="D111">
            <v>7.49</v>
          </cell>
          <cell r="E111" t="str">
            <v/>
          </cell>
          <cell r="F111" t="str">
            <v/>
          </cell>
        </row>
        <row r="112">
          <cell r="B112" t="str">
            <v>One-person household</v>
          </cell>
          <cell r="C112" t="str">
            <v>SŜ</v>
          </cell>
          <cell r="D112">
            <v>6.02</v>
          </cell>
          <cell r="E112" t="str">
            <v/>
          </cell>
          <cell r="F112" t="str">
            <v/>
          </cell>
        </row>
        <row r="113">
          <cell r="B113" t="str">
            <v>Two-people household</v>
          </cell>
          <cell r="C113" t="str">
            <v>SŜ</v>
          </cell>
          <cell r="D113">
            <v>8.2899999999999991</v>
          </cell>
          <cell r="E113" t="str">
            <v/>
          </cell>
          <cell r="F113" t="str">
            <v/>
          </cell>
        </row>
        <row r="114">
          <cell r="B114" t="str">
            <v>Three-people household</v>
          </cell>
          <cell r="C114" t="str">
            <v>SŜ</v>
          </cell>
          <cell r="D114">
            <v>8.5</v>
          </cell>
          <cell r="E114" t="str">
            <v/>
          </cell>
          <cell r="F114" t="str">
            <v/>
          </cell>
        </row>
        <row r="115">
          <cell r="B115" t="str">
            <v>Four-people household</v>
          </cell>
          <cell r="C115" t="str">
            <v>SŜ</v>
          </cell>
          <cell r="D115">
            <v>14.77</v>
          </cell>
          <cell r="E115" t="str">
            <v/>
          </cell>
          <cell r="F115" t="str">
            <v/>
          </cell>
        </row>
        <row r="116">
          <cell r="B116" t="str">
            <v>Five-or-more-people household</v>
          </cell>
          <cell r="C116" t="str">
            <v>SŜ</v>
          </cell>
          <cell r="D116">
            <v>2.35</v>
          </cell>
          <cell r="E116" t="str">
            <v/>
          </cell>
          <cell r="F116" t="str">
            <v/>
          </cell>
        </row>
        <row r="117">
          <cell r="B117" t="str">
            <v>No children in household</v>
          </cell>
          <cell r="C117" t="str">
            <v>SŜ</v>
          </cell>
          <cell r="D117">
            <v>5.13</v>
          </cell>
          <cell r="E117" t="str">
            <v/>
          </cell>
          <cell r="F117" t="str">
            <v/>
          </cell>
        </row>
        <row r="118">
          <cell r="B118" t="str">
            <v>One-child household</v>
          </cell>
          <cell r="C118" t="str">
            <v>SŜ</v>
          </cell>
          <cell r="D118">
            <v>10.58</v>
          </cell>
          <cell r="E118" t="str">
            <v/>
          </cell>
          <cell r="F118" t="str">
            <v/>
          </cell>
        </row>
        <row r="119">
          <cell r="B119" t="str">
            <v>Two-or-more-children household</v>
          </cell>
          <cell r="C119" t="str">
            <v>SŜ</v>
          </cell>
          <cell r="D119">
            <v>4.6399999999999997</v>
          </cell>
          <cell r="E119" t="str">
            <v/>
          </cell>
          <cell r="F119" t="str">
            <v/>
          </cell>
        </row>
        <row r="120">
          <cell r="B120" t="str">
            <v>No children in household</v>
          </cell>
          <cell r="C120" t="str">
            <v>SŜ</v>
          </cell>
          <cell r="D120">
            <v>5.13</v>
          </cell>
          <cell r="E120" t="str">
            <v/>
          </cell>
          <cell r="F120" t="str">
            <v/>
          </cell>
        </row>
        <row r="121">
          <cell r="B121" t="str">
            <v>One-or-more-children household</v>
          </cell>
          <cell r="C121" t="str">
            <v>SŜ</v>
          </cell>
          <cell r="D121">
            <v>4.8600000000000003</v>
          </cell>
          <cell r="E121" t="str">
            <v/>
          </cell>
          <cell r="F121" t="str">
            <v/>
          </cell>
        </row>
        <row r="122">
          <cell r="B122" t="str">
            <v>Yes, lived at current address</v>
          </cell>
          <cell r="C122" t="str">
            <v>SŜ</v>
          </cell>
          <cell r="D122">
            <v>3.78</v>
          </cell>
          <cell r="E122" t="str">
            <v/>
          </cell>
          <cell r="F122" t="str">
            <v/>
          </cell>
        </row>
        <row r="123">
          <cell r="B123" t="str">
            <v>No, did not live at current address</v>
          </cell>
          <cell r="C123" t="str">
            <v>SŜ</v>
          </cell>
          <cell r="D123">
            <v>9.68</v>
          </cell>
          <cell r="E123" t="str">
            <v/>
          </cell>
          <cell r="F123" t="str">
            <v/>
          </cell>
        </row>
        <row r="124">
          <cell r="B124" t="str">
            <v>Owned</v>
          </cell>
          <cell r="C124" t="str">
            <v>SŜ</v>
          </cell>
          <cell r="D124">
            <v>5.09</v>
          </cell>
          <cell r="E124" t="str">
            <v/>
          </cell>
          <cell r="F124" t="str">
            <v/>
          </cell>
        </row>
        <row r="125">
          <cell r="B125" t="str">
            <v>Rented, private</v>
          </cell>
          <cell r="C125" t="str">
            <v>SŜ</v>
          </cell>
          <cell r="D125">
            <v>5.95</v>
          </cell>
          <cell r="E125" t="str">
            <v/>
          </cell>
          <cell r="F125" t="str">
            <v/>
          </cell>
        </row>
        <row r="126">
          <cell r="B126" t="str">
            <v>Rented, government</v>
          </cell>
          <cell r="C126" t="str">
            <v>S</v>
          </cell>
          <cell r="D126">
            <v>20.72</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15">
        <row r="4">
          <cell r="B4" t="str">
            <v>New Zealand Average</v>
          </cell>
          <cell r="C4" t="str">
            <v>S</v>
          </cell>
          <cell r="D4">
            <v>50.24</v>
          </cell>
          <cell r="E4" t="str">
            <v/>
          </cell>
        </row>
        <row r="5">
          <cell r="B5" t="str">
            <v>Male</v>
          </cell>
          <cell r="C5" t="str">
            <v>S</v>
          </cell>
          <cell r="D5">
            <v>50.24</v>
          </cell>
          <cell r="E5" t="str">
            <v/>
          </cell>
        </row>
        <row r="6">
          <cell r="B6" t="str">
            <v>Cis-male</v>
          </cell>
          <cell r="C6" t="str">
            <v>S</v>
          </cell>
          <cell r="D6">
            <v>50.24</v>
          </cell>
          <cell r="E6" t="str">
            <v/>
          </cell>
        </row>
        <row r="7">
          <cell r="B7" t="str">
            <v>Gender-diverse or trans-gender</v>
          </cell>
          <cell r="C7">
            <v>0</v>
          </cell>
          <cell r="D7" t="str">
            <v>.</v>
          </cell>
          <cell r="E7" t="str">
            <v/>
          </cell>
        </row>
        <row r="8">
          <cell r="B8" t="str">
            <v>Heterosexual</v>
          </cell>
          <cell r="C8" t="str">
            <v>S</v>
          </cell>
          <cell r="D8">
            <v>59.65</v>
          </cell>
          <cell r="E8" t="str">
            <v/>
          </cell>
        </row>
        <row r="9">
          <cell r="B9" t="str">
            <v>Gay or lesbian</v>
          </cell>
          <cell r="C9" t="str">
            <v>S</v>
          </cell>
          <cell r="D9">
            <v>196.08</v>
          </cell>
          <cell r="E9" t="str">
            <v/>
          </cell>
        </row>
        <row r="10">
          <cell r="B10" t="str">
            <v>Bisexual</v>
          </cell>
          <cell r="C10" t="str">
            <v>S</v>
          </cell>
          <cell r="D10">
            <v>143.62</v>
          </cell>
          <cell r="E10" t="str">
            <v/>
          </cell>
        </row>
        <row r="11">
          <cell r="B11" t="str">
            <v>Other sexual identity</v>
          </cell>
          <cell r="C11">
            <v>0</v>
          </cell>
          <cell r="D11" t="str">
            <v>.</v>
          </cell>
          <cell r="E11" t="str">
            <v/>
          </cell>
        </row>
        <row r="12">
          <cell r="B12" t="str">
            <v>People with diverse sexualities</v>
          </cell>
          <cell r="C12" t="str">
            <v>S</v>
          </cell>
          <cell r="D12">
            <v>116.1</v>
          </cell>
          <cell r="E12" t="str">
            <v/>
          </cell>
        </row>
        <row r="13">
          <cell r="B13" t="str">
            <v>Not LGBT</v>
          </cell>
          <cell r="C13" t="str">
            <v>S</v>
          </cell>
          <cell r="D13">
            <v>57.45</v>
          </cell>
          <cell r="E13" t="str">
            <v/>
          </cell>
        </row>
        <row r="14">
          <cell r="B14" t="str">
            <v>LGBT</v>
          </cell>
          <cell r="C14" t="str">
            <v>S</v>
          </cell>
          <cell r="D14">
            <v>116.1</v>
          </cell>
          <cell r="E14" t="str">
            <v/>
          </cell>
        </row>
        <row r="15">
          <cell r="B15" t="str">
            <v>15–19 years</v>
          </cell>
          <cell r="C15">
            <v>0</v>
          </cell>
          <cell r="D15" t="str">
            <v>.</v>
          </cell>
          <cell r="E15" t="str">
            <v/>
          </cell>
        </row>
        <row r="16">
          <cell r="B16" t="str">
            <v>20–29 years</v>
          </cell>
          <cell r="C16" t="str">
            <v>S</v>
          </cell>
          <cell r="D16">
            <v>88.42</v>
          </cell>
          <cell r="E16" t="str">
            <v/>
          </cell>
        </row>
        <row r="17">
          <cell r="B17" t="str">
            <v>30–39 years</v>
          </cell>
          <cell r="C17" t="str">
            <v>S</v>
          </cell>
          <cell r="D17">
            <v>153.04</v>
          </cell>
          <cell r="E17" t="str">
            <v/>
          </cell>
        </row>
        <row r="18">
          <cell r="B18" t="str">
            <v>40–49 years</v>
          </cell>
          <cell r="C18" t="str">
            <v>S</v>
          </cell>
          <cell r="D18">
            <v>86.93</v>
          </cell>
          <cell r="E18" t="str">
            <v/>
          </cell>
        </row>
        <row r="19">
          <cell r="B19" t="str">
            <v>50–59 years</v>
          </cell>
          <cell r="C19" t="str">
            <v>S</v>
          </cell>
          <cell r="D19">
            <v>107.46</v>
          </cell>
          <cell r="E19" t="str">
            <v/>
          </cell>
        </row>
        <row r="20">
          <cell r="B20" t="str">
            <v>60–64 years</v>
          </cell>
          <cell r="C20">
            <v>0</v>
          </cell>
          <cell r="D20" t="str">
            <v>.</v>
          </cell>
          <cell r="E20" t="str">
            <v/>
          </cell>
        </row>
        <row r="21">
          <cell r="B21" t="str">
            <v>65 years and over</v>
          </cell>
          <cell r="C21">
            <v>0</v>
          </cell>
          <cell r="D21" t="str">
            <v>.</v>
          </cell>
          <cell r="E21" t="str">
            <v/>
          </cell>
        </row>
        <row r="22">
          <cell r="B22" t="str">
            <v>15–29 years</v>
          </cell>
          <cell r="C22" t="str">
            <v>S</v>
          </cell>
          <cell r="D22">
            <v>88.42</v>
          </cell>
          <cell r="E22" t="str">
            <v/>
          </cell>
        </row>
        <row r="23">
          <cell r="B23" t="str">
            <v>30–64 years</v>
          </cell>
          <cell r="C23" t="str">
            <v>S</v>
          </cell>
          <cell r="D23">
            <v>60.8</v>
          </cell>
          <cell r="E23" t="str">
            <v/>
          </cell>
        </row>
        <row r="24">
          <cell r="B24" t="str">
            <v>65 years and over</v>
          </cell>
          <cell r="C24">
            <v>0</v>
          </cell>
          <cell r="D24" t="str">
            <v>.</v>
          </cell>
          <cell r="E24" t="str">
            <v/>
          </cell>
        </row>
        <row r="25">
          <cell r="B25" t="str">
            <v>15–19 years</v>
          </cell>
          <cell r="C25">
            <v>0</v>
          </cell>
          <cell r="D25" t="str">
            <v>.</v>
          </cell>
          <cell r="E25" t="str">
            <v/>
          </cell>
        </row>
        <row r="26">
          <cell r="B26" t="str">
            <v>20–29 years</v>
          </cell>
          <cell r="C26" t="str">
            <v>S</v>
          </cell>
          <cell r="D26">
            <v>88.42</v>
          </cell>
          <cell r="E26" t="str">
            <v/>
          </cell>
        </row>
        <row r="27">
          <cell r="B27" t="str">
            <v>NZ European</v>
          </cell>
          <cell r="C27" t="str">
            <v>S</v>
          </cell>
          <cell r="D27">
            <v>62.8</v>
          </cell>
          <cell r="E27" t="str">
            <v/>
          </cell>
        </row>
        <row r="28">
          <cell r="B28" t="str">
            <v>Māori</v>
          </cell>
          <cell r="C28" t="str">
            <v>S</v>
          </cell>
          <cell r="D28">
            <v>74.38</v>
          </cell>
          <cell r="E28" t="str">
            <v/>
          </cell>
        </row>
        <row r="29">
          <cell r="B29" t="str">
            <v>Pacific peoples</v>
          </cell>
          <cell r="C29" t="str">
            <v>S</v>
          </cell>
          <cell r="D29">
            <v>150.22</v>
          </cell>
          <cell r="E29" t="str">
            <v/>
          </cell>
        </row>
        <row r="30">
          <cell r="B30" t="str">
            <v>Asian</v>
          </cell>
          <cell r="C30">
            <v>0</v>
          </cell>
          <cell r="D30" t="str">
            <v>.</v>
          </cell>
          <cell r="E30" t="str">
            <v/>
          </cell>
        </row>
        <row r="31">
          <cell r="B31" t="str">
            <v>Chinese</v>
          </cell>
          <cell r="C31">
            <v>0</v>
          </cell>
          <cell r="D31" t="str">
            <v>.</v>
          </cell>
          <cell r="E31" t="str">
            <v/>
          </cell>
        </row>
        <row r="32">
          <cell r="B32" t="str">
            <v>Indian</v>
          </cell>
          <cell r="C32">
            <v>0</v>
          </cell>
          <cell r="D32" t="str">
            <v>.</v>
          </cell>
          <cell r="E32" t="str">
            <v/>
          </cell>
        </row>
        <row r="33">
          <cell r="B33" t="str">
            <v>Other Asian ethnicity</v>
          </cell>
          <cell r="C33">
            <v>0</v>
          </cell>
          <cell r="D33" t="str">
            <v>.</v>
          </cell>
          <cell r="E33" t="str">
            <v/>
          </cell>
        </row>
        <row r="34">
          <cell r="B34" t="str">
            <v>Other ethnicity</v>
          </cell>
          <cell r="C34">
            <v>0</v>
          </cell>
          <cell r="D34" t="str">
            <v>.</v>
          </cell>
          <cell r="E34" t="str">
            <v/>
          </cell>
        </row>
        <row r="35">
          <cell r="B35" t="str">
            <v>Other ethnicity (except European and Māori)</v>
          </cell>
          <cell r="C35" t="str">
            <v>S</v>
          </cell>
          <cell r="D35">
            <v>150.22</v>
          </cell>
          <cell r="E35" t="str">
            <v/>
          </cell>
        </row>
        <row r="36">
          <cell r="B36" t="str">
            <v>Other ethnicity (except European, Māori and Asian)</v>
          </cell>
          <cell r="C36" t="str">
            <v>S</v>
          </cell>
          <cell r="D36">
            <v>150.22</v>
          </cell>
          <cell r="E36" t="str">
            <v/>
          </cell>
        </row>
        <row r="37">
          <cell r="B37" t="str">
            <v>Other ethnicity (except European, Māori and Pacific)</v>
          </cell>
          <cell r="C37">
            <v>0</v>
          </cell>
          <cell r="D37" t="str">
            <v>.</v>
          </cell>
          <cell r="E37" t="str">
            <v/>
          </cell>
        </row>
        <row r="38">
          <cell r="B38">
            <v>2018</v>
          </cell>
          <cell r="C38" t="str">
            <v>S</v>
          </cell>
          <cell r="D38">
            <v>74.2</v>
          </cell>
          <cell r="E38" t="str">
            <v/>
          </cell>
        </row>
        <row r="39">
          <cell r="B39" t="str">
            <v>2019/20</v>
          </cell>
          <cell r="C39" t="str">
            <v>S</v>
          </cell>
          <cell r="D39">
            <v>70.27</v>
          </cell>
          <cell r="E39" t="str">
            <v/>
          </cell>
        </row>
        <row r="40">
          <cell r="B40" t="str">
            <v>Auckland</v>
          </cell>
          <cell r="C40" t="str">
            <v>S</v>
          </cell>
          <cell r="D40">
            <v>78.150000000000006</v>
          </cell>
          <cell r="E40" t="str">
            <v/>
          </cell>
        </row>
        <row r="41">
          <cell r="B41" t="str">
            <v>Wellington</v>
          </cell>
          <cell r="C41" t="str">
            <v>S</v>
          </cell>
          <cell r="D41">
            <v>113.97</v>
          </cell>
          <cell r="E41" t="str">
            <v/>
          </cell>
        </row>
        <row r="42">
          <cell r="B42" t="str">
            <v>Rest of North Island</v>
          </cell>
          <cell r="C42" t="str">
            <v>S</v>
          </cell>
          <cell r="D42">
            <v>91.23</v>
          </cell>
          <cell r="E42" t="str">
            <v/>
          </cell>
        </row>
        <row r="43">
          <cell r="B43" t="str">
            <v>Canterbury</v>
          </cell>
          <cell r="C43">
            <v>0</v>
          </cell>
          <cell r="D43" t="str">
            <v>.</v>
          </cell>
          <cell r="E43" t="str">
            <v/>
          </cell>
        </row>
        <row r="44">
          <cell r="B44" t="str">
            <v>Rest of South Island</v>
          </cell>
          <cell r="C44" t="str">
            <v>S</v>
          </cell>
          <cell r="D44">
            <v>197.71</v>
          </cell>
          <cell r="E44" t="str">
            <v/>
          </cell>
        </row>
        <row r="45">
          <cell r="B45" t="str">
            <v>Major urban area</v>
          </cell>
          <cell r="C45" t="str">
            <v>S</v>
          </cell>
          <cell r="D45">
            <v>74.22</v>
          </cell>
          <cell r="E45" t="str">
            <v/>
          </cell>
        </row>
        <row r="46">
          <cell r="B46" t="str">
            <v>Large urban area</v>
          </cell>
          <cell r="C46" t="str">
            <v>S</v>
          </cell>
          <cell r="D46">
            <v>82.41</v>
          </cell>
          <cell r="E46" t="str">
            <v/>
          </cell>
        </row>
        <row r="47">
          <cell r="B47" t="str">
            <v>Medium urban area</v>
          </cell>
          <cell r="C47">
            <v>0</v>
          </cell>
          <cell r="D47" t="str">
            <v>.</v>
          </cell>
          <cell r="E47" t="str">
            <v/>
          </cell>
        </row>
        <row r="48">
          <cell r="B48" t="str">
            <v>Small urban area</v>
          </cell>
          <cell r="C48" t="str">
            <v>S</v>
          </cell>
          <cell r="D48">
            <v>173.72</v>
          </cell>
          <cell r="E48" t="str">
            <v/>
          </cell>
        </row>
        <row r="49">
          <cell r="B49" t="str">
            <v>Rural settlement/rural other</v>
          </cell>
          <cell r="C49" t="str">
            <v>S</v>
          </cell>
          <cell r="D49">
            <v>165.39</v>
          </cell>
          <cell r="E49" t="str">
            <v/>
          </cell>
        </row>
        <row r="50">
          <cell r="B50" t="str">
            <v>Major urban area</v>
          </cell>
          <cell r="C50" t="str">
            <v>S</v>
          </cell>
          <cell r="D50">
            <v>74.22</v>
          </cell>
          <cell r="E50" t="str">
            <v/>
          </cell>
        </row>
        <row r="51">
          <cell r="B51" t="str">
            <v>Medium/large urban area</v>
          </cell>
          <cell r="C51" t="str">
            <v>S</v>
          </cell>
          <cell r="D51">
            <v>82.41</v>
          </cell>
          <cell r="E51" t="str">
            <v/>
          </cell>
        </row>
        <row r="52">
          <cell r="B52" t="str">
            <v>Small urban/rural area</v>
          </cell>
          <cell r="C52" t="str">
            <v>S</v>
          </cell>
          <cell r="D52">
            <v>122.11</v>
          </cell>
          <cell r="E52" t="str">
            <v/>
          </cell>
        </row>
        <row r="53">
          <cell r="B53" t="str">
            <v>Quintile 1 (least deprived)</v>
          </cell>
          <cell r="C53" t="str">
            <v>S</v>
          </cell>
          <cell r="D53">
            <v>143.80000000000001</v>
          </cell>
          <cell r="E53" t="str">
            <v/>
          </cell>
        </row>
        <row r="54">
          <cell r="B54" t="str">
            <v>Quintile 2</v>
          </cell>
          <cell r="C54" t="str">
            <v>S</v>
          </cell>
          <cell r="D54">
            <v>142.65</v>
          </cell>
          <cell r="E54" t="str">
            <v/>
          </cell>
        </row>
        <row r="55">
          <cell r="B55" t="str">
            <v>Quintile 3</v>
          </cell>
          <cell r="C55" t="str">
            <v>S</v>
          </cell>
          <cell r="D55">
            <v>117.19</v>
          </cell>
          <cell r="E55" t="str">
            <v/>
          </cell>
        </row>
        <row r="56">
          <cell r="B56" t="str">
            <v>Quintile 4</v>
          </cell>
          <cell r="C56" t="str">
            <v>S</v>
          </cell>
          <cell r="D56">
            <v>90.87</v>
          </cell>
          <cell r="E56" t="str">
            <v/>
          </cell>
        </row>
        <row r="57">
          <cell r="B57" t="str">
            <v>Quintile 5 (most deprived)</v>
          </cell>
          <cell r="C57" t="str">
            <v>S</v>
          </cell>
          <cell r="D57">
            <v>76.47</v>
          </cell>
          <cell r="E57" t="str">
            <v/>
          </cell>
        </row>
        <row r="58">
          <cell r="B58" t="str">
            <v>Had partner within last 12 months</v>
          </cell>
          <cell r="C58" t="str">
            <v>S</v>
          </cell>
          <cell r="D58">
            <v>50.24</v>
          </cell>
          <cell r="E58" t="str">
            <v/>
          </cell>
        </row>
        <row r="59">
          <cell r="B59" t="str">
            <v>Has ever had a partner</v>
          </cell>
          <cell r="C59" t="str">
            <v>S</v>
          </cell>
          <cell r="D59">
            <v>50.24</v>
          </cell>
          <cell r="E59" t="str">
            <v/>
          </cell>
        </row>
        <row r="60">
          <cell r="B60" t="str">
            <v>Partnered – legally registered</v>
          </cell>
          <cell r="C60" t="str">
            <v>S</v>
          </cell>
          <cell r="D60">
            <v>74.59</v>
          </cell>
          <cell r="E60" t="str">
            <v/>
          </cell>
        </row>
        <row r="61">
          <cell r="B61" t="str">
            <v>Partnered – not legally registered</v>
          </cell>
          <cell r="C61" t="str">
            <v>S</v>
          </cell>
          <cell r="D61">
            <v>113.2</v>
          </cell>
          <cell r="E61" t="str">
            <v/>
          </cell>
        </row>
        <row r="62">
          <cell r="B62" t="str">
            <v>Non-partnered</v>
          </cell>
          <cell r="C62" t="str">
            <v>S</v>
          </cell>
          <cell r="D62">
            <v>81.7</v>
          </cell>
          <cell r="E62" t="str">
            <v/>
          </cell>
        </row>
        <row r="63">
          <cell r="B63" t="str">
            <v>Never married and never in a civil union</v>
          </cell>
          <cell r="C63" t="str">
            <v>S</v>
          </cell>
          <cell r="D63">
            <v>102.37</v>
          </cell>
          <cell r="E63" t="str">
            <v/>
          </cell>
        </row>
        <row r="64">
          <cell r="B64" t="str">
            <v>Divorced</v>
          </cell>
          <cell r="C64" t="str">
            <v>S</v>
          </cell>
          <cell r="D64">
            <v>196.64</v>
          </cell>
          <cell r="E64" t="str">
            <v/>
          </cell>
        </row>
        <row r="65">
          <cell r="B65" t="str">
            <v>Widowed/surviving partner</v>
          </cell>
          <cell r="C65">
            <v>0</v>
          </cell>
          <cell r="D65" t="str">
            <v>.</v>
          </cell>
          <cell r="E65" t="str">
            <v/>
          </cell>
        </row>
        <row r="66">
          <cell r="B66" t="str">
            <v>Separated</v>
          </cell>
          <cell r="C66" t="str">
            <v>S</v>
          </cell>
          <cell r="D66">
            <v>105.36</v>
          </cell>
          <cell r="E66" t="str">
            <v/>
          </cell>
        </row>
        <row r="67">
          <cell r="B67" t="str">
            <v>Married/civil union/de facto</v>
          </cell>
          <cell r="C67" t="str">
            <v>S</v>
          </cell>
          <cell r="D67">
            <v>74.59</v>
          </cell>
          <cell r="E67" t="str">
            <v/>
          </cell>
        </row>
        <row r="68">
          <cell r="B68" t="str">
            <v>Adults with disability</v>
          </cell>
          <cell r="C68" t="str">
            <v>S</v>
          </cell>
          <cell r="D68">
            <v>174.25</v>
          </cell>
          <cell r="E68" t="str">
            <v/>
          </cell>
        </row>
        <row r="69">
          <cell r="B69" t="str">
            <v>Adults without disability</v>
          </cell>
          <cell r="C69" t="str">
            <v>S</v>
          </cell>
          <cell r="D69">
            <v>51.84</v>
          </cell>
          <cell r="E69" t="str">
            <v/>
          </cell>
        </row>
        <row r="70">
          <cell r="B70" t="str">
            <v>Low level of psychological distress</v>
          </cell>
          <cell r="C70" t="str">
            <v>S</v>
          </cell>
          <cell r="D70">
            <v>63.14</v>
          </cell>
          <cell r="E70" t="str">
            <v/>
          </cell>
        </row>
        <row r="71">
          <cell r="B71" t="str">
            <v>Moderate level of psychological distress</v>
          </cell>
          <cell r="C71" t="str">
            <v>S</v>
          </cell>
          <cell r="D71">
            <v>108.15</v>
          </cell>
          <cell r="E71" t="str">
            <v/>
          </cell>
        </row>
        <row r="72">
          <cell r="B72" t="str">
            <v>High level of psychological distress</v>
          </cell>
          <cell r="C72" t="str">
            <v>S</v>
          </cell>
          <cell r="D72">
            <v>124.36</v>
          </cell>
          <cell r="E72" t="str">
            <v/>
          </cell>
        </row>
        <row r="73">
          <cell r="B73" t="str">
            <v>No probable serious mental illness</v>
          </cell>
          <cell r="C73" t="str">
            <v>S</v>
          </cell>
          <cell r="D73">
            <v>63.14</v>
          </cell>
          <cell r="E73" t="str">
            <v/>
          </cell>
        </row>
        <row r="74">
          <cell r="B74" t="str">
            <v>Probable serious mental illness</v>
          </cell>
          <cell r="C74" t="str">
            <v>S</v>
          </cell>
          <cell r="D74">
            <v>108.15</v>
          </cell>
          <cell r="E74" t="str">
            <v/>
          </cell>
        </row>
        <row r="75">
          <cell r="B75" t="str">
            <v>Employed</v>
          </cell>
          <cell r="C75" t="str">
            <v>S</v>
          </cell>
          <cell r="D75">
            <v>62.85</v>
          </cell>
          <cell r="E75" t="str">
            <v/>
          </cell>
        </row>
        <row r="76">
          <cell r="B76" t="str">
            <v>Unemployed</v>
          </cell>
          <cell r="C76" t="str">
            <v>S</v>
          </cell>
          <cell r="D76">
            <v>196.59</v>
          </cell>
          <cell r="E76" t="str">
            <v/>
          </cell>
        </row>
        <row r="77">
          <cell r="B77" t="str">
            <v>Retired</v>
          </cell>
          <cell r="C77">
            <v>0</v>
          </cell>
          <cell r="D77" t="str">
            <v>.</v>
          </cell>
          <cell r="E77" t="str">
            <v/>
          </cell>
        </row>
        <row r="78">
          <cell r="B78" t="str">
            <v>Home or caring duties or voluntary work</v>
          </cell>
          <cell r="C78" t="str">
            <v>S</v>
          </cell>
          <cell r="D78">
            <v>138.07</v>
          </cell>
          <cell r="E78" t="str">
            <v/>
          </cell>
        </row>
        <row r="79">
          <cell r="B79" t="str">
            <v>Not employed, studying</v>
          </cell>
          <cell r="C79" t="str">
            <v>S</v>
          </cell>
          <cell r="D79">
            <v>196.08</v>
          </cell>
          <cell r="E79" t="str">
            <v/>
          </cell>
        </row>
        <row r="80">
          <cell r="B80" t="str">
            <v>Not employed, not actively seeking work/unable to work</v>
          </cell>
          <cell r="C80" t="str">
            <v>S</v>
          </cell>
          <cell r="D80">
            <v>114.76</v>
          </cell>
          <cell r="E80" t="str">
            <v/>
          </cell>
        </row>
        <row r="81">
          <cell r="B81" t="str">
            <v>Other employment status</v>
          </cell>
          <cell r="C81" t="str">
            <v>S</v>
          </cell>
          <cell r="D81">
            <v>167.71</v>
          </cell>
          <cell r="E81" t="str">
            <v/>
          </cell>
        </row>
        <row r="82">
          <cell r="B82" t="str">
            <v>Not in the labour force</v>
          </cell>
          <cell r="C82" t="str">
            <v>S</v>
          </cell>
          <cell r="D82">
            <v>90.35</v>
          </cell>
          <cell r="E82" t="str">
            <v/>
          </cell>
        </row>
        <row r="83">
          <cell r="B83" t="str">
            <v>Personal income: $20,000 or less</v>
          </cell>
          <cell r="C83" t="str">
            <v>S</v>
          </cell>
          <cell r="D83">
            <v>99.15</v>
          </cell>
          <cell r="E83" t="str">
            <v/>
          </cell>
        </row>
        <row r="84">
          <cell r="B84" t="str">
            <v>Personal income: $20,001–$40,000</v>
          </cell>
          <cell r="C84" t="str">
            <v>S</v>
          </cell>
          <cell r="D84">
            <v>107.73</v>
          </cell>
          <cell r="E84" t="str">
            <v/>
          </cell>
        </row>
        <row r="85">
          <cell r="B85" t="str">
            <v>Personal income: $40,001–$60,000</v>
          </cell>
          <cell r="C85" t="str">
            <v>S</v>
          </cell>
          <cell r="D85">
            <v>100.8</v>
          </cell>
          <cell r="E85" t="str">
            <v/>
          </cell>
        </row>
        <row r="86">
          <cell r="B86" t="str">
            <v>Personal income: $60,001 or more</v>
          </cell>
          <cell r="C86" t="str">
            <v>S</v>
          </cell>
          <cell r="D86">
            <v>100.8</v>
          </cell>
          <cell r="E86" t="str">
            <v/>
          </cell>
        </row>
        <row r="87">
          <cell r="B87" t="str">
            <v>Household income: $40,000 or less</v>
          </cell>
          <cell r="C87" t="str">
            <v>S</v>
          </cell>
          <cell r="D87">
            <v>84.31</v>
          </cell>
          <cell r="E87" t="str">
            <v/>
          </cell>
        </row>
        <row r="88">
          <cell r="B88" t="str">
            <v>Household income: $40,001–$60,000</v>
          </cell>
          <cell r="C88" t="str">
            <v>S</v>
          </cell>
          <cell r="D88">
            <v>101.92</v>
          </cell>
          <cell r="E88" t="str">
            <v/>
          </cell>
        </row>
        <row r="89">
          <cell r="B89" t="str">
            <v>Household income: $60,001–$100,000</v>
          </cell>
          <cell r="C89" t="str">
            <v>S</v>
          </cell>
          <cell r="D89">
            <v>109.21</v>
          </cell>
          <cell r="E89" t="str">
            <v/>
          </cell>
        </row>
        <row r="90">
          <cell r="B90" t="str">
            <v>Household income: $100,001 or more</v>
          </cell>
          <cell r="C90" t="str">
            <v>S</v>
          </cell>
          <cell r="D90">
            <v>112.08</v>
          </cell>
          <cell r="E90" t="str">
            <v/>
          </cell>
        </row>
        <row r="91">
          <cell r="B91" t="str">
            <v>Not at all limited</v>
          </cell>
          <cell r="C91" t="str">
            <v>S</v>
          </cell>
          <cell r="D91">
            <v>83.54</v>
          </cell>
          <cell r="E91" t="str">
            <v/>
          </cell>
        </row>
        <row r="92">
          <cell r="B92" t="str">
            <v>A little limited</v>
          </cell>
          <cell r="C92" t="str">
            <v>S</v>
          </cell>
          <cell r="D92">
            <v>173.62</v>
          </cell>
          <cell r="E92" t="str">
            <v/>
          </cell>
        </row>
        <row r="93">
          <cell r="B93" t="str">
            <v>Quite limited</v>
          </cell>
          <cell r="C93" t="str">
            <v>S</v>
          </cell>
          <cell r="D93">
            <v>146.27000000000001</v>
          </cell>
          <cell r="E93" t="str">
            <v/>
          </cell>
        </row>
        <row r="94">
          <cell r="B94" t="str">
            <v>Very limited</v>
          </cell>
          <cell r="C94" t="str">
            <v>S</v>
          </cell>
          <cell r="D94">
            <v>108.96</v>
          </cell>
          <cell r="E94" t="str">
            <v/>
          </cell>
        </row>
        <row r="95">
          <cell r="B95" t="str">
            <v>Couldn't buy it</v>
          </cell>
          <cell r="C95" t="str">
            <v>S</v>
          </cell>
          <cell r="D95">
            <v>101.53</v>
          </cell>
          <cell r="E95" t="str">
            <v/>
          </cell>
        </row>
        <row r="96">
          <cell r="B96" t="str">
            <v>Not at all limited</v>
          </cell>
          <cell r="C96" t="str">
            <v>S</v>
          </cell>
          <cell r="D96">
            <v>83.54</v>
          </cell>
          <cell r="E96" t="str">
            <v/>
          </cell>
        </row>
        <row r="97">
          <cell r="B97" t="str">
            <v>A little limited</v>
          </cell>
          <cell r="C97" t="str">
            <v>S</v>
          </cell>
          <cell r="D97">
            <v>173.62</v>
          </cell>
          <cell r="E97" t="str">
            <v/>
          </cell>
        </row>
        <row r="98">
          <cell r="B98" t="str">
            <v>Quite or very limited</v>
          </cell>
          <cell r="C98" t="str">
            <v>S</v>
          </cell>
          <cell r="D98">
            <v>93.92</v>
          </cell>
          <cell r="E98" t="str">
            <v/>
          </cell>
        </row>
        <row r="99">
          <cell r="B99" t="str">
            <v>Couldn't buy it</v>
          </cell>
          <cell r="C99" t="str">
            <v>S</v>
          </cell>
          <cell r="D99">
            <v>101.53</v>
          </cell>
          <cell r="E99" t="str">
            <v/>
          </cell>
        </row>
        <row r="100">
          <cell r="B100" t="str">
            <v>Yes, can meet unexpected expense</v>
          </cell>
          <cell r="C100" t="str">
            <v>S</v>
          </cell>
          <cell r="D100">
            <v>59.79</v>
          </cell>
          <cell r="E100" t="str">
            <v/>
          </cell>
        </row>
        <row r="101">
          <cell r="B101" t="str">
            <v>No, cannot meet unexpected expense</v>
          </cell>
          <cell r="C101" t="str">
            <v>S</v>
          </cell>
          <cell r="D101">
            <v>95.22</v>
          </cell>
          <cell r="E101" t="str">
            <v/>
          </cell>
        </row>
        <row r="102">
          <cell r="B102" t="str">
            <v>Household had no vehicle access</v>
          </cell>
          <cell r="C102" t="str">
            <v>S</v>
          </cell>
          <cell r="D102">
            <v>154.26</v>
          </cell>
          <cell r="E102" t="str">
            <v/>
          </cell>
        </row>
        <row r="103">
          <cell r="B103" t="str">
            <v>Household had vehicle access</v>
          </cell>
          <cell r="C103" t="str">
            <v>S</v>
          </cell>
          <cell r="D103">
            <v>51.89</v>
          </cell>
          <cell r="E103" t="str">
            <v/>
          </cell>
        </row>
        <row r="104">
          <cell r="B104" t="str">
            <v>Household had no access to device</v>
          </cell>
          <cell r="C104">
            <v>0</v>
          </cell>
          <cell r="D104" t="str">
            <v>.</v>
          </cell>
          <cell r="E104" t="str">
            <v/>
          </cell>
        </row>
        <row r="105">
          <cell r="B105" t="str">
            <v>Household had access to device</v>
          </cell>
          <cell r="C105" t="str">
            <v>S</v>
          </cell>
          <cell r="D105">
            <v>50.24</v>
          </cell>
          <cell r="E105" t="str">
            <v/>
          </cell>
        </row>
        <row r="106">
          <cell r="B106" t="str">
            <v>One person household</v>
          </cell>
          <cell r="C106" t="str">
            <v>S</v>
          </cell>
          <cell r="D106">
            <v>83.44</v>
          </cell>
          <cell r="E106" t="str">
            <v/>
          </cell>
        </row>
        <row r="107">
          <cell r="B107" t="str">
            <v>One parent with child(ren)</v>
          </cell>
          <cell r="C107" t="str">
            <v>S</v>
          </cell>
          <cell r="D107">
            <v>202.52</v>
          </cell>
          <cell r="E107" t="str">
            <v/>
          </cell>
        </row>
        <row r="108">
          <cell r="B108" t="str">
            <v>Couple only</v>
          </cell>
          <cell r="C108" t="str">
            <v>S</v>
          </cell>
          <cell r="D108">
            <v>135.9</v>
          </cell>
          <cell r="E108" t="str">
            <v/>
          </cell>
        </row>
        <row r="109">
          <cell r="B109" t="str">
            <v>Couple with child(ren)</v>
          </cell>
          <cell r="C109" t="str">
            <v>S</v>
          </cell>
          <cell r="D109">
            <v>102.74</v>
          </cell>
          <cell r="E109" t="str">
            <v/>
          </cell>
        </row>
        <row r="110">
          <cell r="B110" t="str">
            <v>Other multi-person household</v>
          </cell>
          <cell r="C110" t="str">
            <v>S</v>
          </cell>
          <cell r="D110">
            <v>148.59</v>
          </cell>
          <cell r="E110" t="str">
            <v/>
          </cell>
        </row>
        <row r="111">
          <cell r="B111" t="str">
            <v>Other household with couple and/or child</v>
          </cell>
          <cell r="C111" t="str">
            <v>S</v>
          </cell>
          <cell r="D111">
            <v>117.02</v>
          </cell>
          <cell r="E111" t="str">
            <v/>
          </cell>
        </row>
        <row r="112">
          <cell r="B112" t="str">
            <v>One-person household</v>
          </cell>
          <cell r="C112" t="str">
            <v>S</v>
          </cell>
          <cell r="D112">
            <v>83.44</v>
          </cell>
          <cell r="E112" t="str">
            <v/>
          </cell>
        </row>
        <row r="113">
          <cell r="B113" t="str">
            <v>Two-people household</v>
          </cell>
          <cell r="C113" t="str">
            <v>S</v>
          </cell>
          <cell r="D113">
            <v>111.88</v>
          </cell>
          <cell r="E113" t="str">
            <v/>
          </cell>
        </row>
        <row r="114">
          <cell r="B114" t="str">
            <v>Three-people household</v>
          </cell>
          <cell r="C114" t="str">
            <v>S</v>
          </cell>
          <cell r="D114">
            <v>90.16</v>
          </cell>
          <cell r="E114" t="str">
            <v/>
          </cell>
        </row>
        <row r="115">
          <cell r="B115" t="str">
            <v>Four-people household</v>
          </cell>
          <cell r="C115" t="str">
            <v>S</v>
          </cell>
          <cell r="D115">
            <v>112.73</v>
          </cell>
          <cell r="E115" t="str">
            <v/>
          </cell>
        </row>
        <row r="116">
          <cell r="B116" t="str">
            <v>Five-or-more-people household</v>
          </cell>
          <cell r="C116" t="str">
            <v>S</v>
          </cell>
          <cell r="D116">
            <v>170.53</v>
          </cell>
          <cell r="E116" t="str">
            <v/>
          </cell>
        </row>
        <row r="117">
          <cell r="B117" t="str">
            <v>No children in household</v>
          </cell>
          <cell r="C117" t="str">
            <v>S</v>
          </cell>
          <cell r="D117">
            <v>60.88</v>
          </cell>
          <cell r="E117" t="str">
            <v/>
          </cell>
        </row>
        <row r="118">
          <cell r="B118" t="str">
            <v>One-child household</v>
          </cell>
          <cell r="C118" t="str">
            <v>S</v>
          </cell>
          <cell r="D118">
            <v>125.34</v>
          </cell>
          <cell r="E118" t="str">
            <v/>
          </cell>
        </row>
        <row r="119">
          <cell r="B119" t="str">
            <v>Two-or-more-children household</v>
          </cell>
          <cell r="C119" t="str">
            <v>S</v>
          </cell>
          <cell r="D119">
            <v>132.75</v>
          </cell>
          <cell r="E119" t="str">
            <v/>
          </cell>
        </row>
        <row r="120">
          <cell r="B120" t="str">
            <v>No children in household</v>
          </cell>
          <cell r="C120" t="str">
            <v>S</v>
          </cell>
          <cell r="D120">
            <v>60.88</v>
          </cell>
          <cell r="E120" t="str">
            <v/>
          </cell>
        </row>
        <row r="121">
          <cell r="B121" t="str">
            <v>One-or-more-children household</v>
          </cell>
          <cell r="C121" t="str">
            <v>S</v>
          </cell>
          <cell r="D121">
            <v>91.48</v>
          </cell>
          <cell r="E121" t="str">
            <v/>
          </cell>
        </row>
        <row r="122">
          <cell r="B122" t="str">
            <v>Yes, lived at current address</v>
          </cell>
          <cell r="C122" t="str">
            <v>S</v>
          </cell>
          <cell r="D122">
            <v>55.19</v>
          </cell>
          <cell r="E122" t="str">
            <v/>
          </cell>
        </row>
        <row r="123">
          <cell r="B123" t="str">
            <v>No, did not live at current address</v>
          </cell>
          <cell r="C123" t="str">
            <v>S</v>
          </cell>
          <cell r="D123">
            <v>106.5</v>
          </cell>
          <cell r="E123" t="str">
            <v/>
          </cell>
        </row>
        <row r="124">
          <cell r="B124" t="str">
            <v>Owned</v>
          </cell>
          <cell r="C124" t="str">
            <v>S</v>
          </cell>
          <cell r="D124">
            <v>82.77</v>
          </cell>
          <cell r="E124" t="str">
            <v/>
          </cell>
        </row>
        <row r="125">
          <cell r="B125" t="str">
            <v>Rented, private</v>
          </cell>
          <cell r="C125" t="str">
            <v>S</v>
          </cell>
          <cell r="D125">
            <v>71.849999999999994</v>
          </cell>
          <cell r="E125" t="str">
            <v/>
          </cell>
        </row>
        <row r="126">
          <cell r="B126" t="str">
            <v>Rented, government</v>
          </cell>
          <cell r="C126" t="str">
            <v>S</v>
          </cell>
          <cell r="D126">
            <v>173.56</v>
          </cell>
          <cell r="E126" t="str">
            <v/>
          </cell>
        </row>
        <row r="128">
          <cell r="B128"/>
          <cell r="C128"/>
          <cell r="D128"/>
          <cell r="E128"/>
        </row>
        <row r="129">
          <cell r="B129"/>
          <cell r="C129"/>
          <cell r="D129"/>
          <cell r="E129"/>
        </row>
        <row r="130">
          <cell r="B130"/>
          <cell r="C130"/>
          <cell r="D130"/>
          <cell r="E130"/>
        </row>
      </sheetData>
      <sheetData sheetId="16">
        <row r="4">
          <cell r="B4" t="str">
            <v>New Zealand Average</v>
          </cell>
          <cell r="C4">
            <v>74.400000000000006</v>
          </cell>
          <cell r="D4">
            <v>8.77</v>
          </cell>
          <cell r="E4" t="str">
            <v>.‡</v>
          </cell>
          <cell r="F4" t="str">
            <v/>
          </cell>
        </row>
        <row r="5">
          <cell r="B5" t="str">
            <v>Male</v>
          </cell>
          <cell r="C5">
            <v>74.400000000000006</v>
          </cell>
          <cell r="D5">
            <v>8.77</v>
          </cell>
          <cell r="E5" t="str">
            <v>.‡</v>
          </cell>
          <cell r="F5" t="str">
            <v/>
          </cell>
        </row>
        <row r="6">
          <cell r="B6" t="str">
            <v>Cis-male</v>
          </cell>
          <cell r="C6">
            <v>74.55</v>
          </cell>
          <cell r="D6">
            <v>8.8000000000000007</v>
          </cell>
          <cell r="E6" t="str">
            <v>.‡</v>
          </cell>
          <cell r="F6" t="str">
            <v/>
          </cell>
        </row>
        <row r="7">
          <cell r="B7" t="str">
            <v>Gender-diverse or trans-gender</v>
          </cell>
          <cell r="C7" t="str">
            <v>S</v>
          </cell>
          <cell r="D7">
            <v>102.44</v>
          </cell>
          <cell r="E7" t="str">
            <v/>
          </cell>
          <cell r="F7" t="str">
            <v/>
          </cell>
        </row>
        <row r="8">
          <cell r="B8" t="str">
            <v>Heterosexual</v>
          </cell>
          <cell r="C8">
            <v>75.59</v>
          </cell>
          <cell r="D8">
            <v>9.01</v>
          </cell>
          <cell r="E8" t="str">
            <v>.‡</v>
          </cell>
          <cell r="F8" t="str">
            <v/>
          </cell>
        </row>
        <row r="9">
          <cell r="B9" t="str">
            <v>Gay or lesbian</v>
          </cell>
          <cell r="C9" t="str">
            <v>S</v>
          </cell>
          <cell r="D9">
            <v>137.97999999999999</v>
          </cell>
          <cell r="E9" t="str">
            <v/>
          </cell>
          <cell r="F9" t="str">
            <v/>
          </cell>
        </row>
        <row r="10">
          <cell r="B10" t="str">
            <v>Bisexual</v>
          </cell>
          <cell r="C10" t="str">
            <v>S</v>
          </cell>
          <cell r="D10">
            <v>93.12</v>
          </cell>
          <cell r="E10" t="str">
            <v/>
          </cell>
          <cell r="F10" t="str">
            <v/>
          </cell>
        </row>
        <row r="11">
          <cell r="B11" t="str">
            <v>Other sexual identity</v>
          </cell>
          <cell r="C11" t="str">
            <v>S</v>
          </cell>
          <cell r="D11">
            <v>138.28</v>
          </cell>
          <cell r="E11" t="str">
            <v/>
          </cell>
          <cell r="F11" t="str">
            <v/>
          </cell>
        </row>
        <row r="12">
          <cell r="B12" t="str">
            <v>People with diverse sexualities</v>
          </cell>
          <cell r="C12" t="str">
            <v>S</v>
          </cell>
          <cell r="D12">
            <v>45.76</v>
          </cell>
          <cell r="E12" t="str">
            <v/>
          </cell>
          <cell r="F12" t="str">
            <v/>
          </cell>
        </row>
        <row r="13">
          <cell r="B13" t="str">
            <v>Not LGBT</v>
          </cell>
          <cell r="C13">
            <v>75.680000000000007</v>
          </cell>
          <cell r="D13">
            <v>9.07</v>
          </cell>
          <cell r="E13" t="str">
            <v>.‡</v>
          </cell>
          <cell r="F13" t="str">
            <v/>
          </cell>
        </row>
        <row r="14">
          <cell r="B14" t="str">
            <v>LGBT</v>
          </cell>
          <cell r="C14" t="str">
            <v>S</v>
          </cell>
          <cell r="D14">
            <v>37.82</v>
          </cell>
          <cell r="E14" t="str">
            <v/>
          </cell>
          <cell r="F14" t="str">
            <v/>
          </cell>
        </row>
        <row r="15">
          <cell r="B15" t="str">
            <v>15–19 years</v>
          </cell>
          <cell r="C15" t="str">
            <v>S</v>
          </cell>
          <cell r="D15">
            <v>43.88</v>
          </cell>
          <cell r="E15" t="str">
            <v/>
          </cell>
          <cell r="F15" t="str">
            <v/>
          </cell>
        </row>
        <row r="16">
          <cell r="B16" t="str">
            <v>20–29 years</v>
          </cell>
          <cell r="C16">
            <v>71.819999999999993</v>
          </cell>
          <cell r="D16">
            <v>17.39</v>
          </cell>
          <cell r="E16" t="str">
            <v>.</v>
          </cell>
          <cell r="F16" t="str">
            <v/>
          </cell>
        </row>
        <row r="17">
          <cell r="B17" t="str">
            <v>30–39 years</v>
          </cell>
          <cell r="C17">
            <v>80.75</v>
          </cell>
          <cell r="D17">
            <v>13.23</v>
          </cell>
          <cell r="E17" t="str">
            <v>.</v>
          </cell>
          <cell r="F17" t="str">
            <v/>
          </cell>
        </row>
        <row r="18">
          <cell r="B18" t="str">
            <v>40–49 years</v>
          </cell>
          <cell r="C18" t="str">
            <v>Ŝ</v>
          </cell>
          <cell r="D18">
            <v>16.010000000000002</v>
          </cell>
          <cell r="E18" t="str">
            <v/>
          </cell>
          <cell r="F18" t="str">
            <v/>
          </cell>
        </row>
        <row r="19">
          <cell r="B19" t="str">
            <v>50–59 years</v>
          </cell>
          <cell r="C19" t="str">
            <v>Ŝ</v>
          </cell>
          <cell r="D19">
            <v>19.5</v>
          </cell>
          <cell r="E19" t="str">
            <v/>
          </cell>
          <cell r="F19" t="str">
            <v/>
          </cell>
        </row>
        <row r="20">
          <cell r="B20" t="str">
            <v>60–64 years</v>
          </cell>
          <cell r="C20" t="str">
            <v>S</v>
          </cell>
          <cell r="D20">
            <v>97.14</v>
          </cell>
          <cell r="E20" t="str">
            <v/>
          </cell>
          <cell r="F20" t="str">
            <v/>
          </cell>
        </row>
        <row r="21">
          <cell r="B21" t="str">
            <v>65 years and over</v>
          </cell>
          <cell r="C21" t="str">
            <v>S</v>
          </cell>
          <cell r="D21">
            <v>43.84</v>
          </cell>
          <cell r="E21" t="str">
            <v/>
          </cell>
          <cell r="F21" t="str">
            <v/>
          </cell>
        </row>
        <row r="22">
          <cell r="B22" t="str">
            <v>15–29 years</v>
          </cell>
          <cell r="C22">
            <v>72.010000000000005</v>
          </cell>
          <cell r="D22">
            <v>16.79</v>
          </cell>
          <cell r="E22" t="str">
            <v>.</v>
          </cell>
          <cell r="F22" t="str">
            <v/>
          </cell>
        </row>
        <row r="23">
          <cell r="B23" t="str">
            <v>30–64 years</v>
          </cell>
          <cell r="C23">
            <v>77.58</v>
          </cell>
          <cell r="D23">
            <v>9.51</v>
          </cell>
          <cell r="E23" t="str">
            <v>.‡</v>
          </cell>
          <cell r="F23" t="str">
            <v/>
          </cell>
        </row>
        <row r="24">
          <cell r="B24" t="str">
            <v>65 years and over</v>
          </cell>
          <cell r="C24" t="str">
            <v>S</v>
          </cell>
          <cell r="D24">
            <v>43.84</v>
          </cell>
          <cell r="E24" t="str">
            <v/>
          </cell>
          <cell r="F24" t="str">
            <v/>
          </cell>
        </row>
        <row r="25">
          <cell r="B25" t="str">
            <v>15–19 years</v>
          </cell>
          <cell r="C25" t="str">
            <v>S</v>
          </cell>
          <cell r="D25">
            <v>43.88</v>
          </cell>
          <cell r="E25" t="str">
            <v/>
          </cell>
          <cell r="F25" t="str">
            <v/>
          </cell>
        </row>
        <row r="26">
          <cell r="B26" t="str">
            <v>20–29 years</v>
          </cell>
          <cell r="C26">
            <v>71.819999999999993</v>
          </cell>
          <cell r="D26">
            <v>17.39</v>
          </cell>
          <cell r="E26" t="str">
            <v>.</v>
          </cell>
          <cell r="F26" t="str">
            <v/>
          </cell>
        </row>
        <row r="27">
          <cell r="B27" t="str">
            <v>NZ European</v>
          </cell>
          <cell r="C27">
            <v>62.43</v>
          </cell>
          <cell r="D27">
            <v>11.74</v>
          </cell>
          <cell r="E27" t="str">
            <v>.</v>
          </cell>
          <cell r="F27" t="str">
            <v/>
          </cell>
        </row>
        <row r="28">
          <cell r="B28" t="str">
            <v>Māori</v>
          </cell>
          <cell r="C28">
            <v>74.569999999999993</v>
          </cell>
          <cell r="D28">
            <v>14.73</v>
          </cell>
          <cell r="E28" t="str">
            <v>.</v>
          </cell>
          <cell r="F28" t="str">
            <v/>
          </cell>
        </row>
        <row r="29">
          <cell r="B29" t="str">
            <v>Pacific peoples</v>
          </cell>
          <cell r="C29" t="str">
            <v>Ŝ</v>
          </cell>
          <cell r="D29">
            <v>19.54</v>
          </cell>
          <cell r="E29" t="str">
            <v/>
          </cell>
          <cell r="F29" t="str">
            <v/>
          </cell>
        </row>
        <row r="30">
          <cell r="B30" t="str">
            <v>Asian</v>
          </cell>
          <cell r="C30" t="str">
            <v>Ŝ</v>
          </cell>
          <cell r="D30">
            <v>9.0500000000000007</v>
          </cell>
          <cell r="E30" t="str">
            <v/>
          </cell>
          <cell r="F30" t="str">
            <v>*</v>
          </cell>
        </row>
        <row r="31">
          <cell r="B31" t="str">
            <v>Chinese</v>
          </cell>
          <cell r="C31" t="str">
            <v>Ŝ</v>
          </cell>
          <cell r="D31">
            <v>10.75</v>
          </cell>
          <cell r="E31" t="str">
            <v/>
          </cell>
          <cell r="F31" t="str">
            <v>*</v>
          </cell>
        </row>
        <row r="32">
          <cell r="B32" t="str">
            <v>Indian</v>
          </cell>
          <cell r="C32" t="str">
            <v>S</v>
          </cell>
          <cell r="D32">
            <v>47.07</v>
          </cell>
          <cell r="E32" t="str">
            <v/>
          </cell>
          <cell r="F32" t="str">
            <v/>
          </cell>
        </row>
        <row r="33">
          <cell r="B33" t="str">
            <v>Other Asian ethnicity</v>
          </cell>
          <cell r="C33" t="str">
            <v>Ŝ</v>
          </cell>
          <cell r="D33">
            <v>0</v>
          </cell>
          <cell r="E33" t="str">
            <v/>
          </cell>
          <cell r="F33" t="str">
            <v>*</v>
          </cell>
        </row>
        <row r="34">
          <cell r="B34" t="str">
            <v>Other ethnicity</v>
          </cell>
          <cell r="C34" t="str">
            <v>S</v>
          </cell>
          <cell r="D34">
            <v>51.72</v>
          </cell>
          <cell r="E34" t="str">
            <v/>
          </cell>
          <cell r="F34" t="str">
            <v/>
          </cell>
        </row>
        <row r="35">
          <cell r="B35" t="str">
            <v>Other ethnicity (except European and Māori)</v>
          </cell>
          <cell r="C35">
            <v>89.66</v>
          </cell>
          <cell r="D35">
            <v>9.31</v>
          </cell>
          <cell r="E35" t="str">
            <v>.‡</v>
          </cell>
          <cell r="F35" t="str">
            <v/>
          </cell>
        </row>
        <row r="36">
          <cell r="B36" t="str">
            <v>Other ethnicity (except European, Māori and Asian)</v>
          </cell>
          <cell r="C36" t="str">
            <v>Ŝ</v>
          </cell>
          <cell r="D36">
            <v>17.96</v>
          </cell>
          <cell r="E36" t="str">
            <v/>
          </cell>
          <cell r="F36" t="str">
            <v/>
          </cell>
        </row>
        <row r="37">
          <cell r="B37" t="str">
            <v>Other ethnicity (except European, Māori and Pacific)</v>
          </cell>
          <cell r="C37" t="str">
            <v>Ŝ</v>
          </cell>
          <cell r="D37">
            <v>9.34</v>
          </cell>
          <cell r="E37" t="str">
            <v/>
          </cell>
          <cell r="F37" t="str">
            <v/>
          </cell>
        </row>
        <row r="38">
          <cell r="B38">
            <v>2018</v>
          </cell>
          <cell r="C38">
            <v>74.75</v>
          </cell>
          <cell r="D38">
            <v>12.12</v>
          </cell>
          <cell r="E38" t="str">
            <v>.</v>
          </cell>
          <cell r="F38" t="str">
            <v/>
          </cell>
        </row>
        <row r="39">
          <cell r="B39" t="str">
            <v>2019/20</v>
          </cell>
          <cell r="C39">
            <v>73.98</v>
          </cell>
          <cell r="D39">
            <v>11.29</v>
          </cell>
          <cell r="E39" t="str">
            <v>.</v>
          </cell>
          <cell r="F39" t="str">
            <v/>
          </cell>
        </row>
        <row r="40">
          <cell r="B40" t="str">
            <v>Auckland</v>
          </cell>
          <cell r="C40">
            <v>78.040000000000006</v>
          </cell>
          <cell r="D40">
            <v>15.01</v>
          </cell>
          <cell r="E40" t="str">
            <v>.</v>
          </cell>
          <cell r="F40" t="str">
            <v/>
          </cell>
        </row>
        <row r="41">
          <cell r="B41" t="str">
            <v>Wellington</v>
          </cell>
          <cell r="C41">
            <v>55.22</v>
          </cell>
          <cell r="D41">
            <v>27.3</v>
          </cell>
          <cell r="E41" t="str">
            <v>.</v>
          </cell>
          <cell r="F41" t="str">
            <v/>
          </cell>
        </row>
        <row r="42">
          <cell r="B42" t="str">
            <v>Rest of North Island</v>
          </cell>
          <cell r="C42">
            <v>69.67</v>
          </cell>
          <cell r="D42">
            <v>15.56</v>
          </cell>
          <cell r="E42" t="str">
            <v>.</v>
          </cell>
          <cell r="F42" t="str">
            <v/>
          </cell>
        </row>
        <row r="43">
          <cell r="B43" t="str">
            <v>Canterbury</v>
          </cell>
          <cell r="C43">
            <v>84.73</v>
          </cell>
          <cell r="D43">
            <v>15.71</v>
          </cell>
          <cell r="E43" t="str">
            <v>.</v>
          </cell>
          <cell r="F43" t="str">
            <v/>
          </cell>
        </row>
        <row r="44">
          <cell r="B44" t="str">
            <v>Rest of South Island</v>
          </cell>
          <cell r="C44">
            <v>73.28</v>
          </cell>
          <cell r="D44">
            <v>34.9</v>
          </cell>
          <cell r="E44" t="str">
            <v>.</v>
          </cell>
          <cell r="F44" t="str">
            <v/>
          </cell>
        </row>
        <row r="45">
          <cell r="B45" t="str">
            <v>Major urban area</v>
          </cell>
          <cell r="C45">
            <v>76.62</v>
          </cell>
          <cell r="D45">
            <v>10.49</v>
          </cell>
          <cell r="E45" t="str">
            <v>.</v>
          </cell>
          <cell r="F45" t="str">
            <v/>
          </cell>
        </row>
        <row r="46">
          <cell r="B46" t="str">
            <v>Large urban area</v>
          </cell>
          <cell r="C46">
            <v>72.39</v>
          </cell>
          <cell r="D46">
            <v>23.24</v>
          </cell>
          <cell r="E46" t="str">
            <v>.</v>
          </cell>
          <cell r="F46" t="str">
            <v/>
          </cell>
        </row>
        <row r="47">
          <cell r="B47" t="str">
            <v>Medium urban area</v>
          </cell>
          <cell r="C47">
            <v>81.72</v>
          </cell>
          <cell r="D47">
            <v>22.36</v>
          </cell>
          <cell r="E47" t="str">
            <v>.</v>
          </cell>
          <cell r="F47" t="str">
            <v/>
          </cell>
        </row>
        <row r="48">
          <cell r="B48" t="str">
            <v>Small urban area</v>
          </cell>
          <cell r="C48">
            <v>78.900000000000006</v>
          </cell>
          <cell r="D48">
            <v>26.74</v>
          </cell>
          <cell r="E48" t="str">
            <v>.</v>
          </cell>
          <cell r="F48" t="str">
            <v/>
          </cell>
        </row>
        <row r="49">
          <cell r="B49" t="str">
            <v>Rural settlement/rural other</v>
          </cell>
          <cell r="C49" t="str">
            <v>S</v>
          </cell>
          <cell r="D49">
            <v>32.01</v>
          </cell>
          <cell r="E49" t="str">
            <v/>
          </cell>
          <cell r="F49" t="str">
            <v/>
          </cell>
        </row>
        <row r="50">
          <cell r="B50" t="str">
            <v>Major urban area</v>
          </cell>
          <cell r="C50">
            <v>76.62</v>
          </cell>
          <cell r="D50">
            <v>10.49</v>
          </cell>
          <cell r="E50" t="str">
            <v>.</v>
          </cell>
          <cell r="F50" t="str">
            <v/>
          </cell>
        </row>
        <row r="51">
          <cell r="B51" t="str">
            <v>Medium/large urban area</v>
          </cell>
          <cell r="C51">
            <v>75.69</v>
          </cell>
          <cell r="D51">
            <v>16.3</v>
          </cell>
          <cell r="E51" t="str">
            <v>.</v>
          </cell>
          <cell r="F51" t="str">
            <v/>
          </cell>
        </row>
        <row r="52">
          <cell r="B52" t="str">
            <v>Small urban/rural area</v>
          </cell>
          <cell r="C52">
            <v>65.849999999999994</v>
          </cell>
          <cell r="D52">
            <v>20.9</v>
          </cell>
          <cell r="E52" t="str">
            <v>.</v>
          </cell>
          <cell r="F52" t="str">
            <v/>
          </cell>
        </row>
        <row r="53">
          <cell r="B53" t="str">
            <v>Quintile 1 (least deprived)</v>
          </cell>
          <cell r="C53" t="str">
            <v>S</v>
          </cell>
          <cell r="D53">
            <v>31.37</v>
          </cell>
          <cell r="E53" t="str">
            <v/>
          </cell>
          <cell r="F53" t="str">
            <v/>
          </cell>
        </row>
        <row r="54">
          <cell r="B54" t="str">
            <v>Quintile 2</v>
          </cell>
          <cell r="C54">
            <v>79.319999999999993</v>
          </cell>
          <cell r="D54">
            <v>22.96</v>
          </cell>
          <cell r="E54" t="str">
            <v>.</v>
          </cell>
          <cell r="F54" t="str">
            <v/>
          </cell>
        </row>
        <row r="55">
          <cell r="B55" t="str">
            <v>Quintile 3</v>
          </cell>
          <cell r="C55" t="str">
            <v>Ŝ</v>
          </cell>
          <cell r="D55">
            <v>13.99</v>
          </cell>
          <cell r="E55" t="str">
            <v/>
          </cell>
          <cell r="F55" t="str">
            <v/>
          </cell>
        </row>
        <row r="56">
          <cell r="B56" t="str">
            <v>Quintile 4</v>
          </cell>
          <cell r="C56" t="str">
            <v>Ŝ</v>
          </cell>
          <cell r="D56">
            <v>18.79</v>
          </cell>
          <cell r="E56" t="str">
            <v/>
          </cell>
          <cell r="F56" t="str">
            <v/>
          </cell>
        </row>
        <row r="57">
          <cell r="B57" t="str">
            <v>Quintile 5 (most deprived)</v>
          </cell>
          <cell r="C57">
            <v>79.819999999999993</v>
          </cell>
          <cell r="D57">
            <v>10.81</v>
          </cell>
          <cell r="E57" t="str">
            <v>.</v>
          </cell>
          <cell r="F57" t="str">
            <v/>
          </cell>
        </row>
        <row r="58">
          <cell r="B58" t="str">
            <v>Had partner within last 12 months</v>
          </cell>
          <cell r="C58">
            <v>74.400000000000006</v>
          </cell>
          <cell r="D58">
            <v>8.77</v>
          </cell>
          <cell r="E58" t="str">
            <v>.‡</v>
          </cell>
          <cell r="F58" t="str">
            <v/>
          </cell>
        </row>
        <row r="59">
          <cell r="B59" t="str">
            <v>Has ever had a partner</v>
          </cell>
          <cell r="C59">
            <v>74.400000000000006</v>
          </cell>
          <cell r="D59">
            <v>8.77</v>
          </cell>
          <cell r="E59" t="str">
            <v>.‡</v>
          </cell>
          <cell r="F59" t="str">
            <v/>
          </cell>
        </row>
        <row r="60">
          <cell r="B60" t="str">
            <v>Partnered – legally registered</v>
          </cell>
          <cell r="C60">
            <v>74.790000000000006</v>
          </cell>
          <cell r="D60">
            <v>10.55</v>
          </cell>
          <cell r="E60" t="str">
            <v>.</v>
          </cell>
          <cell r="F60" t="str">
            <v/>
          </cell>
        </row>
        <row r="61">
          <cell r="B61" t="str">
            <v>Partnered – not legally registered</v>
          </cell>
          <cell r="C61">
            <v>75.989999999999995</v>
          </cell>
          <cell r="D61">
            <v>24.16</v>
          </cell>
          <cell r="E61" t="str">
            <v>.</v>
          </cell>
          <cell r="F61" t="str">
            <v/>
          </cell>
        </row>
        <row r="62">
          <cell r="B62" t="str">
            <v>Non-partnered</v>
          </cell>
          <cell r="C62">
            <v>70.150000000000006</v>
          </cell>
          <cell r="D62">
            <v>15.57</v>
          </cell>
          <cell r="E62" t="str">
            <v>.</v>
          </cell>
          <cell r="F62" t="str">
            <v/>
          </cell>
        </row>
        <row r="63">
          <cell r="B63" t="str">
            <v>Never married and never in a civil union</v>
          </cell>
          <cell r="C63">
            <v>70.95</v>
          </cell>
          <cell r="D63">
            <v>19.02</v>
          </cell>
          <cell r="E63" t="str">
            <v>.</v>
          </cell>
          <cell r="F63" t="str">
            <v/>
          </cell>
        </row>
        <row r="64">
          <cell r="B64" t="str">
            <v>Divorced</v>
          </cell>
          <cell r="C64" t="str">
            <v>S</v>
          </cell>
          <cell r="D64">
            <v>83.82</v>
          </cell>
          <cell r="E64" t="str">
            <v/>
          </cell>
          <cell r="F64" t="str">
            <v/>
          </cell>
        </row>
        <row r="65">
          <cell r="B65" t="str">
            <v>Widowed/surviving partner</v>
          </cell>
          <cell r="C65" t="str">
            <v>S</v>
          </cell>
          <cell r="D65">
            <v>133.72</v>
          </cell>
          <cell r="E65" t="str">
            <v/>
          </cell>
          <cell r="F65" t="str">
            <v/>
          </cell>
        </row>
        <row r="66">
          <cell r="B66" t="str">
            <v>Separated</v>
          </cell>
          <cell r="C66">
            <v>76.400000000000006</v>
          </cell>
          <cell r="D66">
            <v>22.46</v>
          </cell>
          <cell r="E66" t="str">
            <v>.</v>
          </cell>
          <cell r="F66" t="str">
            <v/>
          </cell>
        </row>
        <row r="67">
          <cell r="B67" t="str">
            <v>Married/civil union/de facto</v>
          </cell>
          <cell r="C67">
            <v>75.489999999999995</v>
          </cell>
          <cell r="D67">
            <v>10.25</v>
          </cell>
          <cell r="E67" t="str">
            <v>.</v>
          </cell>
          <cell r="F67" t="str">
            <v/>
          </cell>
        </row>
        <row r="68">
          <cell r="B68" t="str">
            <v>Adults with disability</v>
          </cell>
          <cell r="C68" t="str">
            <v>S</v>
          </cell>
          <cell r="D68">
            <v>48.38</v>
          </cell>
          <cell r="E68" t="str">
            <v/>
          </cell>
          <cell r="F68" t="str">
            <v/>
          </cell>
        </row>
        <row r="69">
          <cell r="B69" t="str">
            <v>Adults without disability</v>
          </cell>
          <cell r="C69">
            <v>74.680000000000007</v>
          </cell>
          <cell r="D69">
            <v>8.3800000000000008</v>
          </cell>
          <cell r="E69" t="str">
            <v>.‡</v>
          </cell>
          <cell r="F69" t="str">
            <v/>
          </cell>
        </row>
        <row r="70">
          <cell r="B70" t="str">
            <v>Low level of psychological distress</v>
          </cell>
          <cell r="C70">
            <v>76.08</v>
          </cell>
          <cell r="D70">
            <v>8.64</v>
          </cell>
          <cell r="E70" t="str">
            <v>.‡</v>
          </cell>
          <cell r="F70" t="str">
            <v/>
          </cell>
        </row>
        <row r="71">
          <cell r="B71" t="str">
            <v>Moderate level of psychological distress</v>
          </cell>
          <cell r="C71" t="str">
            <v>S</v>
          </cell>
          <cell r="D71">
            <v>37.270000000000003</v>
          </cell>
          <cell r="E71" t="str">
            <v/>
          </cell>
          <cell r="F71" t="str">
            <v/>
          </cell>
        </row>
        <row r="72">
          <cell r="B72" t="str">
            <v>High level of psychological distress</v>
          </cell>
          <cell r="C72" t="str">
            <v>S</v>
          </cell>
          <cell r="D72">
            <v>51.11</v>
          </cell>
          <cell r="E72" t="str">
            <v/>
          </cell>
          <cell r="F72" t="str">
            <v/>
          </cell>
        </row>
        <row r="73">
          <cell r="B73" t="str">
            <v>No probable serious mental illness</v>
          </cell>
          <cell r="C73">
            <v>76.08</v>
          </cell>
          <cell r="D73">
            <v>8.64</v>
          </cell>
          <cell r="E73" t="str">
            <v>.‡</v>
          </cell>
          <cell r="F73" t="str">
            <v/>
          </cell>
        </row>
        <row r="74">
          <cell r="B74" t="str">
            <v>Probable serious mental illness</v>
          </cell>
          <cell r="C74" t="str">
            <v>S</v>
          </cell>
          <cell r="D74">
            <v>37.270000000000003</v>
          </cell>
          <cell r="E74" t="str">
            <v/>
          </cell>
          <cell r="F74" t="str">
            <v/>
          </cell>
        </row>
        <row r="75">
          <cell r="B75" t="str">
            <v>Employed</v>
          </cell>
          <cell r="C75">
            <v>74.27</v>
          </cell>
          <cell r="D75">
            <v>10.56</v>
          </cell>
          <cell r="E75" t="str">
            <v>.</v>
          </cell>
          <cell r="F75" t="str">
            <v/>
          </cell>
        </row>
        <row r="76">
          <cell r="B76" t="str">
            <v>Unemployed</v>
          </cell>
          <cell r="C76">
            <v>80.52</v>
          </cell>
          <cell r="D76">
            <v>28.1</v>
          </cell>
          <cell r="E76" t="str">
            <v>.</v>
          </cell>
          <cell r="F76" t="str">
            <v/>
          </cell>
        </row>
        <row r="77">
          <cell r="B77" t="str">
            <v>Retired</v>
          </cell>
          <cell r="C77" t="str">
            <v>S</v>
          </cell>
          <cell r="D77">
            <v>43.58</v>
          </cell>
          <cell r="E77" t="str">
            <v/>
          </cell>
          <cell r="F77" t="str">
            <v/>
          </cell>
        </row>
        <row r="78">
          <cell r="B78" t="str">
            <v>Home or caring duties or voluntary work</v>
          </cell>
          <cell r="C78" t="str">
            <v>S</v>
          </cell>
          <cell r="D78">
            <v>40.54</v>
          </cell>
          <cell r="E78" t="str">
            <v/>
          </cell>
          <cell r="F78" t="str">
            <v/>
          </cell>
        </row>
        <row r="79">
          <cell r="B79" t="str">
            <v>Not employed, studying</v>
          </cell>
          <cell r="C79" t="str">
            <v>S</v>
          </cell>
          <cell r="D79">
            <v>38.26</v>
          </cell>
          <cell r="E79" t="str">
            <v/>
          </cell>
          <cell r="F79" t="str">
            <v/>
          </cell>
        </row>
        <row r="80">
          <cell r="B80" t="str">
            <v>Not employed, not actively seeking work/unable to work</v>
          </cell>
          <cell r="C80" t="str">
            <v>Ŝ</v>
          </cell>
          <cell r="D80">
            <v>19.600000000000001</v>
          </cell>
          <cell r="E80" t="str">
            <v/>
          </cell>
          <cell r="F80" t="str">
            <v/>
          </cell>
        </row>
        <row r="81">
          <cell r="B81" t="str">
            <v>Other employment status</v>
          </cell>
          <cell r="C81" t="str">
            <v>S</v>
          </cell>
          <cell r="D81">
            <v>101.65</v>
          </cell>
          <cell r="E81" t="str">
            <v/>
          </cell>
          <cell r="F81" t="str">
            <v/>
          </cell>
        </row>
        <row r="82">
          <cell r="B82" t="str">
            <v>Not in the labour force</v>
          </cell>
          <cell r="C82">
            <v>73.540000000000006</v>
          </cell>
          <cell r="D82">
            <v>15.7</v>
          </cell>
          <cell r="E82" t="str">
            <v>.</v>
          </cell>
          <cell r="F82" t="str">
            <v/>
          </cell>
        </row>
        <row r="83">
          <cell r="B83" t="str">
            <v>Personal income: $20,000 or less</v>
          </cell>
          <cell r="C83">
            <v>73.25</v>
          </cell>
          <cell r="D83">
            <v>17.059999999999999</v>
          </cell>
          <cell r="E83" t="str">
            <v>.</v>
          </cell>
          <cell r="F83" t="str">
            <v/>
          </cell>
        </row>
        <row r="84">
          <cell r="B84" t="str">
            <v>Personal income: $20,001–$40,000</v>
          </cell>
          <cell r="C84">
            <v>70.569999999999993</v>
          </cell>
          <cell r="D84">
            <v>18.23</v>
          </cell>
          <cell r="E84" t="str">
            <v>.</v>
          </cell>
          <cell r="F84" t="str">
            <v/>
          </cell>
        </row>
        <row r="85">
          <cell r="B85" t="str">
            <v>Personal income: $40,001–$60,000</v>
          </cell>
          <cell r="C85">
            <v>79.08</v>
          </cell>
          <cell r="D85">
            <v>14.65</v>
          </cell>
          <cell r="E85" t="str">
            <v>.</v>
          </cell>
          <cell r="F85" t="str">
            <v/>
          </cell>
        </row>
        <row r="86">
          <cell r="B86" t="str">
            <v>Personal income: $60,001 or more</v>
          </cell>
          <cell r="C86">
            <v>74.78</v>
          </cell>
          <cell r="D86">
            <v>15.65</v>
          </cell>
          <cell r="E86" t="str">
            <v>.</v>
          </cell>
          <cell r="F86" t="str">
            <v/>
          </cell>
        </row>
        <row r="87">
          <cell r="B87" t="str">
            <v>Household income: $40,000 or less</v>
          </cell>
          <cell r="C87">
            <v>68.760000000000005</v>
          </cell>
          <cell r="D87">
            <v>13.59</v>
          </cell>
          <cell r="E87" t="str">
            <v>.</v>
          </cell>
          <cell r="F87" t="str">
            <v/>
          </cell>
        </row>
        <row r="88">
          <cell r="B88" t="str">
            <v>Household income: $40,001–$60,000</v>
          </cell>
          <cell r="C88">
            <v>64.89</v>
          </cell>
          <cell r="D88">
            <v>21</v>
          </cell>
          <cell r="E88" t="str">
            <v>.</v>
          </cell>
          <cell r="F88" t="str">
            <v/>
          </cell>
        </row>
        <row r="89">
          <cell r="B89" t="str">
            <v>Household income: $60,001–$100,000</v>
          </cell>
          <cell r="C89">
            <v>88.54</v>
          </cell>
          <cell r="D89">
            <v>8.49</v>
          </cell>
          <cell r="E89" t="str">
            <v>.‡</v>
          </cell>
          <cell r="F89" t="str">
            <v/>
          </cell>
        </row>
        <row r="90">
          <cell r="B90" t="str">
            <v>Household income: $100,001 or more</v>
          </cell>
          <cell r="C90">
            <v>66.349999999999994</v>
          </cell>
          <cell r="D90">
            <v>19.309999999999999</v>
          </cell>
          <cell r="E90" t="str">
            <v>.</v>
          </cell>
          <cell r="F90" t="str">
            <v/>
          </cell>
        </row>
        <row r="91">
          <cell r="B91" t="str">
            <v>Not at all limited</v>
          </cell>
          <cell r="C91">
            <v>73.55</v>
          </cell>
          <cell r="D91">
            <v>12.32</v>
          </cell>
          <cell r="E91" t="str">
            <v>.</v>
          </cell>
          <cell r="F91" t="str">
            <v/>
          </cell>
        </row>
        <row r="92">
          <cell r="B92" t="str">
            <v>A little limited</v>
          </cell>
          <cell r="C92">
            <v>70.84</v>
          </cell>
          <cell r="D92">
            <v>23.31</v>
          </cell>
          <cell r="E92" t="str">
            <v>.</v>
          </cell>
          <cell r="F92" t="str">
            <v/>
          </cell>
        </row>
        <row r="93">
          <cell r="B93" t="str">
            <v>Quite limited</v>
          </cell>
          <cell r="C93" t="str">
            <v>Ŝ</v>
          </cell>
          <cell r="D93">
            <v>13.71</v>
          </cell>
          <cell r="E93" t="str">
            <v/>
          </cell>
          <cell r="F93" t="str">
            <v/>
          </cell>
        </row>
        <row r="94">
          <cell r="B94" t="str">
            <v>Very limited</v>
          </cell>
          <cell r="C94">
            <v>66.56</v>
          </cell>
          <cell r="D94">
            <v>22</v>
          </cell>
          <cell r="E94" t="str">
            <v>.</v>
          </cell>
          <cell r="F94" t="str">
            <v/>
          </cell>
        </row>
        <row r="95">
          <cell r="B95" t="str">
            <v>Couldn't buy it</v>
          </cell>
          <cell r="C95">
            <v>75.64</v>
          </cell>
          <cell r="D95">
            <v>21.02</v>
          </cell>
          <cell r="E95" t="str">
            <v>.</v>
          </cell>
          <cell r="F95" t="str">
            <v/>
          </cell>
        </row>
        <row r="96">
          <cell r="B96" t="str">
            <v>Not at all limited</v>
          </cell>
          <cell r="C96">
            <v>73.55</v>
          </cell>
          <cell r="D96">
            <v>12.32</v>
          </cell>
          <cell r="E96" t="str">
            <v>.</v>
          </cell>
          <cell r="F96" t="str">
            <v/>
          </cell>
        </row>
        <row r="97">
          <cell r="B97" t="str">
            <v>A little limited</v>
          </cell>
          <cell r="C97">
            <v>70.84</v>
          </cell>
          <cell r="D97">
            <v>23.31</v>
          </cell>
          <cell r="E97" t="str">
            <v>.</v>
          </cell>
          <cell r="F97" t="str">
            <v/>
          </cell>
        </row>
        <row r="98">
          <cell r="B98" t="str">
            <v>Quite or very limited</v>
          </cell>
          <cell r="C98">
            <v>76.58</v>
          </cell>
          <cell r="D98">
            <v>16.559999999999999</v>
          </cell>
          <cell r="E98" t="str">
            <v>.</v>
          </cell>
          <cell r="F98" t="str">
            <v/>
          </cell>
        </row>
        <row r="99">
          <cell r="B99" t="str">
            <v>Couldn't buy it</v>
          </cell>
          <cell r="C99">
            <v>75.64</v>
          </cell>
          <cell r="D99">
            <v>21.02</v>
          </cell>
          <cell r="E99" t="str">
            <v>.</v>
          </cell>
          <cell r="F99" t="str">
            <v/>
          </cell>
        </row>
        <row r="100">
          <cell r="B100" t="str">
            <v>Yes, can meet unexpected expense</v>
          </cell>
          <cell r="C100">
            <v>71.62</v>
          </cell>
          <cell r="D100">
            <v>10.66</v>
          </cell>
          <cell r="E100" t="str">
            <v>.</v>
          </cell>
          <cell r="F100" t="str">
            <v/>
          </cell>
        </row>
        <row r="101">
          <cell r="B101" t="str">
            <v>No, cannot meet unexpected expense</v>
          </cell>
          <cell r="C101">
            <v>82.23</v>
          </cell>
          <cell r="D101">
            <v>11.86</v>
          </cell>
          <cell r="E101" t="str">
            <v>.</v>
          </cell>
          <cell r="F101" t="str">
            <v/>
          </cell>
        </row>
        <row r="102">
          <cell r="B102" t="str">
            <v>Household had no vehicle access</v>
          </cell>
          <cell r="C102">
            <v>72.819999999999993</v>
          </cell>
          <cell r="D102">
            <v>34.049999999999997</v>
          </cell>
          <cell r="E102" t="str">
            <v>.</v>
          </cell>
          <cell r="F102" t="str">
            <v/>
          </cell>
        </row>
        <row r="103">
          <cell r="B103" t="str">
            <v>Household had vehicle access</v>
          </cell>
          <cell r="C103">
            <v>74.47</v>
          </cell>
          <cell r="D103">
            <v>9.0299999999999994</v>
          </cell>
          <cell r="E103" t="str">
            <v>.‡</v>
          </cell>
          <cell r="F103" t="str">
            <v/>
          </cell>
        </row>
        <row r="104">
          <cell r="B104" t="str">
            <v>Household had no access to device</v>
          </cell>
          <cell r="C104" t="str">
            <v>S</v>
          </cell>
          <cell r="D104">
            <v>42.75</v>
          </cell>
          <cell r="E104" t="str">
            <v/>
          </cell>
          <cell r="F104" t="str">
            <v/>
          </cell>
        </row>
        <row r="105">
          <cell r="B105" t="str">
            <v>Household had access to device</v>
          </cell>
          <cell r="C105">
            <v>74.33</v>
          </cell>
          <cell r="D105">
            <v>8.85</v>
          </cell>
          <cell r="E105" t="str">
            <v>.‡</v>
          </cell>
          <cell r="F105" t="str">
            <v/>
          </cell>
        </row>
        <row r="106">
          <cell r="B106" t="str">
            <v>One person household</v>
          </cell>
          <cell r="C106">
            <v>76.87</v>
          </cell>
          <cell r="D106">
            <v>12.37</v>
          </cell>
          <cell r="E106" t="str">
            <v>.</v>
          </cell>
          <cell r="F106" t="str">
            <v/>
          </cell>
        </row>
        <row r="107">
          <cell r="B107" t="str">
            <v>One parent with child(ren)</v>
          </cell>
          <cell r="C107" t="str">
            <v>S</v>
          </cell>
          <cell r="D107">
            <v>60.59</v>
          </cell>
          <cell r="E107" t="str">
            <v/>
          </cell>
          <cell r="F107" t="str">
            <v/>
          </cell>
        </row>
        <row r="108">
          <cell r="B108" t="str">
            <v>Couple only</v>
          </cell>
          <cell r="C108">
            <v>57.16</v>
          </cell>
          <cell r="D108">
            <v>22.22</v>
          </cell>
          <cell r="E108" t="str">
            <v>.</v>
          </cell>
          <cell r="F108" t="str">
            <v/>
          </cell>
        </row>
        <row r="109">
          <cell r="B109" t="str">
            <v>Couple with child(ren)</v>
          </cell>
          <cell r="C109">
            <v>78.709999999999994</v>
          </cell>
          <cell r="D109">
            <v>14.12</v>
          </cell>
          <cell r="E109" t="str">
            <v>.</v>
          </cell>
          <cell r="F109" t="str">
            <v/>
          </cell>
        </row>
        <row r="110">
          <cell r="B110" t="str">
            <v>Other multi-person household</v>
          </cell>
          <cell r="C110" t="str">
            <v>Ŝ</v>
          </cell>
          <cell r="D110">
            <v>19.14</v>
          </cell>
          <cell r="E110" t="str">
            <v/>
          </cell>
          <cell r="F110" t="str">
            <v/>
          </cell>
        </row>
        <row r="111">
          <cell r="B111" t="str">
            <v>Other household with couple and/or child</v>
          </cell>
          <cell r="C111">
            <v>76.47</v>
          </cell>
          <cell r="D111">
            <v>20.98</v>
          </cell>
          <cell r="E111" t="str">
            <v>.</v>
          </cell>
          <cell r="F111" t="str">
            <v/>
          </cell>
        </row>
        <row r="112">
          <cell r="B112" t="str">
            <v>One-person household</v>
          </cell>
          <cell r="C112">
            <v>76.87</v>
          </cell>
          <cell r="D112">
            <v>12.37</v>
          </cell>
          <cell r="E112" t="str">
            <v>.</v>
          </cell>
          <cell r="F112" t="str">
            <v/>
          </cell>
        </row>
        <row r="113">
          <cell r="B113" t="str">
            <v>Two-people household</v>
          </cell>
          <cell r="C113">
            <v>68.97</v>
          </cell>
          <cell r="D113">
            <v>15.44</v>
          </cell>
          <cell r="E113" t="str">
            <v>.</v>
          </cell>
          <cell r="F113" t="str">
            <v/>
          </cell>
        </row>
        <row r="114">
          <cell r="B114" t="str">
            <v>Three-people household</v>
          </cell>
          <cell r="C114">
            <v>67.510000000000005</v>
          </cell>
          <cell r="D114">
            <v>17.489999999999998</v>
          </cell>
          <cell r="E114" t="str">
            <v>.</v>
          </cell>
          <cell r="F114" t="str">
            <v/>
          </cell>
        </row>
        <row r="115">
          <cell r="B115" t="str">
            <v>Four-people household</v>
          </cell>
          <cell r="C115">
            <v>83.56</v>
          </cell>
          <cell r="D115">
            <v>15.44</v>
          </cell>
          <cell r="E115" t="str">
            <v>.</v>
          </cell>
          <cell r="F115" t="str">
            <v/>
          </cell>
        </row>
        <row r="116">
          <cell r="B116" t="str">
            <v>Five-or-more-people household</v>
          </cell>
          <cell r="C116">
            <v>76.41</v>
          </cell>
          <cell r="D116">
            <v>26.98</v>
          </cell>
          <cell r="E116" t="str">
            <v>.</v>
          </cell>
          <cell r="F116" t="str">
            <v/>
          </cell>
        </row>
        <row r="117">
          <cell r="B117" t="str">
            <v>No children in household</v>
          </cell>
          <cell r="C117">
            <v>71.75</v>
          </cell>
          <cell r="D117">
            <v>10.89</v>
          </cell>
          <cell r="E117" t="str">
            <v>.</v>
          </cell>
          <cell r="F117" t="str">
            <v/>
          </cell>
        </row>
        <row r="118">
          <cell r="B118" t="str">
            <v>One-child household</v>
          </cell>
          <cell r="C118">
            <v>70.09</v>
          </cell>
          <cell r="D118">
            <v>20.58</v>
          </cell>
          <cell r="E118" t="str">
            <v>.</v>
          </cell>
          <cell r="F118" t="str">
            <v/>
          </cell>
        </row>
        <row r="119">
          <cell r="B119" t="str">
            <v>Two-or-more-children household</v>
          </cell>
          <cell r="C119">
            <v>84.31</v>
          </cell>
          <cell r="D119">
            <v>15.87</v>
          </cell>
          <cell r="E119" t="str">
            <v>.</v>
          </cell>
          <cell r="F119" t="str">
            <v/>
          </cell>
        </row>
        <row r="120">
          <cell r="B120" t="str">
            <v>No children in household</v>
          </cell>
          <cell r="C120">
            <v>71.75</v>
          </cell>
          <cell r="D120">
            <v>10.89</v>
          </cell>
          <cell r="E120" t="str">
            <v>.</v>
          </cell>
          <cell r="F120" t="str">
            <v/>
          </cell>
        </row>
        <row r="121">
          <cell r="B121" t="str">
            <v>One-or-more-children household</v>
          </cell>
          <cell r="C121">
            <v>79.23</v>
          </cell>
          <cell r="D121">
            <v>12.48</v>
          </cell>
          <cell r="E121" t="str">
            <v>.</v>
          </cell>
          <cell r="F121" t="str">
            <v/>
          </cell>
        </row>
        <row r="122">
          <cell r="B122" t="str">
            <v>Yes, lived at current address</v>
          </cell>
          <cell r="C122">
            <v>74.16</v>
          </cell>
          <cell r="D122">
            <v>10.220000000000001</v>
          </cell>
          <cell r="E122" t="str">
            <v>.</v>
          </cell>
          <cell r="F122" t="str">
            <v/>
          </cell>
        </row>
        <row r="123">
          <cell r="B123" t="str">
            <v>No, did not live at current address</v>
          </cell>
          <cell r="C123">
            <v>75.03</v>
          </cell>
          <cell r="D123">
            <v>15.32</v>
          </cell>
          <cell r="E123" t="str">
            <v>.</v>
          </cell>
          <cell r="F123" t="str">
            <v/>
          </cell>
        </row>
        <row r="124">
          <cell r="B124" t="str">
            <v>Owned</v>
          </cell>
          <cell r="C124">
            <v>73.459999999999994</v>
          </cell>
          <cell r="D124">
            <v>12.4</v>
          </cell>
          <cell r="E124" t="str">
            <v>.</v>
          </cell>
          <cell r="F124" t="str">
            <v/>
          </cell>
        </row>
        <row r="125">
          <cell r="B125" t="str">
            <v>Rented, private</v>
          </cell>
          <cell r="C125">
            <v>75.900000000000006</v>
          </cell>
          <cell r="D125">
            <v>11.16</v>
          </cell>
          <cell r="E125" t="str">
            <v>.</v>
          </cell>
          <cell r="F125" t="str">
            <v/>
          </cell>
        </row>
        <row r="126">
          <cell r="B126" t="str">
            <v>Rented, government</v>
          </cell>
          <cell r="C126">
            <v>71.739999999999995</v>
          </cell>
          <cell r="D126">
            <v>34.21</v>
          </cell>
          <cell r="E126" t="str">
            <v>.</v>
          </cell>
          <cell r="F126" t="str">
            <v/>
          </cell>
        </row>
        <row r="128">
          <cell r="B128"/>
          <cell r="C128"/>
          <cell r="D128"/>
          <cell r="E128"/>
          <cell r="F128"/>
        </row>
        <row r="129">
          <cell r="B129"/>
          <cell r="C129"/>
          <cell r="D129"/>
          <cell r="E129"/>
          <cell r="F129"/>
        </row>
        <row r="130">
          <cell r="B130"/>
          <cell r="C130"/>
          <cell r="D130"/>
          <cell r="E130"/>
          <cell r="F130"/>
        </row>
      </sheetData>
      <sheetData sheetId="17">
        <row r="4">
          <cell r="B4" t="str">
            <v>New Zealand Average</v>
          </cell>
          <cell r="C4">
            <v>43</v>
          </cell>
          <cell r="D4">
            <v>22.9</v>
          </cell>
          <cell r="E4" t="str">
            <v>#</v>
          </cell>
        </row>
        <row r="5">
          <cell r="B5" t="str">
            <v>Male</v>
          </cell>
          <cell r="C5">
            <v>43</v>
          </cell>
          <cell r="D5">
            <v>22.9</v>
          </cell>
          <cell r="E5" t="str">
            <v>#</v>
          </cell>
        </row>
        <row r="6">
          <cell r="B6" t="str">
            <v>Cis-male</v>
          </cell>
          <cell r="C6">
            <v>43</v>
          </cell>
          <cell r="D6">
            <v>23.12</v>
          </cell>
          <cell r="E6" t="str">
            <v>#</v>
          </cell>
        </row>
        <row r="7">
          <cell r="B7" t="str">
            <v>Gender-diverse or trans-gender</v>
          </cell>
          <cell r="C7" t="str">
            <v>S</v>
          </cell>
          <cell r="D7">
            <v>156.72999999999999</v>
          </cell>
          <cell r="E7" t="str">
            <v/>
          </cell>
        </row>
        <row r="8">
          <cell r="B8" t="str">
            <v>Heterosexual</v>
          </cell>
          <cell r="C8">
            <v>42</v>
          </cell>
          <cell r="D8">
            <v>23.09</v>
          </cell>
          <cell r="E8" t="str">
            <v>#</v>
          </cell>
        </row>
        <row r="9">
          <cell r="B9" t="str">
            <v>Gay or lesbian</v>
          </cell>
          <cell r="C9" t="str">
            <v>S</v>
          </cell>
          <cell r="D9">
            <v>196.59</v>
          </cell>
          <cell r="E9" t="str">
            <v/>
          </cell>
        </row>
        <row r="10">
          <cell r="B10" t="str">
            <v>Bisexual</v>
          </cell>
          <cell r="C10" t="str">
            <v>S</v>
          </cell>
          <cell r="D10">
            <v>172.51</v>
          </cell>
          <cell r="E10" t="str">
            <v/>
          </cell>
        </row>
        <row r="11">
          <cell r="B11" t="str">
            <v>Other sexual identity</v>
          </cell>
          <cell r="C11" t="str">
            <v>S</v>
          </cell>
          <cell r="D11">
            <v>196.21</v>
          </cell>
          <cell r="E11" t="str">
            <v/>
          </cell>
        </row>
        <row r="12">
          <cell r="B12" t="str">
            <v>People with diverse sexualities</v>
          </cell>
          <cell r="C12" t="str">
            <v>S</v>
          </cell>
          <cell r="D12">
            <v>110.65</v>
          </cell>
          <cell r="E12" t="str">
            <v/>
          </cell>
        </row>
        <row r="13">
          <cell r="B13" t="str">
            <v>Not LGBT</v>
          </cell>
          <cell r="C13">
            <v>41</v>
          </cell>
          <cell r="D13">
            <v>23.5</v>
          </cell>
          <cell r="E13" t="str">
            <v>#</v>
          </cell>
        </row>
        <row r="14">
          <cell r="B14" t="str">
            <v>LGBT</v>
          </cell>
          <cell r="C14" t="str">
            <v>S</v>
          </cell>
          <cell r="D14">
            <v>92.98</v>
          </cell>
          <cell r="E14" t="str">
            <v/>
          </cell>
        </row>
        <row r="15">
          <cell r="B15" t="str">
            <v>15–19 years</v>
          </cell>
          <cell r="C15" t="str">
            <v>S</v>
          </cell>
          <cell r="D15">
            <v>78.91</v>
          </cell>
          <cell r="E15" t="str">
            <v/>
          </cell>
        </row>
        <row r="16">
          <cell r="B16" t="str">
            <v>20–29 years</v>
          </cell>
          <cell r="C16">
            <v>13</v>
          </cell>
          <cell r="D16">
            <v>40.39</v>
          </cell>
          <cell r="E16" t="str">
            <v>#</v>
          </cell>
        </row>
        <row r="17">
          <cell r="B17" t="str">
            <v>30–39 years</v>
          </cell>
          <cell r="C17">
            <v>11</v>
          </cell>
          <cell r="D17">
            <v>40.090000000000003</v>
          </cell>
          <cell r="E17" t="str">
            <v>#</v>
          </cell>
        </row>
        <row r="18">
          <cell r="B18" t="str">
            <v>40–49 years</v>
          </cell>
          <cell r="C18" t="str">
            <v>S</v>
          </cell>
          <cell r="D18">
            <v>60.41</v>
          </cell>
          <cell r="E18" t="str">
            <v/>
          </cell>
        </row>
        <row r="19">
          <cell r="B19" t="str">
            <v>50–59 years</v>
          </cell>
          <cell r="C19" t="str">
            <v>S</v>
          </cell>
          <cell r="D19">
            <v>74.709999999999994</v>
          </cell>
          <cell r="E19" t="str">
            <v/>
          </cell>
        </row>
        <row r="20">
          <cell r="B20" t="str">
            <v>60–64 years</v>
          </cell>
          <cell r="C20" t="str">
            <v>S</v>
          </cell>
          <cell r="D20">
            <v>174.06</v>
          </cell>
          <cell r="E20" t="str">
            <v/>
          </cell>
        </row>
        <row r="21">
          <cell r="B21" t="str">
            <v>65 years and over</v>
          </cell>
          <cell r="C21" t="str">
            <v>S</v>
          </cell>
          <cell r="D21">
            <v>100.17</v>
          </cell>
          <cell r="E21" t="str">
            <v/>
          </cell>
        </row>
        <row r="22">
          <cell r="B22" t="str">
            <v>15–29 years</v>
          </cell>
          <cell r="C22">
            <v>16</v>
          </cell>
          <cell r="D22">
            <v>35.93</v>
          </cell>
          <cell r="E22" t="str">
            <v>#</v>
          </cell>
        </row>
        <row r="23">
          <cell r="B23" t="str">
            <v>30–64 years</v>
          </cell>
          <cell r="C23">
            <v>26</v>
          </cell>
          <cell r="D23">
            <v>31.06</v>
          </cell>
          <cell r="E23" t="str">
            <v>#</v>
          </cell>
        </row>
        <row r="24">
          <cell r="B24" t="str">
            <v>65 years and over</v>
          </cell>
          <cell r="C24" t="str">
            <v>S</v>
          </cell>
          <cell r="D24">
            <v>100.17</v>
          </cell>
          <cell r="E24" t="str">
            <v/>
          </cell>
        </row>
        <row r="25">
          <cell r="B25" t="str">
            <v>15–19 years</v>
          </cell>
          <cell r="C25" t="str">
            <v>S</v>
          </cell>
          <cell r="D25">
            <v>78.91</v>
          </cell>
          <cell r="E25" t="str">
            <v/>
          </cell>
        </row>
        <row r="26">
          <cell r="B26" t="str">
            <v>20–29 years</v>
          </cell>
          <cell r="C26">
            <v>13</v>
          </cell>
          <cell r="D26">
            <v>40.39</v>
          </cell>
          <cell r="E26" t="str">
            <v>#</v>
          </cell>
        </row>
        <row r="27">
          <cell r="B27" t="str">
            <v>NZ European</v>
          </cell>
          <cell r="C27">
            <v>21</v>
          </cell>
          <cell r="D27">
            <v>30.1</v>
          </cell>
          <cell r="E27" t="str">
            <v>#</v>
          </cell>
        </row>
        <row r="28">
          <cell r="B28" t="str">
            <v>Māori</v>
          </cell>
          <cell r="C28">
            <v>8</v>
          </cell>
          <cell r="D28">
            <v>41.34</v>
          </cell>
          <cell r="E28" t="str">
            <v>#</v>
          </cell>
        </row>
        <row r="29">
          <cell r="B29" t="str">
            <v>Pacific peoples</v>
          </cell>
          <cell r="C29" t="str">
            <v>S</v>
          </cell>
          <cell r="D29">
            <v>72.22</v>
          </cell>
          <cell r="E29" t="str">
            <v/>
          </cell>
        </row>
        <row r="30">
          <cell r="B30" t="str">
            <v>Asian</v>
          </cell>
          <cell r="C30" t="str">
            <v>S</v>
          </cell>
          <cell r="D30">
            <v>70.680000000000007</v>
          </cell>
          <cell r="E30" t="str">
            <v/>
          </cell>
        </row>
        <row r="31">
          <cell r="B31" t="str">
            <v>Chinese</v>
          </cell>
          <cell r="C31" t="str">
            <v>S</v>
          </cell>
          <cell r="D31">
            <v>98.01</v>
          </cell>
          <cell r="E31" t="str">
            <v/>
          </cell>
        </row>
        <row r="32">
          <cell r="B32" t="str">
            <v>Indian</v>
          </cell>
          <cell r="C32" t="str">
            <v>S</v>
          </cell>
          <cell r="D32">
            <v>122.17</v>
          </cell>
          <cell r="E32" t="str">
            <v/>
          </cell>
        </row>
        <row r="33">
          <cell r="B33" t="str">
            <v>Other Asian ethnicity</v>
          </cell>
          <cell r="C33" t="str">
            <v>S</v>
          </cell>
          <cell r="D33">
            <v>93.85</v>
          </cell>
          <cell r="E33" t="str">
            <v/>
          </cell>
        </row>
        <row r="34">
          <cell r="B34" t="str">
            <v>Other ethnicity</v>
          </cell>
          <cell r="C34" t="str">
            <v>S</v>
          </cell>
          <cell r="D34">
            <v>122.66</v>
          </cell>
          <cell r="E34" t="str">
            <v/>
          </cell>
        </row>
        <row r="35">
          <cell r="B35" t="str">
            <v>Other ethnicity (except European and Māori)</v>
          </cell>
          <cell r="C35">
            <v>17</v>
          </cell>
          <cell r="D35">
            <v>47.85</v>
          </cell>
          <cell r="E35" t="str">
            <v>#</v>
          </cell>
        </row>
        <row r="36">
          <cell r="B36" t="str">
            <v>Other ethnicity (except European, Māori and Asian)</v>
          </cell>
          <cell r="C36" t="str">
            <v>S</v>
          </cell>
          <cell r="D36">
            <v>66.349999999999994</v>
          </cell>
          <cell r="E36" t="str">
            <v/>
          </cell>
        </row>
        <row r="37">
          <cell r="B37" t="str">
            <v>Other ethnicity (except European, Māori and Pacific)</v>
          </cell>
          <cell r="C37" t="str">
            <v>S</v>
          </cell>
          <cell r="D37">
            <v>66.12</v>
          </cell>
          <cell r="E37" t="str">
            <v/>
          </cell>
        </row>
        <row r="38">
          <cell r="B38">
            <v>2018</v>
          </cell>
          <cell r="C38">
            <v>24</v>
          </cell>
          <cell r="D38">
            <v>28.94</v>
          </cell>
          <cell r="E38" t="str">
            <v>#</v>
          </cell>
        </row>
        <row r="39">
          <cell r="B39" t="str">
            <v>2019/20</v>
          </cell>
          <cell r="C39">
            <v>20</v>
          </cell>
          <cell r="D39">
            <v>36.07</v>
          </cell>
          <cell r="E39" t="str">
            <v>#</v>
          </cell>
        </row>
        <row r="40">
          <cell r="B40" t="str">
            <v>Auckland</v>
          </cell>
          <cell r="C40">
            <v>20</v>
          </cell>
          <cell r="D40">
            <v>39.86</v>
          </cell>
          <cell r="E40" t="str">
            <v>#</v>
          </cell>
        </row>
        <row r="41">
          <cell r="B41" t="str">
            <v>Wellington</v>
          </cell>
          <cell r="C41" t="str">
            <v>S</v>
          </cell>
          <cell r="D41">
            <v>57.67</v>
          </cell>
          <cell r="E41" t="str">
            <v/>
          </cell>
        </row>
        <row r="42">
          <cell r="B42" t="str">
            <v>Rest of North Island</v>
          </cell>
          <cell r="C42">
            <v>10</v>
          </cell>
          <cell r="D42">
            <v>43.45</v>
          </cell>
          <cell r="E42" t="str">
            <v>#</v>
          </cell>
        </row>
        <row r="43">
          <cell r="B43" t="str">
            <v>Canterbury</v>
          </cell>
          <cell r="C43">
            <v>8</v>
          </cell>
          <cell r="D43">
            <v>48.59</v>
          </cell>
          <cell r="E43" t="str">
            <v>#</v>
          </cell>
        </row>
        <row r="44">
          <cell r="B44" t="str">
            <v>Rest of South Island</v>
          </cell>
          <cell r="C44" t="str">
            <v>S</v>
          </cell>
          <cell r="D44">
            <v>82.68</v>
          </cell>
          <cell r="E44" t="str">
            <v/>
          </cell>
        </row>
        <row r="45">
          <cell r="B45" t="str">
            <v>Major urban area</v>
          </cell>
          <cell r="C45">
            <v>29</v>
          </cell>
          <cell r="D45">
            <v>30.66</v>
          </cell>
          <cell r="E45" t="str">
            <v>#</v>
          </cell>
        </row>
        <row r="46">
          <cell r="B46" t="str">
            <v>Large urban area</v>
          </cell>
          <cell r="C46" t="str">
            <v>S</v>
          </cell>
          <cell r="D46">
            <v>63.52</v>
          </cell>
          <cell r="E46" t="str">
            <v/>
          </cell>
        </row>
        <row r="47">
          <cell r="B47" t="str">
            <v>Medium urban area</v>
          </cell>
          <cell r="C47" t="str">
            <v>S</v>
          </cell>
          <cell r="D47">
            <v>65.58</v>
          </cell>
          <cell r="E47" t="str">
            <v/>
          </cell>
        </row>
        <row r="48">
          <cell r="B48" t="str">
            <v>Small urban area</v>
          </cell>
          <cell r="C48" t="str">
            <v>S</v>
          </cell>
          <cell r="D48">
            <v>84.42</v>
          </cell>
          <cell r="E48" t="str">
            <v/>
          </cell>
        </row>
        <row r="49">
          <cell r="B49" t="str">
            <v>Rural settlement/rural other</v>
          </cell>
          <cell r="C49" t="str">
            <v>S</v>
          </cell>
          <cell r="D49">
            <v>70.150000000000006</v>
          </cell>
          <cell r="E49" t="str">
            <v/>
          </cell>
        </row>
        <row r="50">
          <cell r="B50" t="str">
            <v>Major urban area</v>
          </cell>
          <cell r="C50">
            <v>29</v>
          </cell>
          <cell r="D50">
            <v>30.66</v>
          </cell>
          <cell r="E50" t="str">
            <v>#</v>
          </cell>
        </row>
        <row r="51">
          <cell r="B51" t="str">
            <v>Medium/large urban area</v>
          </cell>
          <cell r="C51">
            <v>7</v>
          </cell>
          <cell r="D51">
            <v>44.92</v>
          </cell>
          <cell r="E51" t="str">
            <v>#</v>
          </cell>
        </row>
        <row r="52">
          <cell r="B52" t="str">
            <v>Small urban/rural area</v>
          </cell>
          <cell r="C52" t="str">
            <v>S</v>
          </cell>
          <cell r="D52">
            <v>55.64</v>
          </cell>
          <cell r="E52" t="str">
            <v/>
          </cell>
        </row>
        <row r="53">
          <cell r="B53" t="str">
            <v>Quintile 1 (least deprived)</v>
          </cell>
          <cell r="C53" t="str">
            <v>S</v>
          </cell>
          <cell r="D53">
            <v>64.430000000000007</v>
          </cell>
          <cell r="E53" t="str">
            <v/>
          </cell>
        </row>
        <row r="54">
          <cell r="B54" t="str">
            <v>Quintile 2</v>
          </cell>
          <cell r="C54">
            <v>7</v>
          </cell>
          <cell r="D54">
            <v>49.71</v>
          </cell>
          <cell r="E54" t="str">
            <v>#</v>
          </cell>
        </row>
        <row r="55">
          <cell r="B55" t="str">
            <v>Quintile 3</v>
          </cell>
          <cell r="C55" t="str">
            <v>S</v>
          </cell>
          <cell r="D55">
            <v>50</v>
          </cell>
          <cell r="E55" t="str">
            <v/>
          </cell>
        </row>
        <row r="56">
          <cell r="B56" t="str">
            <v>Quintile 4</v>
          </cell>
          <cell r="C56" t="str">
            <v>S</v>
          </cell>
          <cell r="D56">
            <v>60.69</v>
          </cell>
          <cell r="E56" t="str">
            <v/>
          </cell>
        </row>
        <row r="57">
          <cell r="B57" t="str">
            <v>Quintile 5 (most deprived)</v>
          </cell>
          <cell r="C57">
            <v>11</v>
          </cell>
          <cell r="D57">
            <v>33.369999999999997</v>
          </cell>
          <cell r="E57" t="str">
            <v>#</v>
          </cell>
        </row>
        <row r="58">
          <cell r="B58" t="str">
            <v>Had partner within last 12 months</v>
          </cell>
          <cell r="C58">
            <v>43</v>
          </cell>
          <cell r="D58">
            <v>22.9</v>
          </cell>
          <cell r="E58" t="str">
            <v>#</v>
          </cell>
        </row>
        <row r="59">
          <cell r="B59" t="str">
            <v>Has ever had a partner</v>
          </cell>
          <cell r="C59">
            <v>43</v>
          </cell>
          <cell r="D59">
            <v>22.9</v>
          </cell>
          <cell r="E59" t="str">
            <v>#</v>
          </cell>
        </row>
        <row r="60">
          <cell r="B60" t="str">
            <v>Partnered – legally registered</v>
          </cell>
          <cell r="C60">
            <v>24</v>
          </cell>
          <cell r="D60">
            <v>35.06</v>
          </cell>
          <cell r="E60" t="str">
            <v>#</v>
          </cell>
        </row>
        <row r="61">
          <cell r="B61" t="str">
            <v>Partnered – not legally registered</v>
          </cell>
          <cell r="C61">
            <v>9</v>
          </cell>
          <cell r="D61">
            <v>45.08</v>
          </cell>
          <cell r="E61" t="str">
            <v>#</v>
          </cell>
        </row>
        <row r="62">
          <cell r="B62" t="str">
            <v>Non-partnered</v>
          </cell>
          <cell r="C62">
            <v>9</v>
          </cell>
          <cell r="D62">
            <v>41.99</v>
          </cell>
          <cell r="E62" t="str">
            <v>#</v>
          </cell>
        </row>
        <row r="63">
          <cell r="B63" t="str">
            <v>Never married and never in a civil union</v>
          </cell>
          <cell r="C63">
            <v>13</v>
          </cell>
          <cell r="D63">
            <v>36.94</v>
          </cell>
          <cell r="E63" t="str">
            <v>#</v>
          </cell>
        </row>
        <row r="64">
          <cell r="B64" t="str">
            <v>Divorced</v>
          </cell>
          <cell r="C64" t="str">
            <v>S</v>
          </cell>
          <cell r="D64">
            <v>161.44999999999999</v>
          </cell>
          <cell r="E64" t="str">
            <v/>
          </cell>
        </row>
        <row r="65">
          <cell r="B65" t="str">
            <v>Widowed/surviving partner</v>
          </cell>
          <cell r="C65" t="str">
            <v>S</v>
          </cell>
          <cell r="D65">
            <v>189.38</v>
          </cell>
          <cell r="E65" t="str">
            <v/>
          </cell>
        </row>
        <row r="66">
          <cell r="B66" t="str">
            <v>Separated</v>
          </cell>
          <cell r="C66" t="str">
            <v>S</v>
          </cell>
          <cell r="D66">
            <v>75.11</v>
          </cell>
          <cell r="E66" t="str">
            <v/>
          </cell>
        </row>
        <row r="67">
          <cell r="B67" t="str">
            <v>Married/civil union/de facto</v>
          </cell>
          <cell r="C67">
            <v>25</v>
          </cell>
          <cell r="D67">
            <v>34.08</v>
          </cell>
          <cell r="E67" t="str">
            <v>#</v>
          </cell>
        </row>
        <row r="68">
          <cell r="B68" t="str">
            <v>Adults with disability</v>
          </cell>
          <cell r="C68" t="str">
            <v>S</v>
          </cell>
          <cell r="D68">
            <v>91.5</v>
          </cell>
          <cell r="E68" t="str">
            <v/>
          </cell>
        </row>
        <row r="69">
          <cell r="B69" t="str">
            <v>Adults without disability</v>
          </cell>
          <cell r="C69">
            <v>42</v>
          </cell>
          <cell r="D69">
            <v>23.06</v>
          </cell>
          <cell r="E69" t="str">
            <v>#</v>
          </cell>
        </row>
        <row r="70">
          <cell r="B70" t="str">
            <v>Low level of psychological distress</v>
          </cell>
          <cell r="C70">
            <v>37</v>
          </cell>
          <cell r="D70">
            <v>23.41</v>
          </cell>
          <cell r="E70" t="str">
            <v>#</v>
          </cell>
        </row>
        <row r="71">
          <cell r="B71" t="str">
            <v>Moderate level of psychological distress</v>
          </cell>
          <cell r="C71" t="str">
            <v>S</v>
          </cell>
          <cell r="D71">
            <v>99.83</v>
          </cell>
          <cell r="E71" t="str">
            <v/>
          </cell>
        </row>
        <row r="72">
          <cell r="B72" t="str">
            <v>High level of psychological distress</v>
          </cell>
          <cell r="C72" t="str">
            <v>S</v>
          </cell>
          <cell r="D72">
            <v>121.7</v>
          </cell>
          <cell r="E72" t="str">
            <v/>
          </cell>
        </row>
        <row r="73">
          <cell r="B73" t="str">
            <v>No probable serious mental illness</v>
          </cell>
          <cell r="C73">
            <v>37</v>
          </cell>
          <cell r="D73">
            <v>23.41</v>
          </cell>
          <cell r="E73" t="str">
            <v>#</v>
          </cell>
        </row>
        <row r="74">
          <cell r="B74" t="str">
            <v>Probable serious mental illness</v>
          </cell>
          <cell r="C74" t="str">
            <v>S</v>
          </cell>
          <cell r="D74">
            <v>99.83</v>
          </cell>
          <cell r="E74" t="str">
            <v/>
          </cell>
        </row>
        <row r="75">
          <cell r="B75" t="str">
            <v>Employed</v>
          </cell>
          <cell r="C75">
            <v>31</v>
          </cell>
          <cell r="D75">
            <v>30.76</v>
          </cell>
          <cell r="E75" t="str">
            <v>#</v>
          </cell>
        </row>
        <row r="76">
          <cell r="B76" t="str">
            <v>Unemployed</v>
          </cell>
          <cell r="C76" t="str">
            <v>S</v>
          </cell>
          <cell r="D76">
            <v>71.03</v>
          </cell>
          <cell r="E76" t="str">
            <v/>
          </cell>
        </row>
        <row r="77">
          <cell r="B77" t="str">
            <v>Retired</v>
          </cell>
          <cell r="C77" t="str">
            <v>S</v>
          </cell>
          <cell r="D77">
            <v>99.36</v>
          </cell>
          <cell r="E77" t="str">
            <v/>
          </cell>
        </row>
        <row r="78">
          <cell r="B78" t="str">
            <v>Home or caring duties or voluntary work</v>
          </cell>
          <cell r="C78" t="str">
            <v>S</v>
          </cell>
          <cell r="D78">
            <v>120.06</v>
          </cell>
          <cell r="E78" t="str">
            <v/>
          </cell>
        </row>
        <row r="79">
          <cell r="B79" t="str">
            <v>Not employed, studying</v>
          </cell>
          <cell r="C79" t="str">
            <v>S</v>
          </cell>
          <cell r="D79">
            <v>77.290000000000006</v>
          </cell>
          <cell r="E79" t="str">
            <v/>
          </cell>
        </row>
        <row r="80">
          <cell r="B80" t="str">
            <v>Not employed, not actively seeking work/unable to work</v>
          </cell>
          <cell r="C80" t="str">
            <v>S</v>
          </cell>
          <cell r="D80">
            <v>64.8</v>
          </cell>
          <cell r="E80" t="str">
            <v/>
          </cell>
        </row>
        <row r="81">
          <cell r="B81" t="str">
            <v>Other employment status</v>
          </cell>
          <cell r="C81" t="str">
            <v>S</v>
          </cell>
          <cell r="D81">
            <v>176.34</v>
          </cell>
          <cell r="E81" t="str">
            <v/>
          </cell>
        </row>
        <row r="82">
          <cell r="B82" t="str">
            <v>Not in the labour force</v>
          </cell>
          <cell r="C82">
            <v>10</v>
          </cell>
          <cell r="D82">
            <v>38.159999999999997</v>
          </cell>
          <cell r="E82" t="str">
            <v>#</v>
          </cell>
        </row>
        <row r="83">
          <cell r="B83" t="str">
            <v>Personal income: $20,000 or less</v>
          </cell>
          <cell r="C83">
            <v>8</v>
          </cell>
          <cell r="D83">
            <v>40.68</v>
          </cell>
          <cell r="E83" t="str">
            <v>#</v>
          </cell>
        </row>
        <row r="84">
          <cell r="B84" t="str">
            <v>Personal income: $20,001–$40,000</v>
          </cell>
          <cell r="C84">
            <v>9</v>
          </cell>
          <cell r="D84">
            <v>47.73</v>
          </cell>
          <cell r="E84" t="str">
            <v>#</v>
          </cell>
        </row>
        <row r="85">
          <cell r="B85" t="str">
            <v>Personal income: $40,001–$60,000</v>
          </cell>
          <cell r="C85">
            <v>9</v>
          </cell>
          <cell r="D85">
            <v>45.42</v>
          </cell>
          <cell r="E85" t="str">
            <v>#</v>
          </cell>
        </row>
        <row r="86">
          <cell r="B86" t="str">
            <v>Personal income: $60,001 or more</v>
          </cell>
          <cell r="C86">
            <v>16</v>
          </cell>
          <cell r="D86">
            <v>43.04</v>
          </cell>
          <cell r="E86" t="str">
            <v>#</v>
          </cell>
        </row>
        <row r="87">
          <cell r="B87" t="str">
            <v>Household income: $40,000 or less</v>
          </cell>
          <cell r="C87">
            <v>8</v>
          </cell>
          <cell r="D87">
            <v>35.840000000000003</v>
          </cell>
          <cell r="E87" t="str">
            <v>#</v>
          </cell>
        </row>
        <row r="88">
          <cell r="B88" t="str">
            <v>Household income: $40,001–$60,000</v>
          </cell>
          <cell r="C88" t="str">
            <v>S</v>
          </cell>
          <cell r="D88">
            <v>53.39</v>
          </cell>
          <cell r="E88" t="str">
            <v/>
          </cell>
        </row>
        <row r="89">
          <cell r="B89" t="str">
            <v>Household income: $60,001–$100,000</v>
          </cell>
          <cell r="C89">
            <v>18</v>
          </cell>
          <cell r="D89">
            <v>39.950000000000003</v>
          </cell>
          <cell r="E89" t="str">
            <v>#</v>
          </cell>
        </row>
        <row r="90">
          <cell r="B90" t="str">
            <v>Household income: $100,001 or more</v>
          </cell>
          <cell r="C90">
            <v>12</v>
          </cell>
          <cell r="D90">
            <v>46.77</v>
          </cell>
          <cell r="E90" t="str">
            <v>#</v>
          </cell>
        </row>
        <row r="91">
          <cell r="B91" t="str">
            <v>Not at all limited</v>
          </cell>
          <cell r="C91">
            <v>15</v>
          </cell>
          <cell r="D91">
            <v>36.29</v>
          </cell>
          <cell r="E91" t="str">
            <v>#</v>
          </cell>
        </row>
        <row r="92">
          <cell r="B92" t="str">
            <v>A little limited</v>
          </cell>
          <cell r="C92">
            <v>9</v>
          </cell>
          <cell r="D92">
            <v>43.42</v>
          </cell>
          <cell r="E92" t="str">
            <v>#</v>
          </cell>
        </row>
        <row r="93">
          <cell r="B93" t="str">
            <v>Quite limited</v>
          </cell>
          <cell r="C93" t="str">
            <v>S</v>
          </cell>
          <cell r="D93">
            <v>68.25</v>
          </cell>
          <cell r="E93" t="str">
            <v/>
          </cell>
        </row>
        <row r="94">
          <cell r="B94" t="str">
            <v>Very limited</v>
          </cell>
          <cell r="C94" t="str">
            <v>S</v>
          </cell>
          <cell r="D94">
            <v>51.86</v>
          </cell>
          <cell r="E94" t="str">
            <v/>
          </cell>
        </row>
        <row r="95">
          <cell r="B95" t="str">
            <v>Couldn't buy it</v>
          </cell>
          <cell r="C95" t="str">
            <v>S</v>
          </cell>
          <cell r="D95">
            <v>74.989999999999995</v>
          </cell>
          <cell r="E95" t="str">
            <v/>
          </cell>
        </row>
        <row r="96">
          <cell r="B96" t="str">
            <v>Not at all limited</v>
          </cell>
          <cell r="C96">
            <v>15</v>
          </cell>
          <cell r="D96">
            <v>36.29</v>
          </cell>
          <cell r="E96" t="str">
            <v>#</v>
          </cell>
        </row>
        <row r="97">
          <cell r="B97" t="str">
            <v>A little limited</v>
          </cell>
          <cell r="C97">
            <v>9</v>
          </cell>
          <cell r="D97">
            <v>43.42</v>
          </cell>
          <cell r="E97" t="str">
            <v>#</v>
          </cell>
        </row>
        <row r="98">
          <cell r="B98" t="str">
            <v>Quite or very limited</v>
          </cell>
          <cell r="C98">
            <v>12</v>
          </cell>
          <cell r="D98">
            <v>45.55</v>
          </cell>
          <cell r="E98" t="str">
            <v>#</v>
          </cell>
        </row>
        <row r="99">
          <cell r="B99" t="str">
            <v>Couldn't buy it</v>
          </cell>
          <cell r="C99" t="str">
            <v>S</v>
          </cell>
          <cell r="D99">
            <v>74.989999999999995</v>
          </cell>
          <cell r="E99" t="str">
            <v/>
          </cell>
        </row>
        <row r="100">
          <cell r="B100" t="str">
            <v>Yes, can meet unexpected expense</v>
          </cell>
          <cell r="C100">
            <v>32</v>
          </cell>
          <cell r="D100">
            <v>28.28</v>
          </cell>
          <cell r="E100" t="str">
            <v>#</v>
          </cell>
        </row>
        <row r="101">
          <cell r="B101" t="str">
            <v>No, cannot meet unexpected expense</v>
          </cell>
          <cell r="C101">
            <v>11</v>
          </cell>
          <cell r="D101">
            <v>42.25</v>
          </cell>
          <cell r="E101" t="str">
            <v>#</v>
          </cell>
        </row>
        <row r="102">
          <cell r="B102" t="str">
            <v>Household had no vehicle access</v>
          </cell>
          <cell r="C102" t="str">
            <v>S</v>
          </cell>
          <cell r="D102">
            <v>104.94</v>
          </cell>
          <cell r="E102" t="str">
            <v/>
          </cell>
        </row>
        <row r="103">
          <cell r="B103" t="str">
            <v>Household had vehicle access</v>
          </cell>
          <cell r="C103">
            <v>41</v>
          </cell>
          <cell r="D103">
            <v>23.83</v>
          </cell>
          <cell r="E103" t="str">
            <v>#</v>
          </cell>
        </row>
        <row r="104">
          <cell r="B104" t="str">
            <v>Household had no access to device</v>
          </cell>
          <cell r="C104" t="str">
            <v>S</v>
          </cell>
          <cell r="D104">
            <v>129.88999999999999</v>
          </cell>
          <cell r="E104" t="str">
            <v/>
          </cell>
        </row>
        <row r="105">
          <cell r="B105" t="str">
            <v>Household had access to device</v>
          </cell>
          <cell r="C105">
            <v>43</v>
          </cell>
          <cell r="D105">
            <v>23.05</v>
          </cell>
          <cell r="E105" t="str">
            <v>#</v>
          </cell>
        </row>
        <row r="106">
          <cell r="B106" t="str">
            <v>One person household</v>
          </cell>
          <cell r="C106">
            <v>6</v>
          </cell>
          <cell r="D106">
            <v>37.950000000000003</v>
          </cell>
          <cell r="E106" t="str">
            <v>#</v>
          </cell>
        </row>
        <row r="107">
          <cell r="B107" t="str">
            <v>One parent with child(ren)</v>
          </cell>
          <cell r="C107" t="str">
            <v>S</v>
          </cell>
          <cell r="D107">
            <v>139.99</v>
          </cell>
          <cell r="E107" t="str">
            <v/>
          </cell>
        </row>
        <row r="108">
          <cell r="B108" t="str">
            <v>Couple only</v>
          </cell>
          <cell r="C108" t="str">
            <v>S</v>
          </cell>
          <cell r="D108">
            <v>66.31</v>
          </cell>
          <cell r="E108" t="str">
            <v/>
          </cell>
        </row>
        <row r="109">
          <cell r="B109" t="str">
            <v>Couple with child(ren)</v>
          </cell>
          <cell r="C109">
            <v>13</v>
          </cell>
          <cell r="D109">
            <v>46.68</v>
          </cell>
          <cell r="E109" t="str">
            <v>#</v>
          </cell>
        </row>
        <row r="110">
          <cell r="B110" t="str">
            <v>Other multi-person household</v>
          </cell>
          <cell r="C110" t="str">
            <v>S</v>
          </cell>
          <cell r="D110">
            <v>57.53</v>
          </cell>
          <cell r="E110" t="str">
            <v/>
          </cell>
        </row>
        <row r="111">
          <cell r="B111" t="str">
            <v>Other household with couple and/or child</v>
          </cell>
          <cell r="C111">
            <v>15</v>
          </cell>
          <cell r="D111">
            <v>46.1</v>
          </cell>
          <cell r="E111" t="str">
            <v>#</v>
          </cell>
        </row>
        <row r="112">
          <cell r="B112" t="str">
            <v>One-person household</v>
          </cell>
          <cell r="C112">
            <v>6</v>
          </cell>
          <cell r="D112">
            <v>37.950000000000003</v>
          </cell>
          <cell r="E112" t="str">
            <v>#</v>
          </cell>
        </row>
        <row r="113">
          <cell r="B113" t="str">
            <v>Two-people household</v>
          </cell>
          <cell r="C113">
            <v>9</v>
          </cell>
          <cell r="D113">
            <v>43.02</v>
          </cell>
          <cell r="E113" t="str">
            <v>#</v>
          </cell>
        </row>
        <row r="114">
          <cell r="B114" t="str">
            <v>Three-people household</v>
          </cell>
          <cell r="C114">
            <v>8</v>
          </cell>
          <cell r="D114">
            <v>48.27</v>
          </cell>
          <cell r="E114" t="str">
            <v>#</v>
          </cell>
        </row>
        <row r="115">
          <cell r="B115" t="str">
            <v>Four-people household</v>
          </cell>
          <cell r="C115">
            <v>9</v>
          </cell>
          <cell r="D115">
            <v>49.32</v>
          </cell>
          <cell r="E115" t="str">
            <v>#</v>
          </cell>
        </row>
        <row r="116">
          <cell r="B116" t="str">
            <v>Five-or-more-people household</v>
          </cell>
          <cell r="C116" t="str">
            <v>S</v>
          </cell>
          <cell r="D116">
            <v>63.72</v>
          </cell>
          <cell r="E116" t="str">
            <v/>
          </cell>
        </row>
        <row r="117">
          <cell r="B117" t="str">
            <v>No children in household</v>
          </cell>
          <cell r="C117">
            <v>27</v>
          </cell>
          <cell r="D117">
            <v>28.21</v>
          </cell>
          <cell r="E117" t="str">
            <v>#</v>
          </cell>
        </row>
        <row r="118">
          <cell r="B118" t="str">
            <v>One-child household</v>
          </cell>
          <cell r="C118" t="str">
            <v>S</v>
          </cell>
          <cell r="D118">
            <v>57.73</v>
          </cell>
          <cell r="E118" t="str">
            <v/>
          </cell>
        </row>
        <row r="119">
          <cell r="B119" t="str">
            <v>Two-or-more-children household</v>
          </cell>
          <cell r="C119">
            <v>11</v>
          </cell>
          <cell r="D119">
            <v>45.85</v>
          </cell>
          <cell r="E119" t="str">
            <v>#</v>
          </cell>
        </row>
        <row r="120">
          <cell r="B120" t="str">
            <v>No children in household</v>
          </cell>
          <cell r="C120">
            <v>27</v>
          </cell>
          <cell r="D120">
            <v>28.21</v>
          </cell>
          <cell r="E120" t="str">
            <v>#</v>
          </cell>
        </row>
        <row r="121">
          <cell r="B121" t="str">
            <v>One-or-more-children household</v>
          </cell>
          <cell r="C121">
            <v>16</v>
          </cell>
          <cell r="D121">
            <v>35.61</v>
          </cell>
          <cell r="E121" t="str">
            <v>#</v>
          </cell>
        </row>
        <row r="122">
          <cell r="B122" t="str">
            <v>Yes, lived at current address</v>
          </cell>
          <cell r="C122">
            <v>31</v>
          </cell>
          <cell r="D122">
            <v>28</v>
          </cell>
          <cell r="E122" t="str">
            <v>#</v>
          </cell>
        </row>
        <row r="123">
          <cell r="B123" t="str">
            <v>No, did not live at current address</v>
          </cell>
          <cell r="C123">
            <v>12</v>
          </cell>
          <cell r="D123">
            <v>38.74</v>
          </cell>
          <cell r="E123" t="str">
            <v>#</v>
          </cell>
        </row>
        <row r="124">
          <cell r="B124" t="str">
            <v>Owned</v>
          </cell>
          <cell r="C124">
            <v>23</v>
          </cell>
          <cell r="D124">
            <v>30</v>
          </cell>
          <cell r="E124" t="str">
            <v>#</v>
          </cell>
        </row>
        <row r="125">
          <cell r="B125" t="str">
            <v>Rented, private</v>
          </cell>
          <cell r="C125">
            <v>18</v>
          </cell>
          <cell r="D125">
            <v>36.83</v>
          </cell>
          <cell r="E125" t="str">
            <v>#</v>
          </cell>
        </row>
        <row r="126">
          <cell r="B126" t="str">
            <v>Rented, government</v>
          </cell>
          <cell r="C126" t="str">
            <v>S</v>
          </cell>
          <cell r="D126">
            <v>86.13</v>
          </cell>
          <cell r="E126" t="str">
            <v/>
          </cell>
        </row>
        <row r="128">
          <cell r="B128"/>
          <cell r="C128"/>
          <cell r="D128"/>
          <cell r="E128"/>
        </row>
        <row r="129">
          <cell r="B129"/>
          <cell r="C129"/>
          <cell r="D129"/>
          <cell r="E129"/>
        </row>
        <row r="130">
          <cell r="B130"/>
          <cell r="C130"/>
          <cell r="D130"/>
          <cell r="E13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5"/>
      <sheetName val="Extra 6"/>
      <sheetName val="Extra 7"/>
      <sheetName val="Extra 8"/>
      <sheetName val="Extra 9"/>
      <sheetName val="Extra 10"/>
      <sheetName val="Extra 11"/>
      <sheetName val="Extra 12"/>
      <sheetName val="Extra 13"/>
      <sheetName val="Extra 14"/>
      <sheetName val="Extra 15"/>
      <sheetName val="Extra 16"/>
      <sheetName val="Extra 17"/>
      <sheetName val="Extra 18"/>
      <sheetName val="Extra 19"/>
      <sheetName val="Extra 20"/>
      <sheetName val="Extra 21"/>
      <sheetName val="Extra 22"/>
    </sheetNames>
    <sheetDataSet>
      <sheetData sheetId="0">
        <row r="4">
          <cell r="B4" t="str">
            <v>New Zealand Average</v>
          </cell>
          <cell r="C4">
            <v>73.709999999999994</v>
          </cell>
          <cell r="D4">
            <v>1.2</v>
          </cell>
          <cell r="E4" t="str">
            <v>.</v>
          </cell>
          <cell r="F4" t="str">
            <v/>
          </cell>
        </row>
        <row r="5">
          <cell r="B5" t="str">
            <v>Female</v>
          </cell>
          <cell r="C5">
            <v>73.709999999999994</v>
          </cell>
          <cell r="D5">
            <v>1.2</v>
          </cell>
          <cell r="E5" t="str">
            <v>.</v>
          </cell>
          <cell r="F5" t="str">
            <v/>
          </cell>
        </row>
        <row r="6">
          <cell r="B6" t="str">
            <v>Cis-female</v>
          </cell>
          <cell r="C6">
            <v>73.63</v>
          </cell>
          <cell r="D6">
            <v>1.2</v>
          </cell>
          <cell r="E6" t="str">
            <v>.</v>
          </cell>
          <cell r="F6" t="str">
            <v/>
          </cell>
        </row>
        <row r="7">
          <cell r="B7" t="str">
            <v>Gender-diverse or trans-gender</v>
          </cell>
          <cell r="C7" t="str">
            <v>Ŝ</v>
          </cell>
          <cell r="D7">
            <v>11.04</v>
          </cell>
          <cell r="E7" t="str">
            <v/>
          </cell>
          <cell r="F7" t="str">
            <v>*</v>
          </cell>
        </row>
        <row r="8">
          <cell r="B8" t="str">
            <v>Heterosexual</v>
          </cell>
          <cell r="C8">
            <v>74.099999999999994</v>
          </cell>
          <cell r="D8">
            <v>1.24</v>
          </cell>
          <cell r="E8" t="str">
            <v>.</v>
          </cell>
          <cell r="F8" t="str">
            <v/>
          </cell>
        </row>
        <row r="9">
          <cell r="B9" t="str">
            <v>Gay or lesbian</v>
          </cell>
          <cell r="C9">
            <v>85.93</v>
          </cell>
          <cell r="D9">
            <v>6.96</v>
          </cell>
          <cell r="E9" t="str">
            <v>.‡</v>
          </cell>
          <cell r="F9" t="str">
            <v>*</v>
          </cell>
        </row>
        <row r="10">
          <cell r="B10" t="str">
            <v>Bisexual</v>
          </cell>
          <cell r="C10">
            <v>61.28</v>
          </cell>
          <cell r="D10">
            <v>10.76</v>
          </cell>
          <cell r="E10" t="str">
            <v>.</v>
          </cell>
          <cell r="F10" t="str">
            <v>*</v>
          </cell>
        </row>
        <row r="11">
          <cell r="B11" t="str">
            <v>Other sexual identity</v>
          </cell>
          <cell r="C11">
            <v>63.39</v>
          </cell>
          <cell r="D11">
            <v>21.27</v>
          </cell>
          <cell r="E11" t="str">
            <v>.</v>
          </cell>
          <cell r="F11" t="str">
            <v/>
          </cell>
        </row>
        <row r="12">
          <cell r="B12" t="str">
            <v>People with diverse sexualities</v>
          </cell>
          <cell r="C12">
            <v>68.760000000000005</v>
          </cell>
          <cell r="D12">
            <v>7.43</v>
          </cell>
          <cell r="E12" t="str">
            <v>.</v>
          </cell>
          <cell r="F12" t="str">
            <v/>
          </cell>
        </row>
        <row r="13">
          <cell r="B13" t="str">
            <v>Not LGBT</v>
          </cell>
          <cell r="C13">
            <v>73.81</v>
          </cell>
          <cell r="D13">
            <v>1.23</v>
          </cell>
          <cell r="E13" t="str">
            <v>.</v>
          </cell>
          <cell r="F13" t="str">
            <v/>
          </cell>
        </row>
        <row r="14">
          <cell r="B14" t="str">
            <v>LGBT</v>
          </cell>
          <cell r="C14">
            <v>70.95</v>
          </cell>
          <cell r="D14">
            <v>7.28</v>
          </cell>
          <cell r="E14" t="str">
            <v>.</v>
          </cell>
          <cell r="F14" t="str">
            <v/>
          </cell>
        </row>
        <row r="15">
          <cell r="B15" t="str">
            <v>15–19 years</v>
          </cell>
          <cell r="C15">
            <v>30.55</v>
          </cell>
          <cell r="D15">
            <v>7.59</v>
          </cell>
          <cell r="E15" t="str">
            <v>.‡</v>
          </cell>
          <cell r="F15" t="str">
            <v>*</v>
          </cell>
        </row>
        <row r="16">
          <cell r="B16" t="str">
            <v>20–29 years</v>
          </cell>
          <cell r="C16">
            <v>76.13</v>
          </cell>
          <cell r="D16">
            <v>3.66</v>
          </cell>
          <cell r="E16" t="str">
            <v>.</v>
          </cell>
          <cell r="F16" t="str">
            <v/>
          </cell>
        </row>
        <row r="17">
          <cell r="B17" t="str">
            <v>30–39 years</v>
          </cell>
          <cell r="C17">
            <v>85.93</v>
          </cell>
          <cell r="D17">
            <v>2.11</v>
          </cell>
          <cell r="E17" t="str">
            <v>.</v>
          </cell>
          <cell r="F17" t="str">
            <v>*</v>
          </cell>
        </row>
        <row r="18">
          <cell r="B18" t="str">
            <v>40–49 years</v>
          </cell>
          <cell r="C18">
            <v>81.650000000000006</v>
          </cell>
          <cell r="D18">
            <v>2.29</v>
          </cell>
          <cell r="E18" t="str">
            <v>.</v>
          </cell>
          <cell r="F18" t="str">
            <v>*</v>
          </cell>
        </row>
        <row r="19">
          <cell r="B19" t="str">
            <v>50–59 years</v>
          </cell>
          <cell r="C19">
            <v>77.81</v>
          </cell>
          <cell r="D19">
            <v>2.27</v>
          </cell>
          <cell r="E19" t="str">
            <v>.</v>
          </cell>
          <cell r="F19" t="str">
            <v>*</v>
          </cell>
        </row>
        <row r="20">
          <cell r="B20" t="str">
            <v>60–64 years</v>
          </cell>
          <cell r="C20">
            <v>72.489999999999995</v>
          </cell>
          <cell r="D20">
            <v>4.24</v>
          </cell>
          <cell r="E20" t="str">
            <v>.</v>
          </cell>
          <cell r="F20" t="str">
            <v/>
          </cell>
        </row>
        <row r="21">
          <cell r="B21" t="str">
            <v>65 years and over</v>
          </cell>
          <cell r="C21">
            <v>60.45</v>
          </cell>
          <cell r="D21">
            <v>2.52</v>
          </cell>
          <cell r="E21" t="str">
            <v>.</v>
          </cell>
          <cell r="F21" t="str">
            <v>*</v>
          </cell>
        </row>
        <row r="22">
          <cell r="B22" t="str">
            <v>15–29 years</v>
          </cell>
          <cell r="C22">
            <v>63.25</v>
          </cell>
          <cell r="D22">
            <v>4.28</v>
          </cell>
          <cell r="E22" t="str">
            <v>.</v>
          </cell>
          <cell r="F22" t="str">
            <v>*</v>
          </cell>
        </row>
        <row r="23">
          <cell r="B23" t="str">
            <v>30–64 years</v>
          </cell>
          <cell r="C23">
            <v>81.33</v>
          </cell>
          <cell r="D23">
            <v>1.27</v>
          </cell>
          <cell r="E23" t="str">
            <v>.</v>
          </cell>
          <cell r="F23" t="str">
            <v>*</v>
          </cell>
        </row>
        <row r="24">
          <cell r="B24" t="str">
            <v>65 years and over</v>
          </cell>
          <cell r="C24">
            <v>60.45</v>
          </cell>
          <cell r="D24">
            <v>2.52</v>
          </cell>
          <cell r="E24" t="str">
            <v>.</v>
          </cell>
          <cell r="F24" t="str">
            <v>*</v>
          </cell>
        </row>
        <row r="25">
          <cell r="B25" t="str">
            <v>15–19 years</v>
          </cell>
          <cell r="C25">
            <v>30.55</v>
          </cell>
          <cell r="D25">
            <v>7.59</v>
          </cell>
          <cell r="E25" t="str">
            <v>.‡</v>
          </cell>
          <cell r="F25" t="str">
            <v>*</v>
          </cell>
        </row>
        <row r="26">
          <cell r="B26" t="str">
            <v>20–29 years</v>
          </cell>
          <cell r="C26">
            <v>76.13</v>
          </cell>
          <cell r="D26">
            <v>3.66</v>
          </cell>
          <cell r="E26" t="str">
            <v>.</v>
          </cell>
          <cell r="F26" t="str">
            <v/>
          </cell>
        </row>
        <row r="27">
          <cell r="B27" t="str">
            <v>NZ European</v>
          </cell>
          <cell r="C27">
            <v>73.92</v>
          </cell>
          <cell r="D27">
            <v>1.54</v>
          </cell>
          <cell r="E27" t="str">
            <v>.</v>
          </cell>
          <cell r="F27" t="str">
            <v/>
          </cell>
        </row>
        <row r="28">
          <cell r="B28" t="str">
            <v>Māori</v>
          </cell>
          <cell r="C28">
            <v>68.540000000000006</v>
          </cell>
          <cell r="D28">
            <v>2.5099999999999998</v>
          </cell>
          <cell r="E28" t="str">
            <v>.</v>
          </cell>
          <cell r="F28" t="str">
            <v>*</v>
          </cell>
        </row>
        <row r="29">
          <cell r="B29" t="str">
            <v>Pacific peoples</v>
          </cell>
          <cell r="C29">
            <v>71.16</v>
          </cell>
          <cell r="D29">
            <v>4.63</v>
          </cell>
          <cell r="E29" t="str">
            <v>.</v>
          </cell>
          <cell r="F29" t="str">
            <v/>
          </cell>
        </row>
        <row r="30">
          <cell r="B30" t="str">
            <v>Asian</v>
          </cell>
          <cell r="C30">
            <v>79.66</v>
          </cell>
          <cell r="D30">
            <v>3.99</v>
          </cell>
          <cell r="E30" t="str">
            <v>.</v>
          </cell>
          <cell r="F30" t="str">
            <v>*</v>
          </cell>
        </row>
        <row r="31">
          <cell r="B31" t="str">
            <v>Chinese</v>
          </cell>
          <cell r="C31">
            <v>77.64</v>
          </cell>
          <cell r="D31">
            <v>7.5</v>
          </cell>
          <cell r="E31" t="str">
            <v>.‡</v>
          </cell>
          <cell r="F31" t="str">
            <v/>
          </cell>
        </row>
        <row r="32">
          <cell r="B32" t="str">
            <v>Indian</v>
          </cell>
          <cell r="C32">
            <v>84.79</v>
          </cell>
          <cell r="D32">
            <v>5.4</v>
          </cell>
          <cell r="E32" t="str">
            <v>.</v>
          </cell>
          <cell r="F32" t="str">
            <v>*</v>
          </cell>
        </row>
        <row r="33">
          <cell r="B33" t="str">
            <v>Other Asian ethnicity</v>
          </cell>
          <cell r="C33">
            <v>76.27</v>
          </cell>
          <cell r="D33">
            <v>7.63</v>
          </cell>
          <cell r="E33" t="str">
            <v>.</v>
          </cell>
          <cell r="F33" t="str">
            <v/>
          </cell>
        </row>
        <row r="34">
          <cell r="B34" t="str">
            <v>Other ethnicity</v>
          </cell>
          <cell r="C34">
            <v>76.8</v>
          </cell>
          <cell r="D34">
            <v>8.59</v>
          </cell>
          <cell r="E34" t="str">
            <v>.‡</v>
          </cell>
          <cell r="F34" t="str">
            <v/>
          </cell>
        </row>
        <row r="35">
          <cell r="B35" t="str">
            <v>Other ethnicity (except European and Māori)</v>
          </cell>
          <cell r="C35">
            <v>76.790000000000006</v>
          </cell>
          <cell r="D35">
            <v>2.92</v>
          </cell>
          <cell r="E35" t="str">
            <v>.</v>
          </cell>
          <cell r="F35" t="str">
            <v/>
          </cell>
        </row>
        <row r="36">
          <cell r="B36" t="str">
            <v>Other ethnicity (except European, Māori and Asian)</v>
          </cell>
          <cell r="C36">
            <v>71.900000000000006</v>
          </cell>
          <cell r="D36">
            <v>4.3</v>
          </cell>
          <cell r="E36" t="str">
            <v>.</v>
          </cell>
          <cell r="F36" t="str">
            <v/>
          </cell>
        </row>
        <row r="37">
          <cell r="B37" t="str">
            <v>Other ethnicity (except European, Māori and Pacific)</v>
          </cell>
          <cell r="C37">
            <v>79.349999999999994</v>
          </cell>
          <cell r="D37">
            <v>3.66</v>
          </cell>
          <cell r="E37" t="str">
            <v>.</v>
          </cell>
          <cell r="F37" t="str">
            <v>*</v>
          </cell>
        </row>
        <row r="38">
          <cell r="B38">
            <v>2018</v>
          </cell>
          <cell r="C38">
            <v>83.93</v>
          </cell>
          <cell r="D38">
            <v>5.82</v>
          </cell>
          <cell r="E38" t="str">
            <v>.</v>
          </cell>
          <cell r="F38" t="str">
            <v>*</v>
          </cell>
        </row>
        <row r="39">
          <cell r="B39" t="str">
            <v>2019/20</v>
          </cell>
          <cell r="C39">
            <v>84.01</v>
          </cell>
          <cell r="D39">
            <v>6.66</v>
          </cell>
          <cell r="E39" t="str">
            <v>.‡</v>
          </cell>
          <cell r="F39" t="str">
            <v>*</v>
          </cell>
        </row>
        <row r="40">
          <cell r="B40" t="str">
            <v>Auckland</v>
          </cell>
          <cell r="C40">
            <v>72.42</v>
          </cell>
          <cell r="D40">
            <v>2.85</v>
          </cell>
          <cell r="E40" t="str">
            <v>.</v>
          </cell>
          <cell r="F40" t="str">
            <v/>
          </cell>
        </row>
        <row r="41">
          <cell r="B41" t="str">
            <v>Wellington</v>
          </cell>
          <cell r="C41">
            <v>76.42</v>
          </cell>
          <cell r="D41">
            <v>3.68</v>
          </cell>
          <cell r="E41" t="str">
            <v>.</v>
          </cell>
          <cell r="F41" t="str">
            <v/>
          </cell>
        </row>
        <row r="42">
          <cell r="B42" t="str">
            <v>Rest of North Island</v>
          </cell>
          <cell r="C42">
            <v>73.61</v>
          </cell>
          <cell r="D42">
            <v>1.67</v>
          </cell>
          <cell r="E42" t="str">
            <v>.</v>
          </cell>
          <cell r="F42" t="str">
            <v/>
          </cell>
        </row>
        <row r="43">
          <cell r="B43" t="str">
            <v>Canterbury</v>
          </cell>
          <cell r="C43">
            <v>76.69</v>
          </cell>
          <cell r="D43">
            <v>3.47</v>
          </cell>
          <cell r="E43" t="str">
            <v>.</v>
          </cell>
          <cell r="F43" t="str">
            <v/>
          </cell>
        </row>
        <row r="44">
          <cell r="B44" t="str">
            <v>Rest of South Island</v>
          </cell>
          <cell r="C44">
            <v>71.72</v>
          </cell>
          <cell r="D44">
            <v>3.76</v>
          </cell>
          <cell r="E44" t="str">
            <v>.</v>
          </cell>
          <cell r="F44" t="str">
            <v/>
          </cell>
        </row>
        <row r="45">
          <cell r="B45" t="str">
            <v>Major urban area</v>
          </cell>
          <cell r="C45">
            <v>72.209999999999994</v>
          </cell>
          <cell r="D45">
            <v>2.2599999999999998</v>
          </cell>
          <cell r="E45" t="str">
            <v>.</v>
          </cell>
          <cell r="F45" t="str">
            <v/>
          </cell>
        </row>
        <row r="46">
          <cell r="B46" t="str">
            <v>Large urban area</v>
          </cell>
          <cell r="C46">
            <v>71.98</v>
          </cell>
          <cell r="D46">
            <v>2.85</v>
          </cell>
          <cell r="E46" t="str">
            <v>.</v>
          </cell>
          <cell r="F46" t="str">
            <v/>
          </cell>
        </row>
        <row r="47">
          <cell r="B47" t="str">
            <v>Medium urban area</v>
          </cell>
          <cell r="C47">
            <v>71.25</v>
          </cell>
          <cell r="D47">
            <v>5.75</v>
          </cell>
          <cell r="E47" t="str">
            <v>.‡</v>
          </cell>
          <cell r="F47" t="str">
            <v/>
          </cell>
        </row>
        <row r="48">
          <cell r="B48" t="str">
            <v>Small urban area</v>
          </cell>
          <cell r="C48">
            <v>73.16</v>
          </cell>
          <cell r="D48">
            <v>3.82</v>
          </cell>
          <cell r="E48" t="str">
            <v>.</v>
          </cell>
          <cell r="F48" t="str">
            <v/>
          </cell>
        </row>
        <row r="49">
          <cell r="B49" t="str">
            <v>Rural settlement/rural other</v>
          </cell>
          <cell r="C49">
            <v>82.22</v>
          </cell>
          <cell r="D49">
            <v>2.3199999999999998</v>
          </cell>
          <cell r="E49" t="str">
            <v>.</v>
          </cell>
          <cell r="F49" t="str">
            <v>*</v>
          </cell>
        </row>
        <row r="50">
          <cell r="B50" t="str">
            <v>Major urban area</v>
          </cell>
          <cell r="C50">
            <v>72.209999999999994</v>
          </cell>
          <cell r="D50">
            <v>2.2599999999999998</v>
          </cell>
          <cell r="E50" t="str">
            <v>.</v>
          </cell>
          <cell r="F50" t="str">
            <v/>
          </cell>
        </row>
        <row r="51">
          <cell r="B51" t="str">
            <v>Medium/large urban area</v>
          </cell>
          <cell r="C51">
            <v>71.7</v>
          </cell>
          <cell r="D51">
            <v>2.95</v>
          </cell>
          <cell r="E51" t="str">
            <v>.</v>
          </cell>
          <cell r="F51" t="str">
            <v/>
          </cell>
        </row>
        <row r="52">
          <cell r="B52" t="str">
            <v>Small urban/rural area</v>
          </cell>
          <cell r="C52">
            <v>78.709999999999994</v>
          </cell>
          <cell r="D52">
            <v>2.02</v>
          </cell>
          <cell r="E52" t="str">
            <v>.</v>
          </cell>
          <cell r="F52" t="str">
            <v>*</v>
          </cell>
        </row>
        <row r="53">
          <cell r="B53" t="str">
            <v>Quintile 1 (least deprived)</v>
          </cell>
          <cell r="C53">
            <v>82.12</v>
          </cell>
          <cell r="D53">
            <v>2.56</v>
          </cell>
          <cell r="E53" t="str">
            <v>.</v>
          </cell>
          <cell r="F53" t="str">
            <v>*</v>
          </cell>
        </row>
        <row r="54">
          <cell r="B54" t="str">
            <v>Quintile 2</v>
          </cell>
          <cell r="C54">
            <v>78.42</v>
          </cell>
          <cell r="D54">
            <v>2.4</v>
          </cell>
          <cell r="E54" t="str">
            <v>.</v>
          </cell>
          <cell r="F54" t="str">
            <v>*</v>
          </cell>
        </row>
        <row r="55">
          <cell r="B55" t="str">
            <v>Quintile 3</v>
          </cell>
          <cell r="C55">
            <v>72.959999999999994</v>
          </cell>
          <cell r="D55">
            <v>2.72</v>
          </cell>
          <cell r="E55" t="str">
            <v>.</v>
          </cell>
          <cell r="F55" t="str">
            <v/>
          </cell>
        </row>
        <row r="56">
          <cell r="B56" t="str">
            <v>Quintile 4</v>
          </cell>
          <cell r="C56">
            <v>70.95</v>
          </cell>
          <cell r="D56">
            <v>2.46</v>
          </cell>
          <cell r="E56" t="str">
            <v>.</v>
          </cell>
          <cell r="F56" t="str">
            <v/>
          </cell>
        </row>
        <row r="57">
          <cell r="B57" t="str">
            <v>Quintile 5 (most deprived)</v>
          </cell>
          <cell r="C57">
            <v>64.67</v>
          </cell>
          <cell r="D57">
            <v>3.27</v>
          </cell>
          <cell r="E57" t="str">
            <v>.</v>
          </cell>
          <cell r="F57" t="str">
            <v>*</v>
          </cell>
        </row>
        <row r="58">
          <cell r="B58" t="str">
            <v>Had partner within last 12 months</v>
          </cell>
          <cell r="C58">
            <v>100</v>
          </cell>
          <cell r="D58">
            <v>0</v>
          </cell>
          <cell r="E58" t="str">
            <v>.</v>
          </cell>
          <cell r="F58" t="str">
            <v>*</v>
          </cell>
        </row>
        <row r="59">
          <cell r="B59" t="str">
            <v>Did not have partner within last 12 months</v>
          </cell>
          <cell r="C59">
            <v>0</v>
          </cell>
          <cell r="D59">
            <v>0</v>
          </cell>
          <cell r="E59" t="str">
            <v>.</v>
          </cell>
          <cell r="F59" t="str">
            <v>*</v>
          </cell>
        </row>
        <row r="60">
          <cell r="B60" t="str">
            <v>Has ever had a partner</v>
          </cell>
          <cell r="C60">
            <v>78.22</v>
          </cell>
          <cell r="D60">
            <v>1.2</v>
          </cell>
          <cell r="E60" t="str">
            <v>.</v>
          </cell>
          <cell r="F60" t="str">
            <v>*</v>
          </cell>
        </row>
        <row r="61">
          <cell r="B61" t="str">
            <v>Has never had a partner</v>
          </cell>
          <cell r="C61">
            <v>0</v>
          </cell>
          <cell r="D61">
            <v>0</v>
          </cell>
          <cell r="E61" t="str">
            <v>.</v>
          </cell>
          <cell r="F61" t="str">
            <v>*</v>
          </cell>
        </row>
        <row r="62">
          <cell r="B62" t="str">
            <v>Partnered – legally registered</v>
          </cell>
          <cell r="C62">
            <v>100</v>
          </cell>
          <cell r="D62">
            <v>0</v>
          </cell>
          <cell r="E62" t="str">
            <v>.</v>
          </cell>
          <cell r="F62" t="str">
            <v>*</v>
          </cell>
        </row>
        <row r="63">
          <cell r="B63" t="str">
            <v>Partnered – not legally registered</v>
          </cell>
          <cell r="C63">
            <v>100</v>
          </cell>
          <cell r="D63">
            <v>0</v>
          </cell>
          <cell r="E63" t="str">
            <v>.</v>
          </cell>
          <cell r="F63" t="str">
            <v>*</v>
          </cell>
        </row>
        <row r="64">
          <cell r="B64" t="str">
            <v>Non-partnered</v>
          </cell>
          <cell r="C64">
            <v>18</v>
          </cell>
          <cell r="D64">
            <v>2.16</v>
          </cell>
          <cell r="E64" t="str">
            <v>.</v>
          </cell>
          <cell r="F64" t="str">
            <v>*</v>
          </cell>
        </row>
        <row r="65">
          <cell r="B65" t="str">
            <v>Never married and never in a civil union</v>
          </cell>
          <cell r="C65">
            <v>40.82</v>
          </cell>
          <cell r="D65">
            <v>3.52</v>
          </cell>
          <cell r="E65" t="str">
            <v>.</v>
          </cell>
          <cell r="F65" t="str">
            <v>*</v>
          </cell>
        </row>
        <row r="66">
          <cell r="B66" t="str">
            <v>Divorced</v>
          </cell>
          <cell r="C66">
            <v>22.49</v>
          </cell>
          <cell r="D66">
            <v>4.3499999999999996</v>
          </cell>
          <cell r="E66" t="str">
            <v>.‡</v>
          </cell>
          <cell r="F66" t="str">
            <v>*</v>
          </cell>
        </row>
        <row r="67">
          <cell r="B67" t="str">
            <v>Widowed/surviving partner</v>
          </cell>
          <cell r="C67">
            <v>16.649999999999999</v>
          </cell>
          <cell r="D67">
            <v>3.13</v>
          </cell>
          <cell r="E67" t="str">
            <v>.</v>
          </cell>
          <cell r="F67" t="str">
            <v>*</v>
          </cell>
        </row>
        <row r="68">
          <cell r="B68" t="str">
            <v>Separated</v>
          </cell>
          <cell r="C68">
            <v>42.91</v>
          </cell>
          <cell r="D68">
            <v>6.72</v>
          </cell>
          <cell r="E68" t="str">
            <v>.‡</v>
          </cell>
          <cell r="F68" t="str">
            <v>*</v>
          </cell>
        </row>
        <row r="69">
          <cell r="B69" t="str">
            <v>Married/civil union/de facto</v>
          </cell>
          <cell r="C69">
            <v>99.16</v>
          </cell>
          <cell r="D69">
            <v>0.37</v>
          </cell>
          <cell r="E69" t="str">
            <v>.</v>
          </cell>
          <cell r="F69" t="str">
            <v>*</v>
          </cell>
        </row>
        <row r="70">
          <cell r="B70" t="str">
            <v>Adults with disability</v>
          </cell>
          <cell r="C70">
            <v>59.8</v>
          </cell>
          <cell r="D70">
            <v>5.2</v>
          </cell>
          <cell r="E70" t="str">
            <v>.</v>
          </cell>
          <cell r="F70" t="str">
            <v>*</v>
          </cell>
        </row>
        <row r="71">
          <cell r="B71" t="str">
            <v>Adults without disability</v>
          </cell>
          <cell r="C71">
            <v>74.349999999999994</v>
          </cell>
          <cell r="D71">
            <v>1.22</v>
          </cell>
          <cell r="E71" t="str">
            <v>.</v>
          </cell>
          <cell r="F71" t="str">
            <v/>
          </cell>
        </row>
        <row r="72">
          <cell r="B72" t="str">
            <v>Low level of psychological distress</v>
          </cell>
          <cell r="C72">
            <v>74.3</v>
          </cell>
          <cell r="D72">
            <v>1.25</v>
          </cell>
          <cell r="E72" t="str">
            <v>.</v>
          </cell>
          <cell r="F72" t="str">
            <v/>
          </cell>
        </row>
        <row r="73">
          <cell r="B73" t="str">
            <v>Moderate level of psychological distress</v>
          </cell>
          <cell r="C73">
            <v>65.930000000000007</v>
          </cell>
          <cell r="D73">
            <v>5.93</v>
          </cell>
          <cell r="E73" t="str">
            <v>.</v>
          </cell>
          <cell r="F73" t="str">
            <v>*</v>
          </cell>
        </row>
        <row r="74">
          <cell r="B74" t="str">
            <v>High level of psychological distress</v>
          </cell>
          <cell r="C74">
            <v>67.97</v>
          </cell>
          <cell r="D74">
            <v>11.77</v>
          </cell>
          <cell r="E74" t="str">
            <v>.</v>
          </cell>
          <cell r="F74" t="str">
            <v/>
          </cell>
        </row>
        <row r="75">
          <cell r="B75" t="str">
            <v>No probable serious mental illness</v>
          </cell>
          <cell r="C75">
            <v>74.3</v>
          </cell>
          <cell r="D75">
            <v>1.25</v>
          </cell>
          <cell r="E75" t="str">
            <v>.</v>
          </cell>
          <cell r="F75" t="str">
            <v/>
          </cell>
        </row>
        <row r="76">
          <cell r="B76" t="str">
            <v>Probable serious mental illness</v>
          </cell>
          <cell r="C76">
            <v>65.930000000000007</v>
          </cell>
          <cell r="D76">
            <v>5.93</v>
          </cell>
          <cell r="E76" t="str">
            <v>.</v>
          </cell>
          <cell r="F76" t="str">
            <v>*</v>
          </cell>
        </row>
        <row r="77">
          <cell r="B77" t="str">
            <v>Employed</v>
          </cell>
          <cell r="C77">
            <v>79.27</v>
          </cell>
          <cell r="D77">
            <v>1.84</v>
          </cell>
          <cell r="E77" t="str">
            <v>.</v>
          </cell>
          <cell r="F77" t="str">
            <v>*</v>
          </cell>
        </row>
        <row r="78">
          <cell r="B78" t="str">
            <v>Unemployed</v>
          </cell>
          <cell r="C78">
            <v>67.11</v>
          </cell>
          <cell r="D78">
            <v>6.02</v>
          </cell>
          <cell r="E78" t="str">
            <v>.</v>
          </cell>
          <cell r="F78" t="str">
            <v/>
          </cell>
        </row>
        <row r="79">
          <cell r="B79" t="str">
            <v>Retired</v>
          </cell>
          <cell r="C79">
            <v>61.25</v>
          </cell>
          <cell r="D79">
            <v>2.73</v>
          </cell>
          <cell r="E79" t="str">
            <v>.</v>
          </cell>
          <cell r="F79" t="str">
            <v>*</v>
          </cell>
        </row>
        <row r="80">
          <cell r="B80" t="str">
            <v>Home or caring duties or voluntary work</v>
          </cell>
          <cell r="C80">
            <v>84.66</v>
          </cell>
          <cell r="D80">
            <v>2.61</v>
          </cell>
          <cell r="E80" t="str">
            <v>.</v>
          </cell>
          <cell r="F80" t="str">
            <v>*</v>
          </cell>
        </row>
        <row r="81">
          <cell r="B81" t="str">
            <v>Not employed, studying</v>
          </cell>
          <cell r="C81">
            <v>42.3</v>
          </cell>
          <cell r="D81">
            <v>6.9</v>
          </cell>
          <cell r="E81" t="str">
            <v>.‡</v>
          </cell>
          <cell r="F81" t="str">
            <v>*</v>
          </cell>
        </row>
        <row r="82">
          <cell r="B82" t="str">
            <v>Not employed, not actively seeking work/unable to work</v>
          </cell>
          <cell r="C82">
            <v>58.73</v>
          </cell>
          <cell r="D82">
            <v>7.99</v>
          </cell>
          <cell r="E82" t="str">
            <v>.‡</v>
          </cell>
          <cell r="F82" t="str">
            <v>*</v>
          </cell>
        </row>
        <row r="83">
          <cell r="B83" t="str">
            <v>Other employment status</v>
          </cell>
          <cell r="C83">
            <v>72.19</v>
          </cell>
          <cell r="D83">
            <v>7.07</v>
          </cell>
          <cell r="E83" t="str">
            <v>.‡</v>
          </cell>
          <cell r="F83" t="str">
            <v/>
          </cell>
        </row>
        <row r="84">
          <cell r="B84" t="str">
            <v>Not in the labour force</v>
          </cell>
          <cell r="C84">
            <v>66.13</v>
          </cell>
          <cell r="D84">
            <v>2.0699999999999998</v>
          </cell>
          <cell r="E84" t="str">
            <v>.</v>
          </cell>
          <cell r="F84" t="str">
            <v>*</v>
          </cell>
        </row>
        <row r="85">
          <cell r="B85" t="str">
            <v>Personal income: $20,000 or less</v>
          </cell>
          <cell r="C85">
            <v>71.37</v>
          </cell>
          <cell r="D85">
            <v>2.91</v>
          </cell>
          <cell r="E85" t="str">
            <v>.</v>
          </cell>
          <cell r="F85" t="str">
            <v/>
          </cell>
        </row>
        <row r="86">
          <cell r="B86" t="str">
            <v>Personal income: $20,001–$40,000</v>
          </cell>
          <cell r="C86">
            <v>66.180000000000007</v>
          </cell>
          <cell r="D86">
            <v>2.2200000000000002</v>
          </cell>
          <cell r="E86" t="str">
            <v>.</v>
          </cell>
          <cell r="F86" t="str">
            <v>*</v>
          </cell>
        </row>
        <row r="87">
          <cell r="B87" t="str">
            <v>Personal income: $40,001–$60,000</v>
          </cell>
          <cell r="C87">
            <v>78.89</v>
          </cell>
          <cell r="D87">
            <v>2.54</v>
          </cell>
          <cell r="E87" t="str">
            <v>.</v>
          </cell>
          <cell r="F87" t="str">
            <v>*</v>
          </cell>
        </row>
        <row r="88">
          <cell r="B88" t="str">
            <v>Personal income: $60,001 or more</v>
          </cell>
          <cell r="C88">
            <v>83.99</v>
          </cell>
          <cell r="D88">
            <v>1.92</v>
          </cell>
          <cell r="E88" t="str">
            <v>.</v>
          </cell>
          <cell r="F88" t="str">
            <v>*</v>
          </cell>
        </row>
        <row r="89">
          <cell r="B89" t="str">
            <v>Household income: $40,000 or less</v>
          </cell>
          <cell r="C89">
            <v>54.54</v>
          </cell>
          <cell r="D89">
            <v>2.36</v>
          </cell>
          <cell r="E89" t="str">
            <v>.</v>
          </cell>
          <cell r="F89" t="str">
            <v>*</v>
          </cell>
        </row>
        <row r="90">
          <cell r="B90" t="str">
            <v>Household income: $40,001–$60,000</v>
          </cell>
          <cell r="C90">
            <v>73.069999999999993</v>
          </cell>
          <cell r="D90">
            <v>2.93</v>
          </cell>
          <cell r="E90" t="str">
            <v>.</v>
          </cell>
          <cell r="F90" t="str">
            <v/>
          </cell>
        </row>
        <row r="91">
          <cell r="B91" t="str">
            <v>Household income: $60,001–$100,000</v>
          </cell>
          <cell r="C91">
            <v>78.260000000000005</v>
          </cell>
          <cell r="D91">
            <v>2.84</v>
          </cell>
          <cell r="E91" t="str">
            <v>.</v>
          </cell>
          <cell r="F91" t="str">
            <v>*</v>
          </cell>
        </row>
        <row r="92">
          <cell r="B92" t="str">
            <v>Household income: $100,001 or more</v>
          </cell>
          <cell r="C92">
            <v>89.46</v>
          </cell>
          <cell r="D92">
            <v>1.68</v>
          </cell>
          <cell r="E92" t="str">
            <v>.</v>
          </cell>
          <cell r="F92" t="str">
            <v>*</v>
          </cell>
        </row>
        <row r="93">
          <cell r="B93" t="str">
            <v>Not at all limited</v>
          </cell>
          <cell r="C93">
            <v>77.680000000000007</v>
          </cell>
          <cell r="D93">
            <v>1.68</v>
          </cell>
          <cell r="E93" t="str">
            <v>.</v>
          </cell>
          <cell r="F93" t="str">
            <v>*</v>
          </cell>
        </row>
        <row r="94">
          <cell r="B94" t="str">
            <v>A little limited</v>
          </cell>
          <cell r="C94">
            <v>76.510000000000005</v>
          </cell>
          <cell r="D94">
            <v>3.99</v>
          </cell>
          <cell r="E94" t="str">
            <v>.</v>
          </cell>
          <cell r="F94" t="str">
            <v/>
          </cell>
        </row>
        <row r="95">
          <cell r="B95" t="str">
            <v>Quite limited</v>
          </cell>
          <cell r="C95">
            <v>75.489999999999995</v>
          </cell>
          <cell r="D95">
            <v>3.78</v>
          </cell>
          <cell r="E95" t="str">
            <v>.</v>
          </cell>
          <cell r="F95" t="str">
            <v/>
          </cell>
        </row>
        <row r="96">
          <cell r="B96" t="str">
            <v>Very limited</v>
          </cell>
          <cell r="C96">
            <v>71.27</v>
          </cell>
          <cell r="D96">
            <v>3.44</v>
          </cell>
          <cell r="E96" t="str">
            <v>.</v>
          </cell>
          <cell r="F96" t="str">
            <v/>
          </cell>
        </row>
        <row r="97">
          <cell r="B97" t="str">
            <v>Couldn't buy it</v>
          </cell>
          <cell r="C97">
            <v>62</v>
          </cell>
          <cell r="D97">
            <v>2.95</v>
          </cell>
          <cell r="E97" t="str">
            <v>.</v>
          </cell>
          <cell r="F97" t="str">
            <v>*</v>
          </cell>
        </row>
        <row r="98">
          <cell r="B98" t="str">
            <v>Not at all limited</v>
          </cell>
          <cell r="C98">
            <v>77.680000000000007</v>
          </cell>
          <cell r="D98">
            <v>1.68</v>
          </cell>
          <cell r="E98" t="str">
            <v>.</v>
          </cell>
          <cell r="F98" t="str">
            <v>*</v>
          </cell>
        </row>
        <row r="99">
          <cell r="B99" t="str">
            <v>A little limited</v>
          </cell>
          <cell r="C99">
            <v>76.510000000000005</v>
          </cell>
          <cell r="D99">
            <v>3.99</v>
          </cell>
          <cell r="E99" t="str">
            <v>.</v>
          </cell>
          <cell r="F99" t="str">
            <v/>
          </cell>
        </row>
        <row r="100">
          <cell r="B100" t="str">
            <v>Quite or very limited</v>
          </cell>
          <cell r="C100">
            <v>73.430000000000007</v>
          </cell>
          <cell r="D100">
            <v>2.63</v>
          </cell>
          <cell r="E100" t="str">
            <v>.</v>
          </cell>
          <cell r="F100" t="str">
            <v/>
          </cell>
        </row>
        <row r="101">
          <cell r="B101" t="str">
            <v>Couldn't buy it</v>
          </cell>
          <cell r="C101">
            <v>62</v>
          </cell>
          <cell r="D101">
            <v>2.95</v>
          </cell>
          <cell r="E101" t="str">
            <v>.</v>
          </cell>
          <cell r="F101" t="str">
            <v>*</v>
          </cell>
        </row>
        <row r="102">
          <cell r="B102" t="str">
            <v>Yes, can meet unexpected expense</v>
          </cell>
          <cell r="C102">
            <v>77.67</v>
          </cell>
          <cell r="D102">
            <v>1.19</v>
          </cell>
          <cell r="E102" t="str">
            <v>.</v>
          </cell>
          <cell r="F102" t="str">
            <v>*</v>
          </cell>
        </row>
        <row r="103">
          <cell r="B103" t="str">
            <v>No, cannot meet unexpected expense</v>
          </cell>
          <cell r="C103">
            <v>58.63</v>
          </cell>
          <cell r="D103">
            <v>3.8</v>
          </cell>
          <cell r="E103" t="str">
            <v>.</v>
          </cell>
          <cell r="F103" t="str">
            <v>*</v>
          </cell>
        </row>
        <row r="104">
          <cell r="B104" t="str">
            <v>Household had no vehicle access</v>
          </cell>
          <cell r="C104">
            <v>37.42</v>
          </cell>
          <cell r="D104">
            <v>6.06</v>
          </cell>
          <cell r="E104" t="str">
            <v>.‡</v>
          </cell>
          <cell r="F104" t="str">
            <v>*</v>
          </cell>
        </row>
        <row r="105">
          <cell r="B105" t="str">
            <v>Household had vehicle access</v>
          </cell>
          <cell r="C105">
            <v>75.61</v>
          </cell>
          <cell r="D105">
            <v>1.22</v>
          </cell>
          <cell r="E105" t="str">
            <v>.</v>
          </cell>
          <cell r="F105" t="str">
            <v/>
          </cell>
        </row>
        <row r="106">
          <cell r="B106" t="str">
            <v>Household had no access to device</v>
          </cell>
          <cell r="C106">
            <v>40.07</v>
          </cell>
          <cell r="D106">
            <v>5.88</v>
          </cell>
          <cell r="E106" t="str">
            <v>.‡</v>
          </cell>
          <cell r="F106" t="str">
            <v>*</v>
          </cell>
        </row>
        <row r="107">
          <cell r="B107" t="str">
            <v>Household had access to device</v>
          </cell>
          <cell r="C107">
            <v>75.040000000000006</v>
          </cell>
          <cell r="D107">
            <v>1.21</v>
          </cell>
          <cell r="E107" t="str">
            <v>.</v>
          </cell>
          <cell r="F107" t="str">
            <v/>
          </cell>
        </row>
        <row r="108">
          <cell r="B108" t="str">
            <v>One person household</v>
          </cell>
          <cell r="C108">
            <v>32.96</v>
          </cell>
          <cell r="D108">
            <v>2.72</v>
          </cell>
          <cell r="E108" t="str">
            <v>.</v>
          </cell>
          <cell r="F108" t="str">
            <v>*</v>
          </cell>
        </row>
        <row r="109">
          <cell r="B109" t="str">
            <v>One parent with child(ren)</v>
          </cell>
          <cell r="C109">
            <v>44.59</v>
          </cell>
          <cell r="D109">
            <v>4.6100000000000003</v>
          </cell>
          <cell r="E109" t="str">
            <v>.</v>
          </cell>
          <cell r="F109" t="str">
            <v>*</v>
          </cell>
        </row>
        <row r="110">
          <cell r="B110" t="str">
            <v>Couple only</v>
          </cell>
          <cell r="C110">
            <v>99.65</v>
          </cell>
          <cell r="D110">
            <v>0.24</v>
          </cell>
          <cell r="E110" t="str">
            <v>.</v>
          </cell>
          <cell r="F110" t="str">
            <v>*</v>
          </cell>
        </row>
        <row r="111">
          <cell r="B111" t="str">
            <v>Couple with child(ren)</v>
          </cell>
          <cell r="C111">
            <v>99.74</v>
          </cell>
          <cell r="D111">
            <v>0.28999999999999998</v>
          </cell>
          <cell r="E111" t="str">
            <v>.</v>
          </cell>
          <cell r="F111" t="str">
            <v>*</v>
          </cell>
        </row>
        <row r="112">
          <cell r="B112" t="str">
            <v>Other multi-person household</v>
          </cell>
          <cell r="C112">
            <v>40.770000000000003</v>
          </cell>
          <cell r="D112">
            <v>9.16</v>
          </cell>
          <cell r="E112" t="str">
            <v>.‡</v>
          </cell>
          <cell r="F112" t="str">
            <v>*</v>
          </cell>
        </row>
        <row r="113">
          <cell r="B113" t="str">
            <v>Household composition unidentifiable</v>
          </cell>
          <cell r="C113" t="str">
            <v>S</v>
          </cell>
          <cell r="D113">
            <v>60.44</v>
          </cell>
          <cell r="E113" t="str">
            <v/>
          </cell>
          <cell r="F113" t="str">
            <v/>
          </cell>
        </row>
        <row r="114">
          <cell r="B114" t="str">
            <v>Other household with couple and/or child</v>
          </cell>
          <cell r="C114">
            <v>60.81</v>
          </cell>
          <cell r="D114">
            <v>4.01</v>
          </cell>
          <cell r="E114" t="str">
            <v>.</v>
          </cell>
          <cell r="F114" t="str">
            <v>*</v>
          </cell>
        </row>
        <row r="115">
          <cell r="B115" t="str">
            <v>One-person household</v>
          </cell>
          <cell r="C115">
            <v>32.96</v>
          </cell>
          <cell r="D115">
            <v>2.72</v>
          </cell>
          <cell r="E115" t="str">
            <v>.</v>
          </cell>
          <cell r="F115" t="str">
            <v>*</v>
          </cell>
        </row>
        <row r="116">
          <cell r="B116" t="str">
            <v>Two-people household</v>
          </cell>
          <cell r="C116">
            <v>86.49</v>
          </cell>
          <cell r="D116">
            <v>1.38</v>
          </cell>
          <cell r="E116" t="str">
            <v>.</v>
          </cell>
          <cell r="F116" t="str">
            <v>*</v>
          </cell>
        </row>
        <row r="117">
          <cell r="B117" t="str">
            <v>Three-people household</v>
          </cell>
          <cell r="C117">
            <v>77.94</v>
          </cell>
          <cell r="D117">
            <v>2.33</v>
          </cell>
          <cell r="E117" t="str">
            <v>.</v>
          </cell>
          <cell r="F117" t="str">
            <v>*</v>
          </cell>
        </row>
        <row r="118">
          <cell r="B118" t="str">
            <v>Four-people household</v>
          </cell>
          <cell r="C118">
            <v>80.13</v>
          </cell>
          <cell r="D118">
            <v>2.87</v>
          </cell>
          <cell r="E118" t="str">
            <v>.</v>
          </cell>
          <cell r="F118" t="str">
            <v>*</v>
          </cell>
        </row>
        <row r="119">
          <cell r="B119" t="str">
            <v>Five-or-more-people household</v>
          </cell>
          <cell r="C119">
            <v>76.260000000000005</v>
          </cell>
          <cell r="D119">
            <v>4.93</v>
          </cell>
          <cell r="E119" t="str">
            <v>.</v>
          </cell>
          <cell r="F119" t="str">
            <v/>
          </cell>
        </row>
        <row r="120">
          <cell r="B120" t="str">
            <v>No children in household</v>
          </cell>
          <cell r="C120">
            <v>69.209999999999994</v>
          </cell>
          <cell r="D120">
            <v>1.65</v>
          </cell>
          <cell r="E120" t="str">
            <v>.</v>
          </cell>
          <cell r="F120" t="str">
            <v>*</v>
          </cell>
        </row>
        <row r="121">
          <cell r="B121" t="str">
            <v>One-child household</v>
          </cell>
          <cell r="C121">
            <v>74.58</v>
          </cell>
          <cell r="D121">
            <v>3.04</v>
          </cell>
          <cell r="E121" t="str">
            <v>.</v>
          </cell>
          <cell r="F121" t="str">
            <v/>
          </cell>
        </row>
        <row r="122">
          <cell r="B122" t="str">
            <v>Two-or-more-children household</v>
          </cell>
          <cell r="C122">
            <v>83.8</v>
          </cell>
          <cell r="D122">
            <v>2.11</v>
          </cell>
          <cell r="E122" t="str">
            <v>.</v>
          </cell>
          <cell r="F122" t="str">
            <v>*</v>
          </cell>
        </row>
        <row r="123">
          <cell r="B123" t="str">
            <v>No children in household</v>
          </cell>
          <cell r="C123">
            <v>69.209999999999994</v>
          </cell>
          <cell r="D123">
            <v>1.65</v>
          </cell>
          <cell r="E123" t="str">
            <v>.</v>
          </cell>
          <cell r="F123" t="str">
            <v>*</v>
          </cell>
        </row>
        <row r="124">
          <cell r="B124" t="str">
            <v>One-or-more-children household</v>
          </cell>
          <cell r="C124">
            <v>80.66</v>
          </cell>
          <cell r="D124">
            <v>1.75</v>
          </cell>
          <cell r="E124" t="str">
            <v>.</v>
          </cell>
          <cell r="F124" t="str">
            <v>*</v>
          </cell>
        </row>
        <row r="125">
          <cell r="B125" t="str">
            <v>Yes, lived at current address</v>
          </cell>
          <cell r="C125">
            <v>73.7</v>
          </cell>
          <cell r="D125">
            <v>1.3</v>
          </cell>
          <cell r="E125" t="str">
            <v>.</v>
          </cell>
          <cell r="F125" t="str">
            <v/>
          </cell>
        </row>
        <row r="126">
          <cell r="B126" t="str">
            <v>No, did not live at current address</v>
          </cell>
          <cell r="C126">
            <v>73.77</v>
          </cell>
          <cell r="D126">
            <v>2.9</v>
          </cell>
          <cell r="E126" t="str">
            <v>.</v>
          </cell>
          <cell r="F126" t="str">
            <v/>
          </cell>
        </row>
        <row r="127">
          <cell r="B127" t="str">
            <v>Owned</v>
          </cell>
          <cell r="C127">
            <v>77.37</v>
          </cell>
          <cell r="D127">
            <v>1.36</v>
          </cell>
          <cell r="E127" t="str">
            <v>.</v>
          </cell>
          <cell r="F127" t="str">
            <v>*</v>
          </cell>
        </row>
        <row r="128">
          <cell r="B128" t="str">
            <v>Rented, private</v>
          </cell>
          <cell r="C128">
            <v>69.540000000000006</v>
          </cell>
          <cell r="D128">
            <v>2.39</v>
          </cell>
          <cell r="E128" t="str">
            <v>.</v>
          </cell>
          <cell r="F128" t="str">
            <v>*</v>
          </cell>
        </row>
        <row r="129">
          <cell r="B129" t="str">
            <v>Rented, government</v>
          </cell>
          <cell r="C129">
            <v>52.76</v>
          </cell>
          <cell r="D129">
            <v>8.73</v>
          </cell>
          <cell r="E129" t="str">
            <v>.</v>
          </cell>
          <cell r="F129" t="str">
            <v>*</v>
          </cell>
        </row>
      </sheetData>
      <sheetData sheetId="1">
        <row r="4">
          <cell r="B4" t="str">
            <v>New Zealand Average</v>
          </cell>
          <cell r="C4">
            <v>1497</v>
          </cell>
          <cell r="D4">
            <v>2.37</v>
          </cell>
          <cell r="E4" t="str">
            <v/>
          </cell>
        </row>
        <row r="5">
          <cell r="B5" t="str">
            <v>Female</v>
          </cell>
          <cell r="C5">
            <v>1497</v>
          </cell>
          <cell r="D5">
            <v>2.37</v>
          </cell>
          <cell r="E5" t="str">
            <v/>
          </cell>
        </row>
        <row r="6">
          <cell r="B6" t="str">
            <v>Cis-female</v>
          </cell>
          <cell r="C6">
            <v>1487</v>
          </cell>
          <cell r="D6">
            <v>2.34</v>
          </cell>
          <cell r="E6" t="str">
            <v/>
          </cell>
        </row>
        <row r="7">
          <cell r="B7" t="str">
            <v>Gender-diverse or trans-gender</v>
          </cell>
          <cell r="C7" t="str">
            <v>S</v>
          </cell>
          <cell r="D7">
            <v>53.92</v>
          </cell>
          <cell r="E7" t="str">
            <v/>
          </cell>
        </row>
        <row r="8">
          <cell r="B8" t="str">
            <v>Heterosexual</v>
          </cell>
          <cell r="C8">
            <v>1430</v>
          </cell>
          <cell r="D8">
            <v>2.52</v>
          </cell>
          <cell r="E8" t="str">
            <v/>
          </cell>
        </row>
        <row r="9">
          <cell r="B9" t="str">
            <v>Gay or lesbian</v>
          </cell>
          <cell r="C9">
            <v>16</v>
          </cell>
          <cell r="D9">
            <v>29.36</v>
          </cell>
          <cell r="E9" t="str">
            <v>#</v>
          </cell>
        </row>
        <row r="10">
          <cell r="B10" t="str">
            <v>Bisexual</v>
          </cell>
          <cell r="C10">
            <v>23</v>
          </cell>
          <cell r="D10">
            <v>26.27</v>
          </cell>
          <cell r="E10" t="str">
            <v>#</v>
          </cell>
        </row>
        <row r="11">
          <cell r="B11" t="str">
            <v>Other sexual identity</v>
          </cell>
          <cell r="C11" t="str">
            <v>S</v>
          </cell>
          <cell r="D11">
            <v>56.24</v>
          </cell>
          <cell r="E11" t="str">
            <v/>
          </cell>
        </row>
        <row r="12">
          <cell r="B12" t="str">
            <v>People with diverse sexualities</v>
          </cell>
          <cell r="C12">
            <v>45</v>
          </cell>
          <cell r="D12">
            <v>17.850000000000001</v>
          </cell>
          <cell r="E12" t="str">
            <v/>
          </cell>
        </row>
        <row r="13">
          <cell r="B13" t="str">
            <v>Not LGBT</v>
          </cell>
          <cell r="C13">
            <v>1443</v>
          </cell>
          <cell r="D13">
            <v>2.44</v>
          </cell>
          <cell r="E13" t="str">
            <v/>
          </cell>
        </row>
        <row r="14">
          <cell r="B14" t="str">
            <v>LGBT</v>
          </cell>
          <cell r="C14">
            <v>54</v>
          </cell>
          <cell r="D14">
            <v>18.96</v>
          </cell>
          <cell r="E14" t="str">
            <v/>
          </cell>
        </row>
        <row r="15">
          <cell r="B15" t="str">
            <v>15–19 years</v>
          </cell>
          <cell r="C15">
            <v>32</v>
          </cell>
          <cell r="D15">
            <v>25.07</v>
          </cell>
          <cell r="E15" t="str">
            <v>#</v>
          </cell>
        </row>
        <row r="16">
          <cell r="B16" t="str">
            <v>20–29 years</v>
          </cell>
          <cell r="C16">
            <v>203</v>
          </cell>
          <cell r="D16">
            <v>10.41</v>
          </cell>
          <cell r="E16" t="str">
            <v/>
          </cell>
        </row>
        <row r="17">
          <cell r="B17" t="str">
            <v>30–39 years</v>
          </cell>
          <cell r="C17">
            <v>386</v>
          </cell>
          <cell r="D17">
            <v>7.17</v>
          </cell>
          <cell r="E17" t="str">
            <v/>
          </cell>
        </row>
        <row r="18">
          <cell r="B18" t="str">
            <v>40–49 years</v>
          </cell>
          <cell r="C18">
            <v>304</v>
          </cell>
          <cell r="D18">
            <v>8.0500000000000007</v>
          </cell>
          <cell r="E18" t="str">
            <v/>
          </cell>
        </row>
        <row r="19">
          <cell r="B19" t="str">
            <v>50–59 years</v>
          </cell>
          <cell r="C19">
            <v>224</v>
          </cell>
          <cell r="D19">
            <v>8.01</v>
          </cell>
          <cell r="E19" t="str">
            <v/>
          </cell>
        </row>
        <row r="20">
          <cell r="B20" t="str">
            <v>60–64 years</v>
          </cell>
          <cell r="C20">
            <v>96</v>
          </cell>
          <cell r="D20">
            <v>10.87</v>
          </cell>
          <cell r="E20" t="str">
            <v/>
          </cell>
        </row>
        <row r="21">
          <cell r="B21" t="str">
            <v>65 years and over</v>
          </cell>
          <cell r="C21">
            <v>253</v>
          </cell>
          <cell r="D21">
            <v>8.1300000000000008</v>
          </cell>
          <cell r="E21" t="str">
            <v/>
          </cell>
        </row>
        <row r="22">
          <cell r="B22" t="str">
            <v>15–29 years</v>
          </cell>
          <cell r="C22">
            <v>235</v>
          </cell>
          <cell r="D22">
            <v>9.74</v>
          </cell>
          <cell r="E22" t="str">
            <v/>
          </cell>
        </row>
        <row r="23">
          <cell r="B23" t="str">
            <v>30–64 years</v>
          </cell>
          <cell r="C23">
            <v>1009</v>
          </cell>
          <cell r="D23">
            <v>3.48</v>
          </cell>
          <cell r="E23" t="str">
            <v/>
          </cell>
        </row>
        <row r="24">
          <cell r="B24" t="str">
            <v>65 years and over</v>
          </cell>
          <cell r="C24">
            <v>253</v>
          </cell>
          <cell r="D24">
            <v>8.1300000000000008</v>
          </cell>
          <cell r="E24" t="str">
            <v/>
          </cell>
        </row>
        <row r="25">
          <cell r="B25" t="str">
            <v>15–19 years</v>
          </cell>
          <cell r="C25">
            <v>32</v>
          </cell>
          <cell r="D25">
            <v>25.07</v>
          </cell>
          <cell r="E25" t="str">
            <v>#</v>
          </cell>
        </row>
        <row r="26">
          <cell r="B26" t="str">
            <v>20–29 years</v>
          </cell>
          <cell r="C26">
            <v>203</v>
          </cell>
          <cell r="D26">
            <v>10.41</v>
          </cell>
          <cell r="E26" t="str">
            <v/>
          </cell>
        </row>
        <row r="27">
          <cell r="B27" t="str">
            <v>NZ European</v>
          </cell>
          <cell r="C27">
            <v>1034</v>
          </cell>
          <cell r="D27">
            <v>3.38</v>
          </cell>
          <cell r="E27" t="str">
            <v/>
          </cell>
        </row>
        <row r="28">
          <cell r="B28" t="str">
            <v>Māori</v>
          </cell>
          <cell r="C28">
            <v>215</v>
          </cell>
          <cell r="D28">
            <v>5.23</v>
          </cell>
          <cell r="E28" t="str">
            <v/>
          </cell>
        </row>
        <row r="29">
          <cell r="B29" t="str">
            <v>Pacific peoples</v>
          </cell>
          <cell r="C29">
            <v>111</v>
          </cell>
          <cell r="D29">
            <v>14.79</v>
          </cell>
          <cell r="E29" t="str">
            <v/>
          </cell>
        </row>
        <row r="30">
          <cell r="B30" t="str">
            <v>Asian</v>
          </cell>
          <cell r="C30">
            <v>235</v>
          </cell>
          <cell r="D30">
            <v>10.16</v>
          </cell>
          <cell r="E30" t="str">
            <v/>
          </cell>
        </row>
        <row r="31">
          <cell r="B31" t="str">
            <v>Chinese</v>
          </cell>
          <cell r="C31">
            <v>72</v>
          </cell>
          <cell r="D31">
            <v>21.38</v>
          </cell>
          <cell r="E31" t="str">
            <v>#</v>
          </cell>
        </row>
        <row r="32">
          <cell r="B32" t="str">
            <v>Indian</v>
          </cell>
          <cell r="C32">
            <v>88</v>
          </cell>
          <cell r="D32">
            <v>14.82</v>
          </cell>
          <cell r="E32" t="str">
            <v/>
          </cell>
        </row>
        <row r="33">
          <cell r="B33" t="str">
            <v>Other Asian ethnicity</v>
          </cell>
          <cell r="C33">
            <v>75</v>
          </cell>
          <cell r="D33">
            <v>19.07</v>
          </cell>
          <cell r="E33" t="str">
            <v/>
          </cell>
        </row>
        <row r="34">
          <cell r="B34" t="str">
            <v>Other ethnicity</v>
          </cell>
          <cell r="C34">
            <v>21</v>
          </cell>
          <cell r="D34">
            <v>27.66</v>
          </cell>
          <cell r="E34" t="str">
            <v>#</v>
          </cell>
        </row>
        <row r="35">
          <cell r="B35" t="str">
            <v>Other ethnicity (except European and Māori)</v>
          </cell>
          <cell r="C35">
            <v>362</v>
          </cell>
          <cell r="D35">
            <v>7.41</v>
          </cell>
          <cell r="E35" t="str">
            <v/>
          </cell>
        </row>
        <row r="36">
          <cell r="B36" t="str">
            <v>Other ethnicity (except European, Māori and Asian)</v>
          </cell>
          <cell r="C36">
            <v>131</v>
          </cell>
          <cell r="D36">
            <v>13.79</v>
          </cell>
          <cell r="E36" t="str">
            <v/>
          </cell>
        </row>
        <row r="37">
          <cell r="B37" t="str">
            <v>Other ethnicity (except European, Māori and Pacific)</v>
          </cell>
          <cell r="C37">
            <v>254</v>
          </cell>
          <cell r="D37">
            <v>9.31</v>
          </cell>
          <cell r="E37" t="str">
            <v/>
          </cell>
        </row>
        <row r="38">
          <cell r="B38">
            <v>2018</v>
          </cell>
          <cell r="C38">
            <v>48</v>
          </cell>
          <cell r="D38">
            <v>16.760000000000002</v>
          </cell>
          <cell r="E38" t="str">
            <v/>
          </cell>
        </row>
        <row r="39">
          <cell r="B39" t="str">
            <v>2019/20</v>
          </cell>
          <cell r="C39">
            <v>39</v>
          </cell>
          <cell r="D39">
            <v>20.7</v>
          </cell>
          <cell r="E39" t="str">
            <v>#</v>
          </cell>
        </row>
        <row r="40">
          <cell r="B40" t="str">
            <v>Auckland</v>
          </cell>
          <cell r="C40">
            <v>493</v>
          </cell>
          <cell r="D40">
            <v>4.51</v>
          </cell>
          <cell r="E40" t="str">
            <v/>
          </cell>
        </row>
        <row r="41">
          <cell r="B41" t="str">
            <v>Wellington</v>
          </cell>
          <cell r="C41">
            <v>168</v>
          </cell>
          <cell r="D41">
            <v>8.44</v>
          </cell>
          <cell r="E41" t="str">
            <v/>
          </cell>
        </row>
        <row r="42">
          <cell r="B42" t="str">
            <v>Rest of North Island</v>
          </cell>
          <cell r="C42">
            <v>478</v>
          </cell>
          <cell r="D42">
            <v>3.96</v>
          </cell>
          <cell r="E42" t="str">
            <v/>
          </cell>
        </row>
        <row r="43">
          <cell r="B43" t="str">
            <v>Canterbury</v>
          </cell>
          <cell r="C43">
            <v>200</v>
          </cell>
          <cell r="D43">
            <v>8.5399999999999991</v>
          </cell>
          <cell r="E43" t="str">
            <v/>
          </cell>
        </row>
        <row r="44">
          <cell r="B44" t="str">
            <v>Rest of South Island</v>
          </cell>
          <cell r="C44">
            <v>158</v>
          </cell>
          <cell r="D44">
            <v>8.99</v>
          </cell>
          <cell r="E44" t="str">
            <v/>
          </cell>
        </row>
        <row r="45">
          <cell r="B45" t="str">
            <v>Major urban area</v>
          </cell>
          <cell r="C45">
            <v>747</v>
          </cell>
          <cell r="D45">
            <v>6.61</v>
          </cell>
          <cell r="E45" t="str">
            <v/>
          </cell>
        </row>
        <row r="46">
          <cell r="B46" t="str">
            <v>Large urban area</v>
          </cell>
          <cell r="C46">
            <v>213</v>
          </cell>
          <cell r="D46">
            <v>13.19</v>
          </cell>
          <cell r="E46" t="str">
            <v/>
          </cell>
        </row>
        <row r="47">
          <cell r="B47" t="str">
            <v>Medium urban area</v>
          </cell>
          <cell r="C47">
            <v>133</v>
          </cell>
          <cell r="D47">
            <v>23.66</v>
          </cell>
          <cell r="E47" t="str">
            <v>#</v>
          </cell>
        </row>
        <row r="48">
          <cell r="B48" t="str">
            <v>Small urban area</v>
          </cell>
          <cell r="C48">
            <v>144</v>
          </cell>
          <cell r="D48">
            <v>16.510000000000002</v>
          </cell>
          <cell r="E48" t="str">
            <v/>
          </cell>
        </row>
        <row r="49">
          <cell r="B49" t="str">
            <v>Rural settlement/rural other</v>
          </cell>
          <cell r="C49">
            <v>256</v>
          </cell>
          <cell r="D49">
            <v>14.49</v>
          </cell>
          <cell r="E49" t="str">
            <v/>
          </cell>
        </row>
        <row r="50">
          <cell r="B50" t="str">
            <v>Major urban area</v>
          </cell>
          <cell r="C50">
            <v>747</v>
          </cell>
          <cell r="D50">
            <v>6.61</v>
          </cell>
          <cell r="E50" t="str">
            <v/>
          </cell>
        </row>
        <row r="51">
          <cell r="B51" t="str">
            <v>Medium/large urban area</v>
          </cell>
          <cell r="C51">
            <v>346</v>
          </cell>
          <cell r="D51">
            <v>12.56</v>
          </cell>
          <cell r="E51" t="str">
            <v/>
          </cell>
        </row>
        <row r="52">
          <cell r="B52" t="str">
            <v>Small urban/rural area</v>
          </cell>
          <cell r="C52">
            <v>401</v>
          </cell>
          <cell r="D52">
            <v>10.32</v>
          </cell>
          <cell r="E52" t="str">
            <v/>
          </cell>
        </row>
        <row r="53">
          <cell r="B53" t="str">
            <v>Quintile 1 (least deprived)</v>
          </cell>
          <cell r="C53">
            <v>309</v>
          </cell>
          <cell r="D53">
            <v>10.3</v>
          </cell>
          <cell r="E53" t="str">
            <v/>
          </cell>
        </row>
        <row r="54">
          <cell r="B54" t="str">
            <v>Quintile 2</v>
          </cell>
          <cell r="C54">
            <v>324</v>
          </cell>
          <cell r="D54">
            <v>10.029999999999999</v>
          </cell>
          <cell r="E54" t="str">
            <v/>
          </cell>
        </row>
        <row r="55">
          <cell r="B55" t="str">
            <v>Quintile 3</v>
          </cell>
          <cell r="C55">
            <v>310</v>
          </cell>
          <cell r="D55">
            <v>9.42</v>
          </cell>
          <cell r="E55" t="str">
            <v/>
          </cell>
        </row>
        <row r="56">
          <cell r="B56" t="str">
            <v>Quintile 4</v>
          </cell>
          <cell r="C56">
            <v>294</v>
          </cell>
          <cell r="D56">
            <v>9.82</v>
          </cell>
          <cell r="E56" t="str">
            <v/>
          </cell>
        </row>
        <row r="57">
          <cell r="B57" t="str">
            <v>Quintile 5 (most deprived)</v>
          </cell>
          <cell r="C57">
            <v>261</v>
          </cell>
          <cell r="D57">
            <v>8.76</v>
          </cell>
          <cell r="E57" t="str">
            <v/>
          </cell>
        </row>
        <row r="58">
          <cell r="B58" t="str">
            <v>Had partner within last 12 months</v>
          </cell>
          <cell r="C58">
            <v>1497</v>
          </cell>
          <cell r="D58">
            <v>2.37</v>
          </cell>
          <cell r="E58" t="str">
            <v/>
          </cell>
        </row>
        <row r="59">
          <cell r="B59" t="str">
            <v>Did not have partner within last 12 months</v>
          </cell>
          <cell r="C59">
            <v>0</v>
          </cell>
          <cell r="D59" t="str">
            <v>.</v>
          </cell>
          <cell r="E59" t="str">
            <v/>
          </cell>
        </row>
        <row r="60">
          <cell r="B60" t="str">
            <v>Has ever had a partner</v>
          </cell>
          <cell r="C60">
            <v>1497</v>
          </cell>
          <cell r="D60">
            <v>2.37</v>
          </cell>
          <cell r="E60" t="str">
            <v/>
          </cell>
        </row>
        <row r="61">
          <cell r="B61" t="str">
            <v>Has never had a partner</v>
          </cell>
          <cell r="C61">
            <v>0</v>
          </cell>
          <cell r="D61" t="str">
            <v>.</v>
          </cell>
          <cell r="E61" t="str">
            <v/>
          </cell>
        </row>
        <row r="62">
          <cell r="B62" t="str">
            <v>Partnered – legally registered</v>
          </cell>
          <cell r="C62">
            <v>1228</v>
          </cell>
          <cell r="D62">
            <v>2.85</v>
          </cell>
          <cell r="E62" t="str">
            <v/>
          </cell>
        </row>
        <row r="63">
          <cell r="B63" t="str">
            <v>Partnered – not legally registered</v>
          </cell>
          <cell r="C63">
            <v>147</v>
          </cell>
          <cell r="D63">
            <v>10.130000000000001</v>
          </cell>
          <cell r="E63" t="str">
            <v/>
          </cell>
        </row>
        <row r="64">
          <cell r="B64" t="str">
            <v>Non-partnered</v>
          </cell>
          <cell r="C64">
            <v>117</v>
          </cell>
          <cell r="D64">
            <v>13.78</v>
          </cell>
          <cell r="E64" t="str">
            <v/>
          </cell>
        </row>
        <row r="65">
          <cell r="B65" t="str">
            <v>Never married and never in a civil union</v>
          </cell>
          <cell r="C65">
            <v>161</v>
          </cell>
          <cell r="D65">
            <v>11.18</v>
          </cell>
          <cell r="E65" t="str">
            <v/>
          </cell>
        </row>
        <row r="66">
          <cell r="B66" t="str">
            <v>Divorced</v>
          </cell>
          <cell r="C66">
            <v>29</v>
          </cell>
          <cell r="D66">
            <v>21.63</v>
          </cell>
          <cell r="E66" t="str">
            <v>#</v>
          </cell>
        </row>
        <row r="67">
          <cell r="B67" t="str">
            <v>Widowed/surviving partner</v>
          </cell>
          <cell r="C67">
            <v>24</v>
          </cell>
          <cell r="D67">
            <v>19.940000000000001</v>
          </cell>
          <cell r="E67" t="str">
            <v/>
          </cell>
        </row>
        <row r="68">
          <cell r="B68" t="str">
            <v>Separated</v>
          </cell>
          <cell r="C68">
            <v>48</v>
          </cell>
          <cell r="D68">
            <v>25.61</v>
          </cell>
          <cell r="E68" t="str">
            <v>#</v>
          </cell>
        </row>
        <row r="69">
          <cell r="B69" t="str">
            <v>Married/civil union/de facto</v>
          </cell>
          <cell r="C69">
            <v>1230</v>
          </cell>
          <cell r="D69">
            <v>2.86</v>
          </cell>
          <cell r="E69" t="str">
            <v/>
          </cell>
        </row>
        <row r="70">
          <cell r="B70" t="str">
            <v>Adults with disability</v>
          </cell>
          <cell r="C70">
            <v>54</v>
          </cell>
          <cell r="D70">
            <v>15.81</v>
          </cell>
          <cell r="E70" t="str">
            <v/>
          </cell>
        </row>
        <row r="71">
          <cell r="B71" t="str">
            <v>Adults without disability</v>
          </cell>
          <cell r="C71">
            <v>1444</v>
          </cell>
          <cell r="D71">
            <v>2.4</v>
          </cell>
          <cell r="E71" t="str">
            <v/>
          </cell>
        </row>
        <row r="72">
          <cell r="B72" t="str">
            <v>Low level of psychological distress</v>
          </cell>
          <cell r="C72">
            <v>1398</v>
          </cell>
          <cell r="D72">
            <v>2.4700000000000002</v>
          </cell>
          <cell r="E72" t="str">
            <v/>
          </cell>
        </row>
        <row r="73">
          <cell r="B73" t="str">
            <v>Moderate level of psychological distress</v>
          </cell>
          <cell r="C73">
            <v>62</v>
          </cell>
          <cell r="D73">
            <v>16.97</v>
          </cell>
          <cell r="E73" t="str">
            <v/>
          </cell>
        </row>
        <row r="74">
          <cell r="B74" t="str">
            <v>High level of psychological distress</v>
          </cell>
          <cell r="C74">
            <v>21</v>
          </cell>
          <cell r="D74">
            <v>26.34</v>
          </cell>
          <cell r="E74" t="str">
            <v>#</v>
          </cell>
        </row>
        <row r="75">
          <cell r="B75" t="str">
            <v>No probable serious mental illness</v>
          </cell>
          <cell r="C75">
            <v>1398</v>
          </cell>
          <cell r="D75">
            <v>2.4700000000000002</v>
          </cell>
          <cell r="E75" t="str">
            <v/>
          </cell>
        </row>
        <row r="76">
          <cell r="B76" t="str">
            <v>Probable serious mental illness</v>
          </cell>
          <cell r="C76">
            <v>62</v>
          </cell>
          <cell r="D76">
            <v>16.97</v>
          </cell>
          <cell r="E76" t="str">
            <v/>
          </cell>
        </row>
        <row r="77">
          <cell r="B77" t="str">
            <v>Employed</v>
          </cell>
          <cell r="C77">
            <v>927</v>
          </cell>
          <cell r="D77">
            <v>3.64</v>
          </cell>
          <cell r="E77" t="str">
            <v/>
          </cell>
        </row>
        <row r="78">
          <cell r="B78" t="str">
            <v>Unemployed</v>
          </cell>
          <cell r="C78">
            <v>67</v>
          </cell>
          <cell r="D78">
            <v>14.84</v>
          </cell>
          <cell r="E78" t="str">
            <v/>
          </cell>
        </row>
        <row r="79">
          <cell r="B79" t="str">
            <v>Retired</v>
          </cell>
          <cell r="C79">
            <v>224</v>
          </cell>
          <cell r="D79">
            <v>8.2799999999999994</v>
          </cell>
          <cell r="E79" t="str">
            <v/>
          </cell>
        </row>
        <row r="80">
          <cell r="B80" t="str">
            <v>Home or caring duties or voluntary work</v>
          </cell>
          <cell r="C80">
            <v>177</v>
          </cell>
          <cell r="D80">
            <v>10.96</v>
          </cell>
          <cell r="E80" t="str">
            <v/>
          </cell>
        </row>
        <row r="81">
          <cell r="B81" t="str">
            <v>Not employed, studying</v>
          </cell>
          <cell r="C81">
            <v>36</v>
          </cell>
          <cell r="D81">
            <v>26.71</v>
          </cell>
          <cell r="E81" t="str">
            <v>#</v>
          </cell>
        </row>
        <row r="82">
          <cell r="B82" t="str">
            <v>Not employed, not actively seeking work/unable to work</v>
          </cell>
          <cell r="C82">
            <v>28</v>
          </cell>
          <cell r="D82">
            <v>22.26</v>
          </cell>
          <cell r="E82" t="str">
            <v>#</v>
          </cell>
        </row>
        <row r="83">
          <cell r="B83" t="str">
            <v>Other employment status</v>
          </cell>
          <cell r="C83">
            <v>36</v>
          </cell>
          <cell r="D83">
            <v>20</v>
          </cell>
          <cell r="E83" t="str">
            <v>#</v>
          </cell>
        </row>
        <row r="84">
          <cell r="B84" t="str">
            <v>Not in the labour force</v>
          </cell>
          <cell r="C84">
            <v>501</v>
          </cell>
          <cell r="D84">
            <v>5.49</v>
          </cell>
          <cell r="E84" t="str">
            <v/>
          </cell>
        </row>
        <row r="85">
          <cell r="B85" t="str">
            <v>Personal income: $20,000 or less</v>
          </cell>
          <cell r="C85">
            <v>424</v>
          </cell>
          <cell r="D85">
            <v>6.73</v>
          </cell>
          <cell r="E85" t="str">
            <v/>
          </cell>
        </row>
        <row r="86">
          <cell r="B86" t="str">
            <v>Personal income: $20,001–$40,000</v>
          </cell>
          <cell r="C86">
            <v>425</v>
          </cell>
          <cell r="D86">
            <v>5.5</v>
          </cell>
          <cell r="E86" t="str">
            <v/>
          </cell>
        </row>
        <row r="87">
          <cell r="B87" t="str">
            <v>Personal income: $40,001–$60,000</v>
          </cell>
          <cell r="C87">
            <v>303</v>
          </cell>
          <cell r="D87">
            <v>7.59</v>
          </cell>
          <cell r="E87" t="str">
            <v/>
          </cell>
        </row>
        <row r="88">
          <cell r="B88" t="str">
            <v>Personal income: $60,001 or more</v>
          </cell>
          <cell r="C88">
            <v>345</v>
          </cell>
          <cell r="D88">
            <v>6.52</v>
          </cell>
          <cell r="E88" t="str">
            <v/>
          </cell>
        </row>
        <row r="89">
          <cell r="B89" t="str">
            <v>Household income: $40,000 or less</v>
          </cell>
          <cell r="C89">
            <v>318</v>
          </cell>
          <cell r="D89">
            <v>6.37</v>
          </cell>
          <cell r="E89" t="str">
            <v/>
          </cell>
        </row>
        <row r="90">
          <cell r="B90" t="str">
            <v>Household income: $40,001–$60,000</v>
          </cell>
          <cell r="C90">
            <v>253</v>
          </cell>
          <cell r="D90">
            <v>7.36</v>
          </cell>
          <cell r="E90" t="str">
            <v/>
          </cell>
        </row>
        <row r="91">
          <cell r="B91" t="str">
            <v>Household income: $60,001–$100,000</v>
          </cell>
          <cell r="C91">
            <v>416</v>
          </cell>
          <cell r="D91">
            <v>5.35</v>
          </cell>
          <cell r="E91" t="str">
            <v/>
          </cell>
        </row>
        <row r="92">
          <cell r="B92" t="str">
            <v>Household income: $100,001 or more</v>
          </cell>
          <cell r="C92">
            <v>511</v>
          </cell>
          <cell r="D92">
            <v>5.62</v>
          </cell>
          <cell r="E92" t="str">
            <v/>
          </cell>
        </row>
        <row r="93">
          <cell r="B93" t="str">
            <v>Not at all limited</v>
          </cell>
          <cell r="C93">
            <v>616</v>
          </cell>
          <cell r="D93">
            <v>5.12</v>
          </cell>
          <cell r="E93" t="str">
            <v/>
          </cell>
        </row>
        <row r="94">
          <cell r="B94" t="str">
            <v>A little limited</v>
          </cell>
          <cell r="C94">
            <v>324</v>
          </cell>
          <cell r="D94">
            <v>6.72</v>
          </cell>
          <cell r="E94" t="str">
            <v/>
          </cell>
        </row>
        <row r="95">
          <cell r="B95" t="str">
            <v>Quite limited</v>
          </cell>
          <cell r="C95">
            <v>178</v>
          </cell>
          <cell r="D95">
            <v>11.71</v>
          </cell>
          <cell r="E95" t="str">
            <v/>
          </cell>
        </row>
        <row r="96">
          <cell r="B96" t="str">
            <v>Very limited</v>
          </cell>
          <cell r="C96">
            <v>160</v>
          </cell>
          <cell r="D96">
            <v>9.85</v>
          </cell>
          <cell r="E96" t="str">
            <v/>
          </cell>
        </row>
        <row r="97">
          <cell r="B97" t="str">
            <v>Couldn't buy it</v>
          </cell>
          <cell r="C97">
            <v>197</v>
          </cell>
          <cell r="D97">
            <v>9.8000000000000007</v>
          </cell>
          <cell r="E97" t="str">
            <v/>
          </cell>
        </row>
        <row r="98">
          <cell r="B98" t="str">
            <v>Not at all limited</v>
          </cell>
          <cell r="C98">
            <v>616</v>
          </cell>
          <cell r="D98">
            <v>5.12</v>
          </cell>
          <cell r="E98" t="str">
            <v/>
          </cell>
        </row>
        <row r="99">
          <cell r="B99" t="str">
            <v>A little limited</v>
          </cell>
          <cell r="C99">
            <v>324</v>
          </cell>
          <cell r="D99">
            <v>6.72</v>
          </cell>
          <cell r="E99" t="str">
            <v/>
          </cell>
        </row>
        <row r="100">
          <cell r="B100" t="str">
            <v>Quite or very limited</v>
          </cell>
          <cell r="C100">
            <v>339</v>
          </cell>
          <cell r="D100">
            <v>7.67</v>
          </cell>
          <cell r="E100" t="str">
            <v/>
          </cell>
        </row>
        <row r="101">
          <cell r="B101" t="str">
            <v>Couldn't buy it</v>
          </cell>
          <cell r="C101">
            <v>197</v>
          </cell>
          <cell r="D101">
            <v>9.8000000000000007</v>
          </cell>
          <cell r="E101" t="str">
            <v/>
          </cell>
        </row>
        <row r="102">
          <cell r="B102" t="str">
            <v>Yes, can meet unexpected expense</v>
          </cell>
          <cell r="C102">
            <v>1254</v>
          </cell>
          <cell r="D102">
            <v>2.97</v>
          </cell>
          <cell r="E102" t="str">
            <v/>
          </cell>
        </row>
        <row r="103">
          <cell r="B103" t="str">
            <v>No, cannot meet unexpected expense</v>
          </cell>
          <cell r="C103">
            <v>218</v>
          </cell>
          <cell r="D103">
            <v>8.64</v>
          </cell>
          <cell r="E103" t="str">
            <v/>
          </cell>
        </row>
        <row r="104">
          <cell r="B104" t="str">
            <v>Household had no vehicle access</v>
          </cell>
          <cell r="C104">
            <v>38</v>
          </cell>
          <cell r="D104">
            <v>21.98</v>
          </cell>
          <cell r="E104" t="str">
            <v>#</v>
          </cell>
        </row>
        <row r="105">
          <cell r="B105" t="str">
            <v>Household had vehicle access</v>
          </cell>
          <cell r="C105">
            <v>1459</v>
          </cell>
          <cell r="D105">
            <v>2.4</v>
          </cell>
          <cell r="E105" t="str">
            <v/>
          </cell>
        </row>
        <row r="106">
          <cell r="B106" t="str">
            <v>Household had no access to device</v>
          </cell>
          <cell r="C106">
            <v>31</v>
          </cell>
          <cell r="D106">
            <v>21.31</v>
          </cell>
          <cell r="E106" t="str">
            <v>#</v>
          </cell>
        </row>
        <row r="107">
          <cell r="B107" t="str">
            <v>Household had access to device</v>
          </cell>
          <cell r="C107">
            <v>1466</v>
          </cell>
          <cell r="D107">
            <v>2.5099999999999998</v>
          </cell>
          <cell r="E107" t="str">
            <v/>
          </cell>
        </row>
        <row r="108">
          <cell r="B108" t="str">
            <v>One person household</v>
          </cell>
          <cell r="C108">
            <v>103</v>
          </cell>
          <cell r="D108">
            <v>9.9700000000000006</v>
          </cell>
          <cell r="E108" t="str">
            <v/>
          </cell>
        </row>
        <row r="109">
          <cell r="B109" t="str">
            <v>One parent with child(ren)</v>
          </cell>
          <cell r="C109">
            <v>98</v>
          </cell>
          <cell r="D109">
            <v>13.82</v>
          </cell>
          <cell r="E109" t="str">
            <v/>
          </cell>
        </row>
        <row r="110">
          <cell r="B110" t="str">
            <v>Couple only</v>
          </cell>
          <cell r="C110">
            <v>450</v>
          </cell>
          <cell r="D110">
            <v>5.7</v>
          </cell>
          <cell r="E110" t="str">
            <v/>
          </cell>
        </row>
        <row r="111">
          <cell r="B111" t="str">
            <v>Couple with child(ren)</v>
          </cell>
          <cell r="C111">
            <v>573</v>
          </cell>
          <cell r="D111">
            <v>5.44</v>
          </cell>
          <cell r="E111" t="str">
            <v/>
          </cell>
        </row>
        <row r="112">
          <cell r="B112" t="str">
            <v>Other multi-person household</v>
          </cell>
          <cell r="C112">
            <v>40</v>
          </cell>
          <cell r="D112">
            <v>21.38</v>
          </cell>
          <cell r="E112" t="str">
            <v>#</v>
          </cell>
        </row>
        <row r="113">
          <cell r="B113" t="str">
            <v>Household composition unidentifiable</v>
          </cell>
          <cell r="C113" t="str">
            <v>S</v>
          </cell>
          <cell r="D113">
            <v>166.8</v>
          </cell>
          <cell r="E113" t="str">
            <v/>
          </cell>
        </row>
        <row r="114">
          <cell r="B114" t="str">
            <v>Other household with couple and/or child</v>
          </cell>
          <cell r="C114">
            <v>218</v>
          </cell>
          <cell r="D114">
            <v>11.55</v>
          </cell>
          <cell r="E114" t="str">
            <v/>
          </cell>
        </row>
        <row r="115">
          <cell r="B115" t="str">
            <v>One-person household</v>
          </cell>
          <cell r="C115">
            <v>103</v>
          </cell>
          <cell r="D115">
            <v>9.9700000000000006</v>
          </cell>
          <cell r="E115" t="str">
            <v/>
          </cell>
        </row>
        <row r="116">
          <cell r="B116" t="str">
            <v>Two-people household</v>
          </cell>
          <cell r="C116">
            <v>531</v>
          </cell>
          <cell r="D116">
            <v>5.73</v>
          </cell>
          <cell r="E116" t="str">
            <v/>
          </cell>
        </row>
        <row r="117">
          <cell r="B117" t="str">
            <v>Three-people household</v>
          </cell>
          <cell r="C117">
            <v>282</v>
          </cell>
          <cell r="D117">
            <v>8.48</v>
          </cell>
          <cell r="E117" t="str">
            <v/>
          </cell>
        </row>
        <row r="118">
          <cell r="B118" t="str">
            <v>Four-people household</v>
          </cell>
          <cell r="C118">
            <v>298</v>
          </cell>
          <cell r="D118">
            <v>8.0299999999999994</v>
          </cell>
          <cell r="E118" t="str">
            <v/>
          </cell>
        </row>
        <row r="119">
          <cell r="B119" t="str">
            <v>Five-or-more-people household</v>
          </cell>
          <cell r="C119">
            <v>283</v>
          </cell>
          <cell r="D119">
            <v>10.69</v>
          </cell>
          <cell r="E119" t="str">
            <v/>
          </cell>
        </row>
        <row r="120">
          <cell r="B120" t="str">
            <v>No children in household</v>
          </cell>
          <cell r="C120">
            <v>854</v>
          </cell>
          <cell r="D120">
            <v>4.24</v>
          </cell>
          <cell r="E120" t="str">
            <v/>
          </cell>
        </row>
        <row r="121">
          <cell r="B121" t="str">
            <v>One-child household</v>
          </cell>
          <cell r="C121">
            <v>203</v>
          </cell>
          <cell r="D121">
            <v>10.29</v>
          </cell>
          <cell r="E121" t="str">
            <v/>
          </cell>
        </row>
        <row r="122">
          <cell r="B122" t="str">
            <v>Two-or-more-children household</v>
          </cell>
          <cell r="C122">
            <v>441</v>
          </cell>
          <cell r="D122">
            <v>7.62</v>
          </cell>
          <cell r="E122" t="str">
            <v/>
          </cell>
        </row>
        <row r="123">
          <cell r="B123" t="str">
            <v>No children in household</v>
          </cell>
          <cell r="C123">
            <v>854</v>
          </cell>
          <cell r="D123">
            <v>4.24</v>
          </cell>
          <cell r="E123" t="str">
            <v/>
          </cell>
        </row>
        <row r="124">
          <cell r="B124" t="str">
            <v>One-or-more-children household</v>
          </cell>
          <cell r="C124">
            <v>643</v>
          </cell>
          <cell r="D124">
            <v>5.94</v>
          </cell>
          <cell r="E124" t="str">
            <v/>
          </cell>
        </row>
        <row r="125">
          <cell r="B125" t="str">
            <v>Yes, lived at current address</v>
          </cell>
          <cell r="C125">
            <v>1261</v>
          </cell>
          <cell r="D125">
            <v>3.04</v>
          </cell>
          <cell r="E125" t="str">
            <v/>
          </cell>
        </row>
        <row r="126">
          <cell r="B126" t="str">
            <v>No, did not live at current address</v>
          </cell>
          <cell r="C126">
            <v>236</v>
          </cell>
          <cell r="D126">
            <v>9.01</v>
          </cell>
          <cell r="E126" t="str">
            <v/>
          </cell>
        </row>
        <row r="127">
          <cell r="B127" t="str">
            <v>Owned</v>
          </cell>
          <cell r="C127">
            <v>1050</v>
          </cell>
          <cell r="D127">
            <v>3.2</v>
          </cell>
          <cell r="E127" t="str">
            <v/>
          </cell>
        </row>
        <row r="128">
          <cell r="B128" t="str">
            <v>Rented, private</v>
          </cell>
          <cell r="C128">
            <v>377</v>
          </cell>
          <cell r="D128">
            <v>6.05</v>
          </cell>
          <cell r="E128" t="str">
            <v/>
          </cell>
        </row>
        <row r="129">
          <cell r="B129" t="str">
            <v>Rented, government</v>
          </cell>
          <cell r="C129">
            <v>64</v>
          </cell>
          <cell r="D129">
            <v>16.670000000000002</v>
          </cell>
          <cell r="E129" t="str">
            <v/>
          </cell>
        </row>
      </sheetData>
      <sheetData sheetId="2">
        <row r="4">
          <cell r="B4" t="str">
            <v>New Zealand Average</v>
          </cell>
          <cell r="C4">
            <v>26.29</v>
          </cell>
          <cell r="D4">
            <v>1.2</v>
          </cell>
          <cell r="E4" t="str">
            <v>.</v>
          </cell>
          <cell r="F4" t="str">
            <v/>
          </cell>
        </row>
        <row r="5">
          <cell r="B5" t="str">
            <v>Female</v>
          </cell>
          <cell r="C5">
            <v>26.29</v>
          </cell>
          <cell r="D5">
            <v>1.2</v>
          </cell>
          <cell r="E5" t="str">
            <v>.</v>
          </cell>
          <cell r="F5" t="str">
            <v/>
          </cell>
        </row>
        <row r="6">
          <cell r="B6" t="str">
            <v>Cis-female</v>
          </cell>
          <cell r="C6">
            <v>26.37</v>
          </cell>
          <cell r="D6">
            <v>1.2</v>
          </cell>
          <cell r="E6" t="str">
            <v>.</v>
          </cell>
          <cell r="F6" t="str">
            <v/>
          </cell>
        </row>
        <row r="7">
          <cell r="B7" t="str">
            <v>Gender-diverse or trans-gender</v>
          </cell>
          <cell r="C7" t="str">
            <v>SŜ</v>
          </cell>
          <cell r="D7">
            <v>11.04</v>
          </cell>
          <cell r="E7" t="str">
            <v/>
          </cell>
          <cell r="F7" t="str">
            <v>*</v>
          </cell>
        </row>
        <row r="8">
          <cell r="B8" t="str">
            <v>Heterosexual</v>
          </cell>
          <cell r="C8">
            <v>25.9</v>
          </cell>
          <cell r="D8">
            <v>1.24</v>
          </cell>
          <cell r="E8" t="str">
            <v>.</v>
          </cell>
          <cell r="F8" t="str">
            <v/>
          </cell>
        </row>
        <row r="9">
          <cell r="B9" t="str">
            <v>Gay or lesbian</v>
          </cell>
          <cell r="C9">
            <v>14.07</v>
          </cell>
          <cell r="D9">
            <v>6.96</v>
          </cell>
          <cell r="E9" t="str">
            <v>.‡</v>
          </cell>
          <cell r="F9" t="str">
            <v>*</v>
          </cell>
        </row>
        <row r="10">
          <cell r="B10" t="str">
            <v>Bisexual</v>
          </cell>
          <cell r="C10">
            <v>38.72</v>
          </cell>
          <cell r="D10">
            <v>10.76</v>
          </cell>
          <cell r="E10" t="str">
            <v>.</v>
          </cell>
          <cell r="F10" t="str">
            <v>*</v>
          </cell>
        </row>
        <row r="11">
          <cell r="B11" t="str">
            <v>Other sexual identity</v>
          </cell>
          <cell r="C11" t="str">
            <v>S</v>
          </cell>
          <cell r="D11">
            <v>21.27</v>
          </cell>
          <cell r="E11" t="str">
            <v/>
          </cell>
          <cell r="F11" t="str">
            <v/>
          </cell>
        </row>
        <row r="12">
          <cell r="B12" t="str">
            <v>People with diverse sexualities</v>
          </cell>
          <cell r="C12">
            <v>31.24</v>
          </cell>
          <cell r="D12">
            <v>7.43</v>
          </cell>
          <cell r="E12" t="str">
            <v>.‡</v>
          </cell>
          <cell r="F12" t="str">
            <v/>
          </cell>
        </row>
        <row r="13">
          <cell r="B13" t="str">
            <v>Not LGBT</v>
          </cell>
          <cell r="C13">
            <v>26.19</v>
          </cell>
          <cell r="D13">
            <v>1.23</v>
          </cell>
          <cell r="E13" t="str">
            <v>.</v>
          </cell>
          <cell r="F13" t="str">
            <v/>
          </cell>
        </row>
        <row r="14">
          <cell r="B14" t="str">
            <v>LGBT</v>
          </cell>
          <cell r="C14">
            <v>29.05</v>
          </cell>
          <cell r="D14">
            <v>7.28</v>
          </cell>
          <cell r="E14" t="str">
            <v>.‡</v>
          </cell>
          <cell r="F14" t="str">
            <v/>
          </cell>
        </row>
        <row r="15">
          <cell r="B15" t="str">
            <v>15–19 years</v>
          </cell>
          <cell r="C15">
            <v>69.45</v>
          </cell>
          <cell r="D15">
            <v>7.59</v>
          </cell>
          <cell r="E15" t="str">
            <v>.‡</v>
          </cell>
          <cell r="F15" t="str">
            <v>*</v>
          </cell>
        </row>
        <row r="16">
          <cell r="B16" t="str">
            <v>20–29 years</v>
          </cell>
          <cell r="C16">
            <v>23.87</v>
          </cell>
          <cell r="D16">
            <v>3.66</v>
          </cell>
          <cell r="E16" t="str">
            <v>.</v>
          </cell>
          <cell r="F16" t="str">
            <v/>
          </cell>
        </row>
        <row r="17">
          <cell r="B17" t="str">
            <v>30–39 years</v>
          </cell>
          <cell r="C17">
            <v>14.07</v>
          </cell>
          <cell r="D17">
            <v>2.11</v>
          </cell>
          <cell r="E17" t="str">
            <v>.</v>
          </cell>
          <cell r="F17" t="str">
            <v>*</v>
          </cell>
        </row>
        <row r="18">
          <cell r="B18" t="str">
            <v>40–49 years</v>
          </cell>
          <cell r="C18">
            <v>18.350000000000001</v>
          </cell>
          <cell r="D18">
            <v>2.29</v>
          </cell>
          <cell r="E18" t="str">
            <v>.</v>
          </cell>
          <cell r="F18" t="str">
            <v>*</v>
          </cell>
        </row>
        <row r="19">
          <cell r="B19" t="str">
            <v>50–59 years</v>
          </cell>
          <cell r="C19">
            <v>22.19</v>
          </cell>
          <cell r="D19">
            <v>2.27</v>
          </cell>
          <cell r="E19" t="str">
            <v>.</v>
          </cell>
          <cell r="F19" t="str">
            <v>*</v>
          </cell>
        </row>
        <row r="20">
          <cell r="B20" t="str">
            <v>60–64 years</v>
          </cell>
          <cell r="C20">
            <v>27.51</v>
          </cell>
          <cell r="D20">
            <v>4.24</v>
          </cell>
          <cell r="E20" t="str">
            <v>.‡</v>
          </cell>
          <cell r="F20" t="str">
            <v/>
          </cell>
        </row>
        <row r="21">
          <cell r="B21" t="str">
            <v>65 years and over</v>
          </cell>
          <cell r="C21">
            <v>39.549999999999997</v>
          </cell>
          <cell r="D21">
            <v>2.52</v>
          </cell>
          <cell r="E21" t="str">
            <v>.</v>
          </cell>
          <cell r="F21" t="str">
            <v>*</v>
          </cell>
        </row>
        <row r="22">
          <cell r="B22" t="str">
            <v>15–29 years</v>
          </cell>
          <cell r="C22">
            <v>36.75</v>
          </cell>
          <cell r="D22">
            <v>4.28</v>
          </cell>
          <cell r="E22" t="str">
            <v>.</v>
          </cell>
          <cell r="F22" t="str">
            <v>*</v>
          </cell>
        </row>
        <row r="23">
          <cell r="B23" t="str">
            <v>30–64 years</v>
          </cell>
          <cell r="C23">
            <v>18.670000000000002</v>
          </cell>
          <cell r="D23">
            <v>1.27</v>
          </cell>
          <cell r="E23" t="str">
            <v>.</v>
          </cell>
          <cell r="F23" t="str">
            <v>*</v>
          </cell>
        </row>
        <row r="24">
          <cell r="B24" t="str">
            <v>65 years and over</v>
          </cell>
          <cell r="C24">
            <v>39.549999999999997</v>
          </cell>
          <cell r="D24">
            <v>2.52</v>
          </cell>
          <cell r="E24" t="str">
            <v>.</v>
          </cell>
          <cell r="F24" t="str">
            <v>*</v>
          </cell>
        </row>
        <row r="25">
          <cell r="B25" t="str">
            <v>15–19 years</v>
          </cell>
          <cell r="C25">
            <v>69.45</v>
          </cell>
          <cell r="D25">
            <v>7.59</v>
          </cell>
          <cell r="E25" t="str">
            <v>.‡</v>
          </cell>
          <cell r="F25" t="str">
            <v>*</v>
          </cell>
        </row>
        <row r="26">
          <cell r="B26" t="str">
            <v>20–29 years</v>
          </cell>
          <cell r="C26">
            <v>23.87</v>
          </cell>
          <cell r="D26">
            <v>3.66</v>
          </cell>
          <cell r="E26" t="str">
            <v>.</v>
          </cell>
          <cell r="F26" t="str">
            <v/>
          </cell>
        </row>
        <row r="27">
          <cell r="B27" t="str">
            <v>NZ European</v>
          </cell>
          <cell r="C27">
            <v>26.08</v>
          </cell>
          <cell r="D27">
            <v>1.54</v>
          </cell>
          <cell r="E27" t="str">
            <v>.</v>
          </cell>
          <cell r="F27" t="str">
            <v/>
          </cell>
        </row>
        <row r="28">
          <cell r="B28" t="str">
            <v>Māori</v>
          </cell>
          <cell r="C28">
            <v>31.46</v>
          </cell>
          <cell r="D28">
            <v>2.5099999999999998</v>
          </cell>
          <cell r="E28" t="str">
            <v>.</v>
          </cell>
          <cell r="F28" t="str">
            <v>*</v>
          </cell>
        </row>
        <row r="29">
          <cell r="B29" t="str">
            <v>Pacific peoples</v>
          </cell>
          <cell r="C29">
            <v>28.84</v>
          </cell>
          <cell r="D29">
            <v>4.63</v>
          </cell>
          <cell r="E29" t="str">
            <v>.</v>
          </cell>
          <cell r="F29" t="str">
            <v/>
          </cell>
        </row>
        <row r="30">
          <cell r="B30" t="str">
            <v>Asian</v>
          </cell>
          <cell r="C30">
            <v>20.34</v>
          </cell>
          <cell r="D30">
            <v>3.99</v>
          </cell>
          <cell r="E30" t="str">
            <v>.‡</v>
          </cell>
          <cell r="F30" t="str">
            <v>*</v>
          </cell>
        </row>
        <row r="31">
          <cell r="B31" t="str">
            <v>Chinese</v>
          </cell>
          <cell r="C31">
            <v>22.36</v>
          </cell>
          <cell r="D31">
            <v>7.5</v>
          </cell>
          <cell r="E31" t="str">
            <v>.‡</v>
          </cell>
          <cell r="F31" t="str">
            <v/>
          </cell>
        </row>
        <row r="32">
          <cell r="B32" t="str">
            <v>Indian</v>
          </cell>
          <cell r="C32">
            <v>15.21</v>
          </cell>
          <cell r="D32">
            <v>5.4</v>
          </cell>
          <cell r="E32" t="str">
            <v>.‡</v>
          </cell>
          <cell r="F32" t="str">
            <v>*</v>
          </cell>
        </row>
        <row r="33">
          <cell r="B33" t="str">
            <v>Other Asian ethnicity</v>
          </cell>
          <cell r="C33">
            <v>23.73</v>
          </cell>
          <cell r="D33">
            <v>7.63</v>
          </cell>
          <cell r="E33" t="str">
            <v>.‡</v>
          </cell>
          <cell r="F33" t="str">
            <v/>
          </cell>
        </row>
        <row r="34">
          <cell r="B34" t="str">
            <v>Other ethnicity</v>
          </cell>
          <cell r="C34">
            <v>23.2</v>
          </cell>
          <cell r="D34">
            <v>8.59</v>
          </cell>
          <cell r="E34" t="str">
            <v>.‡</v>
          </cell>
          <cell r="F34" t="str">
            <v/>
          </cell>
        </row>
        <row r="35">
          <cell r="B35" t="str">
            <v>Other ethnicity (except European and Māori)</v>
          </cell>
          <cell r="C35">
            <v>23.21</v>
          </cell>
          <cell r="D35">
            <v>2.92</v>
          </cell>
          <cell r="E35" t="str">
            <v>.</v>
          </cell>
          <cell r="F35" t="str">
            <v/>
          </cell>
        </row>
        <row r="36">
          <cell r="B36" t="str">
            <v>Other ethnicity (except European, Māori and Asian)</v>
          </cell>
          <cell r="C36">
            <v>28.1</v>
          </cell>
          <cell r="D36">
            <v>4.3</v>
          </cell>
          <cell r="E36" t="str">
            <v>.</v>
          </cell>
          <cell r="F36" t="str">
            <v/>
          </cell>
        </row>
        <row r="37">
          <cell r="B37" t="str">
            <v>Other ethnicity (except European, Māori and Pacific)</v>
          </cell>
          <cell r="C37">
            <v>20.65</v>
          </cell>
          <cell r="D37">
            <v>3.66</v>
          </cell>
          <cell r="E37" t="str">
            <v>.</v>
          </cell>
          <cell r="F37" t="str">
            <v>*</v>
          </cell>
        </row>
        <row r="38">
          <cell r="B38">
            <v>2018</v>
          </cell>
          <cell r="C38">
            <v>16.07</v>
          </cell>
          <cell r="D38">
            <v>5.82</v>
          </cell>
          <cell r="E38" t="str">
            <v>.‡</v>
          </cell>
          <cell r="F38" t="str">
            <v>*</v>
          </cell>
        </row>
        <row r="39">
          <cell r="B39" t="str">
            <v>2019/20</v>
          </cell>
          <cell r="C39">
            <v>15.99</v>
          </cell>
          <cell r="D39">
            <v>6.66</v>
          </cell>
          <cell r="E39" t="str">
            <v>.‡</v>
          </cell>
          <cell r="F39" t="str">
            <v>*</v>
          </cell>
        </row>
        <row r="40">
          <cell r="B40" t="str">
            <v>Auckland</v>
          </cell>
          <cell r="C40">
            <v>27.58</v>
          </cell>
          <cell r="D40">
            <v>2.85</v>
          </cell>
          <cell r="E40" t="str">
            <v>.</v>
          </cell>
          <cell r="F40" t="str">
            <v/>
          </cell>
        </row>
        <row r="41">
          <cell r="B41" t="str">
            <v>Wellington</v>
          </cell>
          <cell r="C41">
            <v>23.58</v>
          </cell>
          <cell r="D41">
            <v>3.68</v>
          </cell>
          <cell r="E41" t="str">
            <v>.</v>
          </cell>
          <cell r="F41" t="str">
            <v/>
          </cell>
        </row>
        <row r="42">
          <cell r="B42" t="str">
            <v>Rest of North Island</v>
          </cell>
          <cell r="C42">
            <v>26.39</v>
          </cell>
          <cell r="D42">
            <v>1.67</v>
          </cell>
          <cell r="E42" t="str">
            <v>.</v>
          </cell>
          <cell r="F42" t="str">
            <v/>
          </cell>
        </row>
        <row r="43">
          <cell r="B43" t="str">
            <v>Canterbury</v>
          </cell>
          <cell r="C43">
            <v>23.31</v>
          </cell>
          <cell r="D43">
            <v>3.47</v>
          </cell>
          <cell r="E43" t="str">
            <v>.</v>
          </cell>
          <cell r="F43" t="str">
            <v/>
          </cell>
        </row>
        <row r="44">
          <cell r="B44" t="str">
            <v>Rest of South Island</v>
          </cell>
          <cell r="C44">
            <v>28.28</v>
          </cell>
          <cell r="D44">
            <v>3.76</v>
          </cell>
          <cell r="E44" t="str">
            <v>.</v>
          </cell>
          <cell r="F44" t="str">
            <v/>
          </cell>
        </row>
        <row r="45">
          <cell r="B45" t="str">
            <v>Major urban area</v>
          </cell>
          <cell r="C45">
            <v>27.79</v>
          </cell>
          <cell r="D45">
            <v>2.2599999999999998</v>
          </cell>
          <cell r="E45" t="str">
            <v>.</v>
          </cell>
          <cell r="F45" t="str">
            <v/>
          </cell>
        </row>
        <row r="46">
          <cell r="B46" t="str">
            <v>Large urban area</v>
          </cell>
          <cell r="C46">
            <v>28.02</v>
          </cell>
          <cell r="D46">
            <v>2.85</v>
          </cell>
          <cell r="E46" t="str">
            <v>.</v>
          </cell>
          <cell r="F46" t="str">
            <v/>
          </cell>
        </row>
        <row r="47">
          <cell r="B47" t="str">
            <v>Medium urban area</v>
          </cell>
          <cell r="C47">
            <v>28.75</v>
          </cell>
          <cell r="D47">
            <v>5.75</v>
          </cell>
          <cell r="E47" t="str">
            <v>.</v>
          </cell>
          <cell r="F47" t="str">
            <v/>
          </cell>
        </row>
        <row r="48">
          <cell r="B48" t="str">
            <v>Small urban area</v>
          </cell>
          <cell r="C48">
            <v>26.84</v>
          </cell>
          <cell r="D48">
            <v>3.82</v>
          </cell>
          <cell r="E48" t="str">
            <v>.</v>
          </cell>
          <cell r="F48" t="str">
            <v/>
          </cell>
        </row>
        <row r="49">
          <cell r="B49" t="str">
            <v>Rural settlement/rural other</v>
          </cell>
          <cell r="C49">
            <v>17.78</v>
          </cell>
          <cell r="D49">
            <v>2.3199999999999998</v>
          </cell>
          <cell r="E49" t="str">
            <v>.</v>
          </cell>
          <cell r="F49" t="str">
            <v>*</v>
          </cell>
        </row>
        <row r="50">
          <cell r="B50" t="str">
            <v>Major urban area</v>
          </cell>
          <cell r="C50">
            <v>27.79</v>
          </cell>
          <cell r="D50">
            <v>2.2599999999999998</v>
          </cell>
          <cell r="E50" t="str">
            <v>.</v>
          </cell>
          <cell r="F50" t="str">
            <v/>
          </cell>
        </row>
        <row r="51">
          <cell r="B51" t="str">
            <v>Medium/large urban area</v>
          </cell>
          <cell r="C51">
            <v>28.3</v>
          </cell>
          <cell r="D51">
            <v>2.95</v>
          </cell>
          <cell r="E51" t="str">
            <v>.</v>
          </cell>
          <cell r="F51" t="str">
            <v/>
          </cell>
        </row>
        <row r="52">
          <cell r="B52" t="str">
            <v>Small urban/rural area</v>
          </cell>
          <cell r="C52">
            <v>21.29</v>
          </cell>
          <cell r="D52">
            <v>2.02</v>
          </cell>
          <cell r="E52" t="str">
            <v>.</v>
          </cell>
          <cell r="F52" t="str">
            <v>*</v>
          </cell>
        </row>
        <row r="53">
          <cell r="B53" t="str">
            <v>Quintile 1 (least deprived)</v>
          </cell>
          <cell r="C53">
            <v>17.88</v>
          </cell>
          <cell r="D53">
            <v>2.56</v>
          </cell>
          <cell r="E53" t="str">
            <v>.</v>
          </cell>
          <cell r="F53" t="str">
            <v>*</v>
          </cell>
        </row>
        <row r="54">
          <cell r="B54" t="str">
            <v>Quintile 2</v>
          </cell>
          <cell r="C54">
            <v>21.58</v>
          </cell>
          <cell r="D54">
            <v>2.4</v>
          </cell>
          <cell r="E54" t="str">
            <v>.</v>
          </cell>
          <cell r="F54" t="str">
            <v>*</v>
          </cell>
        </row>
        <row r="55">
          <cell r="B55" t="str">
            <v>Quintile 3</v>
          </cell>
          <cell r="C55">
            <v>27.04</v>
          </cell>
          <cell r="D55">
            <v>2.72</v>
          </cell>
          <cell r="E55" t="str">
            <v>.</v>
          </cell>
          <cell r="F55" t="str">
            <v/>
          </cell>
        </row>
        <row r="56">
          <cell r="B56" t="str">
            <v>Quintile 4</v>
          </cell>
          <cell r="C56">
            <v>29.05</v>
          </cell>
          <cell r="D56">
            <v>2.46</v>
          </cell>
          <cell r="E56" t="str">
            <v>.</v>
          </cell>
          <cell r="F56" t="str">
            <v/>
          </cell>
        </row>
        <row r="57">
          <cell r="B57" t="str">
            <v>Quintile 5 (most deprived)</v>
          </cell>
          <cell r="C57">
            <v>35.33</v>
          </cell>
          <cell r="D57">
            <v>3.27</v>
          </cell>
          <cell r="E57" t="str">
            <v>.</v>
          </cell>
          <cell r="F57" t="str">
            <v>*</v>
          </cell>
        </row>
        <row r="58">
          <cell r="B58" t="str">
            <v>Had partner within last 12 months</v>
          </cell>
          <cell r="C58">
            <v>0</v>
          </cell>
          <cell r="D58">
            <v>0</v>
          </cell>
          <cell r="E58" t="str">
            <v>.</v>
          </cell>
          <cell r="F58" t="str">
            <v>*</v>
          </cell>
        </row>
        <row r="59">
          <cell r="B59" t="str">
            <v>Did not have partner within last 12 months</v>
          </cell>
          <cell r="C59">
            <v>100</v>
          </cell>
          <cell r="D59">
            <v>0</v>
          </cell>
          <cell r="E59" t="str">
            <v>.</v>
          </cell>
          <cell r="F59" t="str">
            <v>*</v>
          </cell>
        </row>
        <row r="60">
          <cell r="B60" t="str">
            <v>Has ever had a partner</v>
          </cell>
          <cell r="C60">
            <v>21.78</v>
          </cell>
          <cell r="D60">
            <v>1.2</v>
          </cell>
          <cell r="E60" t="str">
            <v>.</v>
          </cell>
          <cell r="F60" t="str">
            <v>*</v>
          </cell>
        </row>
        <row r="61">
          <cell r="B61" t="str">
            <v>Has never had a partner</v>
          </cell>
          <cell r="C61">
            <v>100</v>
          </cell>
          <cell r="D61">
            <v>0</v>
          </cell>
          <cell r="E61" t="str">
            <v>.</v>
          </cell>
          <cell r="F61" t="str">
            <v>*</v>
          </cell>
        </row>
        <row r="62">
          <cell r="B62" t="str">
            <v>Partnered – legally registered</v>
          </cell>
          <cell r="C62">
            <v>0</v>
          </cell>
          <cell r="D62">
            <v>0</v>
          </cell>
          <cell r="E62" t="str">
            <v>.</v>
          </cell>
          <cell r="F62" t="str">
            <v>*</v>
          </cell>
        </row>
        <row r="63">
          <cell r="B63" t="str">
            <v>Partnered – not legally registered</v>
          </cell>
          <cell r="C63">
            <v>0</v>
          </cell>
          <cell r="D63">
            <v>0</v>
          </cell>
          <cell r="E63" t="str">
            <v>.</v>
          </cell>
          <cell r="F63" t="str">
            <v>*</v>
          </cell>
        </row>
        <row r="64">
          <cell r="B64" t="str">
            <v>Non-partnered</v>
          </cell>
          <cell r="C64">
            <v>82</v>
          </cell>
          <cell r="D64">
            <v>2.16</v>
          </cell>
          <cell r="E64" t="str">
            <v>.</v>
          </cell>
          <cell r="F64" t="str">
            <v>*</v>
          </cell>
        </row>
        <row r="65">
          <cell r="B65" t="str">
            <v>Never married and never in a civil union</v>
          </cell>
          <cell r="C65">
            <v>59.18</v>
          </cell>
          <cell r="D65">
            <v>3.52</v>
          </cell>
          <cell r="E65" t="str">
            <v>.</v>
          </cell>
          <cell r="F65" t="str">
            <v>*</v>
          </cell>
        </row>
        <row r="66">
          <cell r="B66" t="str">
            <v>Divorced</v>
          </cell>
          <cell r="C66">
            <v>77.510000000000005</v>
          </cell>
          <cell r="D66">
            <v>4.3499999999999996</v>
          </cell>
          <cell r="E66" t="str">
            <v>.</v>
          </cell>
          <cell r="F66" t="str">
            <v>*</v>
          </cell>
        </row>
        <row r="67">
          <cell r="B67" t="str">
            <v>Widowed/surviving partner</v>
          </cell>
          <cell r="C67">
            <v>83.35</v>
          </cell>
          <cell r="D67">
            <v>3.13</v>
          </cell>
          <cell r="E67" t="str">
            <v>.</v>
          </cell>
          <cell r="F67" t="str">
            <v>*</v>
          </cell>
        </row>
        <row r="68">
          <cell r="B68" t="str">
            <v>Separated</v>
          </cell>
          <cell r="C68">
            <v>57.09</v>
          </cell>
          <cell r="D68">
            <v>6.72</v>
          </cell>
          <cell r="E68" t="str">
            <v>.</v>
          </cell>
          <cell r="F68" t="str">
            <v>*</v>
          </cell>
        </row>
        <row r="69">
          <cell r="B69" t="str">
            <v>Married/civil union/de facto</v>
          </cell>
          <cell r="C69">
            <v>0.84</v>
          </cell>
          <cell r="D69">
            <v>0.37</v>
          </cell>
          <cell r="E69" t="str">
            <v>.‡</v>
          </cell>
          <cell r="F69" t="str">
            <v>*</v>
          </cell>
        </row>
        <row r="70">
          <cell r="B70" t="str">
            <v>Adults with disability</v>
          </cell>
          <cell r="C70">
            <v>40.200000000000003</v>
          </cell>
          <cell r="D70">
            <v>5.2</v>
          </cell>
          <cell r="E70" t="str">
            <v>.</v>
          </cell>
          <cell r="F70" t="str">
            <v>*</v>
          </cell>
        </row>
        <row r="71">
          <cell r="B71" t="str">
            <v>Adults without disability</v>
          </cell>
          <cell r="C71">
            <v>25.65</v>
          </cell>
          <cell r="D71">
            <v>1.22</v>
          </cell>
          <cell r="E71" t="str">
            <v>.</v>
          </cell>
          <cell r="F71" t="str">
            <v/>
          </cell>
        </row>
        <row r="72">
          <cell r="B72" t="str">
            <v>Low level of psychological distress</v>
          </cell>
          <cell r="C72">
            <v>25.7</v>
          </cell>
          <cell r="D72">
            <v>1.25</v>
          </cell>
          <cell r="E72" t="str">
            <v>.</v>
          </cell>
          <cell r="F72" t="str">
            <v/>
          </cell>
        </row>
        <row r="73">
          <cell r="B73" t="str">
            <v>Moderate level of psychological distress</v>
          </cell>
          <cell r="C73">
            <v>34.07</v>
          </cell>
          <cell r="D73">
            <v>5.93</v>
          </cell>
          <cell r="E73" t="str">
            <v>.</v>
          </cell>
          <cell r="F73" t="str">
            <v>*</v>
          </cell>
        </row>
        <row r="74">
          <cell r="B74" t="str">
            <v>High level of psychological distress</v>
          </cell>
          <cell r="C74">
            <v>32.03</v>
          </cell>
          <cell r="D74">
            <v>11.77</v>
          </cell>
          <cell r="E74" t="str">
            <v>.</v>
          </cell>
          <cell r="F74" t="str">
            <v/>
          </cell>
        </row>
        <row r="75">
          <cell r="B75" t="str">
            <v>No probable serious mental illness</v>
          </cell>
          <cell r="C75">
            <v>25.7</v>
          </cell>
          <cell r="D75">
            <v>1.25</v>
          </cell>
          <cell r="E75" t="str">
            <v>.</v>
          </cell>
          <cell r="F75" t="str">
            <v/>
          </cell>
        </row>
        <row r="76">
          <cell r="B76" t="str">
            <v>Probable serious mental illness</v>
          </cell>
          <cell r="C76">
            <v>34.07</v>
          </cell>
          <cell r="D76">
            <v>5.93</v>
          </cell>
          <cell r="E76" t="str">
            <v>.</v>
          </cell>
          <cell r="F76" t="str">
            <v>*</v>
          </cell>
        </row>
        <row r="77">
          <cell r="B77" t="str">
            <v>Employed</v>
          </cell>
          <cell r="C77">
            <v>20.73</v>
          </cell>
          <cell r="D77">
            <v>1.84</v>
          </cell>
          <cell r="E77" t="str">
            <v>.</v>
          </cell>
          <cell r="F77" t="str">
            <v>*</v>
          </cell>
        </row>
        <row r="78">
          <cell r="B78" t="str">
            <v>Unemployed</v>
          </cell>
          <cell r="C78">
            <v>32.89</v>
          </cell>
          <cell r="D78">
            <v>6.02</v>
          </cell>
          <cell r="E78" t="str">
            <v>.‡</v>
          </cell>
          <cell r="F78" t="str">
            <v/>
          </cell>
        </row>
        <row r="79">
          <cell r="B79" t="str">
            <v>Retired</v>
          </cell>
          <cell r="C79">
            <v>38.75</v>
          </cell>
          <cell r="D79">
            <v>2.73</v>
          </cell>
          <cell r="E79" t="str">
            <v>.</v>
          </cell>
          <cell r="F79" t="str">
            <v>*</v>
          </cell>
        </row>
        <row r="80">
          <cell r="B80" t="str">
            <v>Home or caring duties or voluntary work</v>
          </cell>
          <cell r="C80">
            <v>15.34</v>
          </cell>
          <cell r="D80">
            <v>2.61</v>
          </cell>
          <cell r="E80" t="str">
            <v>.‡</v>
          </cell>
          <cell r="F80" t="str">
            <v>*</v>
          </cell>
        </row>
        <row r="81">
          <cell r="B81" t="str">
            <v>Not employed, studying</v>
          </cell>
          <cell r="C81">
            <v>57.7</v>
          </cell>
          <cell r="D81">
            <v>6.9</v>
          </cell>
          <cell r="E81" t="str">
            <v>.‡</v>
          </cell>
          <cell r="F81" t="str">
            <v>*</v>
          </cell>
        </row>
        <row r="82">
          <cell r="B82" t="str">
            <v>Not employed, not actively seeking work/unable to work</v>
          </cell>
          <cell r="C82">
            <v>41.27</v>
          </cell>
          <cell r="D82">
            <v>7.99</v>
          </cell>
          <cell r="E82" t="str">
            <v>.‡</v>
          </cell>
          <cell r="F82" t="str">
            <v>*</v>
          </cell>
        </row>
        <row r="83">
          <cell r="B83" t="str">
            <v>Other employment status</v>
          </cell>
          <cell r="C83">
            <v>27.81</v>
          </cell>
          <cell r="D83">
            <v>7.07</v>
          </cell>
          <cell r="E83" t="str">
            <v>.‡</v>
          </cell>
          <cell r="F83" t="str">
            <v/>
          </cell>
        </row>
        <row r="84">
          <cell r="B84" t="str">
            <v>Not in the labour force</v>
          </cell>
          <cell r="C84">
            <v>33.869999999999997</v>
          </cell>
          <cell r="D84">
            <v>2.0699999999999998</v>
          </cell>
          <cell r="E84" t="str">
            <v>.</v>
          </cell>
          <cell r="F84" t="str">
            <v>*</v>
          </cell>
        </row>
        <row r="85">
          <cell r="B85" t="str">
            <v>Personal income: $20,000 or less</v>
          </cell>
          <cell r="C85">
            <v>28.63</v>
          </cell>
          <cell r="D85">
            <v>2.91</v>
          </cell>
          <cell r="E85" t="str">
            <v>.</v>
          </cell>
          <cell r="F85" t="str">
            <v/>
          </cell>
        </row>
        <row r="86">
          <cell r="B86" t="str">
            <v>Personal income: $20,001–$40,000</v>
          </cell>
          <cell r="C86">
            <v>33.82</v>
          </cell>
          <cell r="D86">
            <v>2.2200000000000002</v>
          </cell>
          <cell r="E86" t="str">
            <v>.</v>
          </cell>
          <cell r="F86" t="str">
            <v>*</v>
          </cell>
        </row>
        <row r="87">
          <cell r="B87" t="str">
            <v>Personal income: $40,001–$60,000</v>
          </cell>
          <cell r="C87">
            <v>21.11</v>
          </cell>
          <cell r="D87">
            <v>2.54</v>
          </cell>
          <cell r="E87" t="str">
            <v>.</v>
          </cell>
          <cell r="F87" t="str">
            <v>*</v>
          </cell>
        </row>
        <row r="88">
          <cell r="B88" t="str">
            <v>Personal income: $60,001 or more</v>
          </cell>
          <cell r="C88">
            <v>16.010000000000002</v>
          </cell>
          <cell r="D88">
            <v>1.92</v>
          </cell>
          <cell r="E88" t="str">
            <v>.</v>
          </cell>
          <cell r="F88" t="str">
            <v>*</v>
          </cell>
        </row>
        <row r="89">
          <cell r="B89" t="str">
            <v>Household income: $40,000 or less</v>
          </cell>
          <cell r="C89">
            <v>45.46</v>
          </cell>
          <cell r="D89">
            <v>2.36</v>
          </cell>
          <cell r="E89" t="str">
            <v>.</v>
          </cell>
          <cell r="F89" t="str">
            <v>*</v>
          </cell>
        </row>
        <row r="90">
          <cell r="B90" t="str">
            <v>Household income: $40,001–$60,000</v>
          </cell>
          <cell r="C90">
            <v>26.93</v>
          </cell>
          <cell r="D90">
            <v>2.93</v>
          </cell>
          <cell r="E90" t="str">
            <v>.</v>
          </cell>
          <cell r="F90" t="str">
            <v/>
          </cell>
        </row>
        <row r="91">
          <cell r="B91" t="str">
            <v>Household income: $60,001–$100,000</v>
          </cell>
          <cell r="C91">
            <v>21.74</v>
          </cell>
          <cell r="D91">
            <v>2.84</v>
          </cell>
          <cell r="E91" t="str">
            <v>.</v>
          </cell>
          <cell r="F91" t="str">
            <v>*</v>
          </cell>
        </row>
        <row r="92">
          <cell r="B92" t="str">
            <v>Household income: $100,001 or more</v>
          </cell>
          <cell r="C92">
            <v>10.54</v>
          </cell>
          <cell r="D92">
            <v>1.68</v>
          </cell>
          <cell r="E92" t="str">
            <v>.</v>
          </cell>
          <cell r="F92" t="str">
            <v>*</v>
          </cell>
        </row>
        <row r="93">
          <cell r="B93" t="str">
            <v>Not at all limited</v>
          </cell>
          <cell r="C93">
            <v>22.32</v>
          </cell>
          <cell r="D93">
            <v>1.68</v>
          </cell>
          <cell r="E93" t="str">
            <v>.</v>
          </cell>
          <cell r="F93" t="str">
            <v>*</v>
          </cell>
        </row>
        <row r="94">
          <cell r="B94" t="str">
            <v>A little limited</v>
          </cell>
          <cell r="C94">
            <v>23.49</v>
          </cell>
          <cell r="D94">
            <v>3.99</v>
          </cell>
          <cell r="E94" t="str">
            <v>.‡</v>
          </cell>
          <cell r="F94" t="str">
            <v/>
          </cell>
        </row>
        <row r="95">
          <cell r="B95" t="str">
            <v>Quite limited</v>
          </cell>
          <cell r="C95">
            <v>24.51</v>
          </cell>
          <cell r="D95">
            <v>3.78</v>
          </cell>
          <cell r="E95" t="str">
            <v>.</v>
          </cell>
          <cell r="F95" t="str">
            <v/>
          </cell>
        </row>
        <row r="96">
          <cell r="B96" t="str">
            <v>Very limited</v>
          </cell>
          <cell r="C96">
            <v>28.73</v>
          </cell>
          <cell r="D96">
            <v>3.44</v>
          </cell>
          <cell r="E96" t="str">
            <v>.</v>
          </cell>
          <cell r="F96" t="str">
            <v/>
          </cell>
        </row>
        <row r="97">
          <cell r="B97" t="str">
            <v>Couldn't buy it</v>
          </cell>
          <cell r="C97">
            <v>38</v>
          </cell>
          <cell r="D97">
            <v>2.95</v>
          </cell>
          <cell r="E97" t="str">
            <v>.</v>
          </cell>
          <cell r="F97" t="str">
            <v>*</v>
          </cell>
        </row>
        <row r="98">
          <cell r="B98" t="str">
            <v>Not at all limited</v>
          </cell>
          <cell r="C98">
            <v>22.32</v>
          </cell>
          <cell r="D98">
            <v>1.68</v>
          </cell>
          <cell r="E98" t="str">
            <v>.</v>
          </cell>
          <cell r="F98" t="str">
            <v>*</v>
          </cell>
        </row>
        <row r="99">
          <cell r="B99" t="str">
            <v>A little limited</v>
          </cell>
          <cell r="C99">
            <v>23.49</v>
          </cell>
          <cell r="D99">
            <v>3.99</v>
          </cell>
          <cell r="E99" t="str">
            <v>.‡</v>
          </cell>
          <cell r="F99" t="str">
            <v/>
          </cell>
        </row>
        <row r="100">
          <cell r="B100" t="str">
            <v>Quite or very limited</v>
          </cell>
          <cell r="C100">
            <v>26.57</v>
          </cell>
          <cell r="D100">
            <v>2.63</v>
          </cell>
          <cell r="E100" t="str">
            <v>.</v>
          </cell>
          <cell r="F100" t="str">
            <v/>
          </cell>
        </row>
        <row r="101">
          <cell r="B101" t="str">
            <v>Couldn't buy it</v>
          </cell>
          <cell r="C101">
            <v>38</v>
          </cell>
          <cell r="D101">
            <v>2.95</v>
          </cell>
          <cell r="E101" t="str">
            <v>.</v>
          </cell>
          <cell r="F101" t="str">
            <v>*</v>
          </cell>
        </row>
        <row r="102">
          <cell r="B102" t="str">
            <v>Yes, can meet unexpected expense</v>
          </cell>
          <cell r="C102">
            <v>22.33</v>
          </cell>
          <cell r="D102">
            <v>1.19</v>
          </cell>
          <cell r="E102" t="str">
            <v>.</v>
          </cell>
          <cell r="F102" t="str">
            <v>*</v>
          </cell>
        </row>
        <row r="103">
          <cell r="B103" t="str">
            <v>No, cannot meet unexpected expense</v>
          </cell>
          <cell r="C103">
            <v>41.37</v>
          </cell>
          <cell r="D103">
            <v>3.8</v>
          </cell>
          <cell r="E103" t="str">
            <v>.</v>
          </cell>
          <cell r="F103" t="str">
            <v>*</v>
          </cell>
        </row>
        <row r="104">
          <cell r="B104" t="str">
            <v>Household had no vehicle access</v>
          </cell>
          <cell r="C104">
            <v>62.58</v>
          </cell>
          <cell r="D104">
            <v>6.06</v>
          </cell>
          <cell r="E104" t="str">
            <v>.</v>
          </cell>
          <cell r="F104" t="str">
            <v>*</v>
          </cell>
        </row>
        <row r="105">
          <cell r="B105" t="str">
            <v>Household had vehicle access</v>
          </cell>
          <cell r="C105">
            <v>24.39</v>
          </cell>
          <cell r="D105">
            <v>1.22</v>
          </cell>
          <cell r="E105" t="str">
            <v>.</v>
          </cell>
          <cell r="F105" t="str">
            <v/>
          </cell>
        </row>
        <row r="106">
          <cell r="B106" t="str">
            <v>Household had no access to device</v>
          </cell>
          <cell r="C106">
            <v>59.93</v>
          </cell>
          <cell r="D106">
            <v>5.88</v>
          </cell>
          <cell r="E106" t="str">
            <v>.</v>
          </cell>
          <cell r="F106" t="str">
            <v>*</v>
          </cell>
        </row>
        <row r="107">
          <cell r="B107" t="str">
            <v>Household had access to device</v>
          </cell>
          <cell r="C107">
            <v>24.96</v>
          </cell>
          <cell r="D107">
            <v>1.21</v>
          </cell>
          <cell r="E107" t="str">
            <v>.</v>
          </cell>
          <cell r="F107" t="str">
            <v/>
          </cell>
        </row>
        <row r="108">
          <cell r="B108" t="str">
            <v>One person household</v>
          </cell>
          <cell r="C108">
            <v>67.040000000000006</v>
          </cell>
          <cell r="D108">
            <v>2.72</v>
          </cell>
          <cell r="E108" t="str">
            <v>.</v>
          </cell>
          <cell r="F108" t="str">
            <v>*</v>
          </cell>
        </row>
        <row r="109">
          <cell r="B109" t="str">
            <v>One parent with child(ren)</v>
          </cell>
          <cell r="C109">
            <v>55.41</v>
          </cell>
          <cell r="D109">
            <v>4.6100000000000003</v>
          </cell>
          <cell r="E109" t="str">
            <v>.</v>
          </cell>
          <cell r="F109" t="str">
            <v>*</v>
          </cell>
        </row>
        <row r="110">
          <cell r="B110" t="str">
            <v>Couple only</v>
          </cell>
          <cell r="C110" t="str">
            <v>SŜ</v>
          </cell>
          <cell r="D110">
            <v>0.24</v>
          </cell>
          <cell r="E110" t="str">
            <v/>
          </cell>
          <cell r="F110" t="str">
            <v>*</v>
          </cell>
        </row>
        <row r="111">
          <cell r="B111" t="str">
            <v>Couple with child(ren)</v>
          </cell>
          <cell r="C111" t="str">
            <v>SŜ</v>
          </cell>
          <cell r="D111">
            <v>0.28999999999999998</v>
          </cell>
          <cell r="E111" t="str">
            <v/>
          </cell>
          <cell r="F111" t="str">
            <v>*</v>
          </cell>
        </row>
        <row r="112">
          <cell r="B112" t="str">
            <v>Other multi-person household</v>
          </cell>
          <cell r="C112">
            <v>59.23</v>
          </cell>
          <cell r="D112">
            <v>9.16</v>
          </cell>
          <cell r="E112" t="str">
            <v>.‡</v>
          </cell>
          <cell r="F112" t="str">
            <v>*</v>
          </cell>
        </row>
        <row r="113">
          <cell r="B113" t="str">
            <v>Household composition unidentifiable</v>
          </cell>
          <cell r="C113" t="str">
            <v>S</v>
          </cell>
          <cell r="D113">
            <v>60.44</v>
          </cell>
          <cell r="E113" t="str">
            <v/>
          </cell>
          <cell r="F113" t="str">
            <v/>
          </cell>
        </row>
        <row r="114">
          <cell r="B114" t="str">
            <v>Other household with couple and/or child</v>
          </cell>
          <cell r="C114">
            <v>39.19</v>
          </cell>
          <cell r="D114">
            <v>4.01</v>
          </cell>
          <cell r="E114" t="str">
            <v>.</v>
          </cell>
          <cell r="F114" t="str">
            <v>*</v>
          </cell>
        </row>
        <row r="115">
          <cell r="B115" t="str">
            <v>One-person household</v>
          </cell>
          <cell r="C115">
            <v>67.040000000000006</v>
          </cell>
          <cell r="D115">
            <v>2.72</v>
          </cell>
          <cell r="E115" t="str">
            <v>.</v>
          </cell>
          <cell r="F115" t="str">
            <v>*</v>
          </cell>
        </row>
        <row r="116">
          <cell r="B116" t="str">
            <v>Two-people household</v>
          </cell>
          <cell r="C116">
            <v>13.51</v>
          </cell>
          <cell r="D116">
            <v>1.38</v>
          </cell>
          <cell r="E116" t="str">
            <v>.</v>
          </cell>
          <cell r="F116" t="str">
            <v>*</v>
          </cell>
        </row>
        <row r="117">
          <cell r="B117" t="str">
            <v>Three-people household</v>
          </cell>
          <cell r="C117">
            <v>22.06</v>
          </cell>
          <cell r="D117">
            <v>2.33</v>
          </cell>
          <cell r="E117" t="str">
            <v>.</v>
          </cell>
          <cell r="F117" t="str">
            <v>*</v>
          </cell>
        </row>
        <row r="118">
          <cell r="B118" t="str">
            <v>Four-people household</v>
          </cell>
          <cell r="C118">
            <v>19.87</v>
          </cell>
          <cell r="D118">
            <v>2.87</v>
          </cell>
          <cell r="E118" t="str">
            <v>.</v>
          </cell>
          <cell r="F118" t="str">
            <v>*</v>
          </cell>
        </row>
        <row r="119">
          <cell r="B119" t="str">
            <v>Five-or-more-people household</v>
          </cell>
          <cell r="C119">
            <v>23.74</v>
          </cell>
          <cell r="D119">
            <v>4.93</v>
          </cell>
          <cell r="E119" t="str">
            <v>.‡</v>
          </cell>
          <cell r="F119" t="str">
            <v/>
          </cell>
        </row>
        <row r="120">
          <cell r="B120" t="str">
            <v>No children in household</v>
          </cell>
          <cell r="C120">
            <v>30.79</v>
          </cell>
          <cell r="D120">
            <v>1.65</v>
          </cell>
          <cell r="E120" t="str">
            <v>.</v>
          </cell>
          <cell r="F120" t="str">
            <v>*</v>
          </cell>
        </row>
        <row r="121">
          <cell r="B121" t="str">
            <v>One-child household</v>
          </cell>
          <cell r="C121">
            <v>25.42</v>
          </cell>
          <cell r="D121">
            <v>3.04</v>
          </cell>
          <cell r="E121" t="str">
            <v>.</v>
          </cell>
          <cell r="F121" t="str">
            <v/>
          </cell>
        </row>
        <row r="122">
          <cell r="B122" t="str">
            <v>Two-or-more-children household</v>
          </cell>
          <cell r="C122">
            <v>16.2</v>
          </cell>
          <cell r="D122">
            <v>2.11</v>
          </cell>
          <cell r="E122" t="str">
            <v>.</v>
          </cell>
          <cell r="F122" t="str">
            <v>*</v>
          </cell>
        </row>
        <row r="123">
          <cell r="B123" t="str">
            <v>No children in household</v>
          </cell>
          <cell r="C123">
            <v>30.79</v>
          </cell>
          <cell r="D123">
            <v>1.65</v>
          </cell>
          <cell r="E123" t="str">
            <v>.</v>
          </cell>
          <cell r="F123" t="str">
            <v>*</v>
          </cell>
        </row>
        <row r="124">
          <cell r="B124" t="str">
            <v>One-or-more-children household</v>
          </cell>
          <cell r="C124">
            <v>19.34</v>
          </cell>
          <cell r="D124">
            <v>1.75</v>
          </cell>
          <cell r="E124" t="str">
            <v>.</v>
          </cell>
          <cell r="F124" t="str">
            <v>*</v>
          </cell>
        </row>
        <row r="125">
          <cell r="B125" t="str">
            <v>Yes, lived at current address</v>
          </cell>
          <cell r="C125">
            <v>26.3</v>
          </cell>
          <cell r="D125">
            <v>1.3</v>
          </cell>
          <cell r="E125" t="str">
            <v>.</v>
          </cell>
          <cell r="F125" t="str">
            <v/>
          </cell>
        </row>
        <row r="126">
          <cell r="B126" t="str">
            <v>No, did not live at current address</v>
          </cell>
          <cell r="C126">
            <v>26.23</v>
          </cell>
          <cell r="D126">
            <v>2.9</v>
          </cell>
          <cell r="E126" t="str">
            <v>.</v>
          </cell>
          <cell r="F126" t="str">
            <v/>
          </cell>
        </row>
        <row r="127">
          <cell r="B127" t="str">
            <v>Owned</v>
          </cell>
          <cell r="C127">
            <v>22.63</v>
          </cell>
          <cell r="D127">
            <v>1.36</v>
          </cell>
          <cell r="E127" t="str">
            <v>.</v>
          </cell>
          <cell r="F127" t="str">
            <v>*</v>
          </cell>
        </row>
        <row r="128">
          <cell r="B128" t="str">
            <v>Rented, private</v>
          </cell>
          <cell r="C128">
            <v>30.46</v>
          </cell>
          <cell r="D128">
            <v>2.39</v>
          </cell>
          <cell r="E128" t="str">
            <v>.</v>
          </cell>
          <cell r="F128" t="str">
            <v>*</v>
          </cell>
        </row>
        <row r="129">
          <cell r="B129" t="str">
            <v>Rented, government</v>
          </cell>
          <cell r="C129">
            <v>47.24</v>
          </cell>
          <cell r="D129">
            <v>8.73</v>
          </cell>
          <cell r="E129" t="str">
            <v>.‡</v>
          </cell>
          <cell r="F129" t="str">
            <v>*</v>
          </cell>
        </row>
      </sheetData>
      <sheetData sheetId="3">
        <row r="4">
          <cell r="B4" t="str">
            <v>New Zealand Average</v>
          </cell>
          <cell r="C4">
            <v>534</v>
          </cell>
          <cell r="D4">
            <v>5.21</v>
          </cell>
          <cell r="E4" t="str">
            <v/>
          </cell>
        </row>
        <row r="5">
          <cell r="B5" t="str">
            <v>Female</v>
          </cell>
          <cell r="C5">
            <v>534</v>
          </cell>
          <cell r="D5">
            <v>5.21</v>
          </cell>
          <cell r="E5" t="str">
            <v/>
          </cell>
        </row>
        <row r="6">
          <cell r="B6" t="str">
            <v>Cis-female</v>
          </cell>
          <cell r="C6">
            <v>533</v>
          </cell>
          <cell r="D6">
            <v>5.22</v>
          </cell>
          <cell r="E6" t="str">
            <v/>
          </cell>
        </row>
        <row r="7">
          <cell r="B7" t="str">
            <v>Gender-diverse or trans-gender</v>
          </cell>
          <cell r="C7" t="str">
            <v>S</v>
          </cell>
          <cell r="D7">
            <v>72.39</v>
          </cell>
          <cell r="E7" t="str">
            <v/>
          </cell>
        </row>
        <row r="8">
          <cell r="B8" t="str">
            <v>Heterosexual</v>
          </cell>
          <cell r="C8">
            <v>500</v>
          </cell>
          <cell r="D8">
            <v>5.48</v>
          </cell>
          <cell r="E8" t="str">
            <v/>
          </cell>
        </row>
        <row r="9">
          <cell r="B9" t="str">
            <v>Gay or lesbian</v>
          </cell>
          <cell r="C9">
            <v>3</v>
          </cell>
          <cell r="D9">
            <v>48.11</v>
          </cell>
          <cell r="E9" t="str">
            <v>#</v>
          </cell>
        </row>
        <row r="10">
          <cell r="B10" t="str">
            <v>Bisexual</v>
          </cell>
          <cell r="C10">
            <v>15</v>
          </cell>
          <cell r="D10">
            <v>34.29</v>
          </cell>
          <cell r="E10" t="str">
            <v>#</v>
          </cell>
        </row>
        <row r="11">
          <cell r="B11" t="str">
            <v>Other sexual identity</v>
          </cell>
          <cell r="C11" t="str">
            <v>S</v>
          </cell>
          <cell r="D11">
            <v>63.03</v>
          </cell>
          <cell r="E11" t="str">
            <v/>
          </cell>
        </row>
        <row r="12">
          <cell r="B12" t="str">
            <v>People with diverse sexualities</v>
          </cell>
          <cell r="C12">
            <v>21</v>
          </cell>
          <cell r="D12">
            <v>26.83</v>
          </cell>
          <cell r="E12" t="str">
            <v>#</v>
          </cell>
        </row>
        <row r="13">
          <cell r="B13" t="str">
            <v>Not LGBT</v>
          </cell>
          <cell r="C13">
            <v>512</v>
          </cell>
          <cell r="D13">
            <v>5.39</v>
          </cell>
          <cell r="E13" t="str">
            <v/>
          </cell>
        </row>
        <row r="14">
          <cell r="B14" t="str">
            <v>LGBT</v>
          </cell>
          <cell r="C14">
            <v>22</v>
          </cell>
          <cell r="D14">
            <v>26.53</v>
          </cell>
          <cell r="E14" t="str">
            <v>#</v>
          </cell>
        </row>
        <row r="15">
          <cell r="B15" t="str">
            <v>15–19 years</v>
          </cell>
          <cell r="C15">
            <v>73</v>
          </cell>
          <cell r="D15">
            <v>27.77</v>
          </cell>
          <cell r="E15" t="str">
            <v>#</v>
          </cell>
        </row>
        <row r="16">
          <cell r="B16" t="str">
            <v>20–29 years</v>
          </cell>
          <cell r="C16">
            <v>64</v>
          </cell>
          <cell r="D16">
            <v>15.1</v>
          </cell>
          <cell r="E16" t="str">
            <v/>
          </cell>
        </row>
        <row r="17">
          <cell r="B17" t="str">
            <v>30–39 years</v>
          </cell>
          <cell r="C17">
            <v>63</v>
          </cell>
          <cell r="D17">
            <v>16.09</v>
          </cell>
          <cell r="E17" t="str">
            <v/>
          </cell>
        </row>
        <row r="18">
          <cell r="B18" t="str">
            <v>40–49 years</v>
          </cell>
          <cell r="C18">
            <v>68</v>
          </cell>
          <cell r="D18">
            <v>13.9</v>
          </cell>
          <cell r="E18" t="str">
            <v/>
          </cell>
        </row>
        <row r="19">
          <cell r="B19" t="str">
            <v>50–59 years</v>
          </cell>
          <cell r="C19">
            <v>64</v>
          </cell>
          <cell r="D19">
            <v>11.81</v>
          </cell>
          <cell r="E19" t="str">
            <v/>
          </cell>
        </row>
        <row r="20">
          <cell r="B20" t="str">
            <v>60–64 years</v>
          </cell>
          <cell r="C20">
            <v>36</v>
          </cell>
          <cell r="D20">
            <v>20.23</v>
          </cell>
          <cell r="E20" t="str">
            <v>#</v>
          </cell>
        </row>
        <row r="21">
          <cell r="B21" t="str">
            <v>65 years and over</v>
          </cell>
          <cell r="C21">
            <v>165</v>
          </cell>
          <cell r="D21">
            <v>7.97</v>
          </cell>
          <cell r="E21" t="str">
            <v/>
          </cell>
        </row>
        <row r="22">
          <cell r="B22" t="str">
            <v>15–29 years</v>
          </cell>
          <cell r="C22">
            <v>137</v>
          </cell>
          <cell r="D22">
            <v>15.89</v>
          </cell>
          <cell r="E22" t="str">
            <v/>
          </cell>
        </row>
        <row r="23">
          <cell r="B23" t="str">
            <v>30–64 years</v>
          </cell>
          <cell r="C23">
            <v>232</v>
          </cell>
          <cell r="D23">
            <v>7.58</v>
          </cell>
          <cell r="E23" t="str">
            <v/>
          </cell>
        </row>
        <row r="24">
          <cell r="B24" t="str">
            <v>65 years and over</v>
          </cell>
          <cell r="C24">
            <v>165</v>
          </cell>
          <cell r="D24">
            <v>7.97</v>
          </cell>
          <cell r="E24" t="str">
            <v/>
          </cell>
        </row>
        <row r="25">
          <cell r="B25" t="str">
            <v>15–19 years</v>
          </cell>
          <cell r="C25">
            <v>73</v>
          </cell>
          <cell r="D25">
            <v>27.77</v>
          </cell>
          <cell r="E25" t="str">
            <v>#</v>
          </cell>
        </row>
        <row r="26">
          <cell r="B26" t="str">
            <v>20–29 years</v>
          </cell>
          <cell r="C26">
            <v>64</v>
          </cell>
          <cell r="D26">
            <v>15.1</v>
          </cell>
          <cell r="E26" t="str">
            <v/>
          </cell>
        </row>
        <row r="27">
          <cell r="B27" t="str">
            <v>NZ European</v>
          </cell>
          <cell r="C27">
            <v>365</v>
          </cell>
          <cell r="D27">
            <v>6.77</v>
          </cell>
          <cell r="E27" t="str">
            <v/>
          </cell>
        </row>
        <row r="28">
          <cell r="B28" t="str">
            <v>Māori</v>
          </cell>
          <cell r="C28">
            <v>99</v>
          </cell>
          <cell r="D28">
            <v>9.18</v>
          </cell>
          <cell r="E28" t="str">
            <v/>
          </cell>
        </row>
        <row r="29">
          <cell r="B29" t="str">
            <v>Pacific peoples</v>
          </cell>
          <cell r="C29">
            <v>45</v>
          </cell>
          <cell r="D29">
            <v>18.7</v>
          </cell>
          <cell r="E29" t="str">
            <v/>
          </cell>
        </row>
        <row r="30">
          <cell r="B30" t="str">
            <v>Asian</v>
          </cell>
          <cell r="C30">
            <v>60</v>
          </cell>
          <cell r="D30">
            <v>21.87</v>
          </cell>
          <cell r="E30" t="str">
            <v>#</v>
          </cell>
        </row>
        <row r="31">
          <cell r="B31" t="str">
            <v>Chinese</v>
          </cell>
          <cell r="C31">
            <v>21</v>
          </cell>
          <cell r="D31">
            <v>36.380000000000003</v>
          </cell>
          <cell r="E31" t="str">
            <v>#</v>
          </cell>
        </row>
        <row r="32">
          <cell r="B32" t="str">
            <v>Indian</v>
          </cell>
          <cell r="C32">
            <v>16</v>
          </cell>
          <cell r="D32">
            <v>38.94</v>
          </cell>
          <cell r="E32" t="str">
            <v>#</v>
          </cell>
        </row>
        <row r="33">
          <cell r="B33" t="str">
            <v>Other Asian ethnicity</v>
          </cell>
          <cell r="C33">
            <v>23</v>
          </cell>
          <cell r="D33">
            <v>36.64</v>
          </cell>
          <cell r="E33" t="str">
            <v>#</v>
          </cell>
        </row>
        <row r="34">
          <cell r="B34" t="str">
            <v>Other ethnicity</v>
          </cell>
          <cell r="C34">
            <v>6</v>
          </cell>
          <cell r="D34">
            <v>41.24</v>
          </cell>
          <cell r="E34" t="str">
            <v>#</v>
          </cell>
        </row>
        <row r="35">
          <cell r="B35" t="str">
            <v>Other ethnicity (except European and Māori)</v>
          </cell>
          <cell r="C35">
            <v>109</v>
          </cell>
          <cell r="D35">
            <v>14.37</v>
          </cell>
          <cell r="E35" t="str">
            <v/>
          </cell>
        </row>
        <row r="36">
          <cell r="B36" t="str">
            <v>Other ethnicity (except European, Māori and Asian)</v>
          </cell>
          <cell r="C36">
            <v>51</v>
          </cell>
          <cell r="D36">
            <v>18.170000000000002</v>
          </cell>
          <cell r="E36" t="str">
            <v/>
          </cell>
        </row>
        <row r="37">
          <cell r="B37" t="str">
            <v>Other ethnicity (except European, Māori and Pacific)</v>
          </cell>
          <cell r="C37">
            <v>66</v>
          </cell>
          <cell r="D37">
            <v>19.96</v>
          </cell>
          <cell r="E37" t="str">
            <v/>
          </cell>
        </row>
        <row r="38">
          <cell r="B38">
            <v>2018</v>
          </cell>
          <cell r="C38">
            <v>9</v>
          </cell>
          <cell r="D38">
            <v>40.9</v>
          </cell>
          <cell r="E38" t="str">
            <v>#</v>
          </cell>
        </row>
        <row r="39">
          <cell r="B39" t="str">
            <v>2019/20</v>
          </cell>
          <cell r="C39">
            <v>7</v>
          </cell>
          <cell r="D39">
            <v>42.5</v>
          </cell>
          <cell r="E39" t="str">
            <v>#</v>
          </cell>
        </row>
        <row r="40">
          <cell r="B40" t="str">
            <v>Auckland</v>
          </cell>
          <cell r="C40">
            <v>188</v>
          </cell>
          <cell r="D40">
            <v>11.83</v>
          </cell>
          <cell r="E40" t="str">
            <v/>
          </cell>
        </row>
        <row r="41">
          <cell r="B41" t="str">
            <v>Wellington</v>
          </cell>
          <cell r="C41">
            <v>52</v>
          </cell>
          <cell r="D41">
            <v>16.55</v>
          </cell>
          <cell r="E41" t="str">
            <v/>
          </cell>
        </row>
        <row r="42">
          <cell r="B42" t="str">
            <v>Rest of North Island</v>
          </cell>
          <cell r="C42">
            <v>171</v>
          </cell>
          <cell r="D42">
            <v>7.87</v>
          </cell>
          <cell r="E42" t="str">
            <v/>
          </cell>
        </row>
        <row r="43">
          <cell r="B43" t="str">
            <v>Canterbury</v>
          </cell>
          <cell r="C43">
            <v>61</v>
          </cell>
          <cell r="D43">
            <v>15.1</v>
          </cell>
          <cell r="E43" t="str">
            <v/>
          </cell>
        </row>
        <row r="44">
          <cell r="B44" t="str">
            <v>Rest of South Island</v>
          </cell>
          <cell r="C44">
            <v>62</v>
          </cell>
          <cell r="D44">
            <v>14.77</v>
          </cell>
          <cell r="E44" t="str">
            <v/>
          </cell>
        </row>
        <row r="45">
          <cell r="B45" t="str">
            <v>Major urban area</v>
          </cell>
          <cell r="C45">
            <v>288</v>
          </cell>
          <cell r="D45">
            <v>9.69</v>
          </cell>
          <cell r="E45" t="str">
            <v/>
          </cell>
        </row>
        <row r="46">
          <cell r="B46" t="str">
            <v>Large urban area</v>
          </cell>
          <cell r="C46">
            <v>83</v>
          </cell>
          <cell r="D46">
            <v>13.59</v>
          </cell>
          <cell r="E46" t="str">
            <v/>
          </cell>
        </row>
        <row r="47">
          <cell r="B47" t="str">
            <v>Medium urban area</v>
          </cell>
          <cell r="C47">
            <v>53</v>
          </cell>
          <cell r="D47">
            <v>19.170000000000002</v>
          </cell>
          <cell r="E47" t="str">
            <v/>
          </cell>
        </row>
        <row r="48">
          <cell r="B48" t="str">
            <v>Small urban area</v>
          </cell>
          <cell r="C48">
            <v>53</v>
          </cell>
          <cell r="D48">
            <v>18.89</v>
          </cell>
          <cell r="E48" t="str">
            <v/>
          </cell>
        </row>
        <row r="49">
          <cell r="B49" t="str">
            <v>Rural settlement/rural other</v>
          </cell>
          <cell r="C49">
            <v>55</v>
          </cell>
          <cell r="D49">
            <v>18.62</v>
          </cell>
          <cell r="E49" t="str">
            <v/>
          </cell>
        </row>
        <row r="50">
          <cell r="B50" t="str">
            <v>Major urban area</v>
          </cell>
          <cell r="C50">
            <v>288</v>
          </cell>
          <cell r="D50">
            <v>9.69</v>
          </cell>
          <cell r="E50" t="str">
            <v/>
          </cell>
        </row>
        <row r="51">
          <cell r="B51" t="str">
            <v>Medium/large urban area</v>
          </cell>
          <cell r="C51">
            <v>137</v>
          </cell>
          <cell r="D51">
            <v>9.98</v>
          </cell>
          <cell r="E51" t="str">
            <v/>
          </cell>
        </row>
        <row r="52">
          <cell r="B52" t="str">
            <v>Small urban/rural area</v>
          </cell>
          <cell r="C52">
            <v>108</v>
          </cell>
          <cell r="D52">
            <v>13.03</v>
          </cell>
          <cell r="E52" t="str">
            <v/>
          </cell>
        </row>
        <row r="53">
          <cell r="B53" t="str">
            <v>Quintile 1 (least deprived)</v>
          </cell>
          <cell r="C53">
            <v>67</v>
          </cell>
          <cell r="D53">
            <v>15.84</v>
          </cell>
          <cell r="E53" t="str">
            <v/>
          </cell>
        </row>
        <row r="54">
          <cell r="B54" t="str">
            <v>Quintile 2</v>
          </cell>
          <cell r="C54">
            <v>89</v>
          </cell>
          <cell r="D54">
            <v>14.62</v>
          </cell>
          <cell r="E54" t="str">
            <v/>
          </cell>
        </row>
        <row r="55">
          <cell r="B55" t="str">
            <v>Quintile 3</v>
          </cell>
          <cell r="C55">
            <v>115</v>
          </cell>
          <cell r="D55">
            <v>13.17</v>
          </cell>
          <cell r="E55" t="str">
            <v/>
          </cell>
        </row>
        <row r="56">
          <cell r="B56" t="str">
            <v>Quintile 4</v>
          </cell>
          <cell r="C56">
            <v>120</v>
          </cell>
          <cell r="D56">
            <v>12.02</v>
          </cell>
          <cell r="E56" t="str">
            <v/>
          </cell>
        </row>
        <row r="57">
          <cell r="B57" t="str">
            <v>Quintile 5 (most deprived)</v>
          </cell>
          <cell r="C57">
            <v>143</v>
          </cell>
          <cell r="D57">
            <v>15.23</v>
          </cell>
          <cell r="E57" t="str">
            <v/>
          </cell>
        </row>
        <row r="58">
          <cell r="B58" t="str">
            <v>Had partner within last 12 months</v>
          </cell>
          <cell r="C58">
            <v>0</v>
          </cell>
          <cell r="D58" t="str">
            <v>.</v>
          </cell>
          <cell r="E58" t="str">
            <v/>
          </cell>
        </row>
        <row r="59">
          <cell r="B59" t="str">
            <v>Did not have partner within last 12 months</v>
          </cell>
          <cell r="C59">
            <v>534</v>
          </cell>
          <cell r="D59">
            <v>5.21</v>
          </cell>
          <cell r="E59" t="str">
            <v/>
          </cell>
        </row>
        <row r="60">
          <cell r="B60" t="str">
            <v>Has ever had a partner</v>
          </cell>
          <cell r="C60">
            <v>417</v>
          </cell>
          <cell r="D60">
            <v>6</v>
          </cell>
          <cell r="E60" t="str">
            <v/>
          </cell>
        </row>
        <row r="61">
          <cell r="B61" t="str">
            <v>Has never had a partner</v>
          </cell>
          <cell r="C61">
            <v>117</v>
          </cell>
          <cell r="D61">
            <v>12.14</v>
          </cell>
          <cell r="E61" t="str">
            <v/>
          </cell>
        </row>
        <row r="62">
          <cell r="B62" t="str">
            <v>Partnered – legally registered</v>
          </cell>
          <cell r="C62">
            <v>0</v>
          </cell>
          <cell r="D62" t="str">
            <v>.</v>
          </cell>
          <cell r="E62" t="str">
            <v/>
          </cell>
        </row>
        <row r="63">
          <cell r="B63" t="str">
            <v>Partnered – not legally registered</v>
          </cell>
          <cell r="C63">
            <v>0</v>
          </cell>
          <cell r="D63" t="str">
            <v>.</v>
          </cell>
          <cell r="E63" t="str">
            <v/>
          </cell>
        </row>
        <row r="64">
          <cell r="B64" t="str">
            <v>Non-partnered</v>
          </cell>
          <cell r="C64">
            <v>534</v>
          </cell>
          <cell r="D64">
            <v>5.21</v>
          </cell>
          <cell r="E64" t="str">
            <v/>
          </cell>
        </row>
        <row r="65">
          <cell r="B65" t="str">
            <v>Never married and never in a civil union</v>
          </cell>
          <cell r="C65">
            <v>233</v>
          </cell>
          <cell r="D65">
            <v>10.34</v>
          </cell>
          <cell r="E65" t="str">
            <v/>
          </cell>
        </row>
        <row r="66">
          <cell r="B66" t="str">
            <v>Divorced</v>
          </cell>
          <cell r="C66">
            <v>100</v>
          </cell>
          <cell r="D66">
            <v>12.84</v>
          </cell>
          <cell r="E66" t="str">
            <v/>
          </cell>
        </row>
        <row r="67">
          <cell r="B67" t="str">
            <v>Widowed/surviving partner</v>
          </cell>
          <cell r="C67">
            <v>123</v>
          </cell>
          <cell r="D67">
            <v>8.8699999999999992</v>
          </cell>
          <cell r="E67" t="str">
            <v/>
          </cell>
        </row>
        <row r="68">
          <cell r="B68" t="str">
            <v>Separated</v>
          </cell>
          <cell r="C68">
            <v>64</v>
          </cell>
          <cell r="D68">
            <v>13.67</v>
          </cell>
          <cell r="E68" t="str">
            <v/>
          </cell>
        </row>
        <row r="69">
          <cell r="B69" t="str">
            <v>Married/civil union/de facto</v>
          </cell>
          <cell r="C69">
            <v>10</v>
          </cell>
          <cell r="D69">
            <v>44.28</v>
          </cell>
          <cell r="E69" t="str">
            <v>#</v>
          </cell>
        </row>
        <row r="70">
          <cell r="B70" t="str">
            <v>Adults with disability</v>
          </cell>
          <cell r="C70">
            <v>36</v>
          </cell>
          <cell r="D70">
            <v>16.489999999999998</v>
          </cell>
          <cell r="E70" t="str">
            <v/>
          </cell>
        </row>
        <row r="71">
          <cell r="B71" t="str">
            <v>Adults without disability</v>
          </cell>
          <cell r="C71">
            <v>498</v>
          </cell>
          <cell r="D71">
            <v>5.48</v>
          </cell>
          <cell r="E71" t="str">
            <v/>
          </cell>
        </row>
        <row r="72">
          <cell r="B72" t="str">
            <v>Low level of psychological distress</v>
          </cell>
          <cell r="C72">
            <v>484</v>
          </cell>
          <cell r="D72">
            <v>5.67</v>
          </cell>
          <cell r="E72" t="str">
            <v/>
          </cell>
        </row>
        <row r="73">
          <cell r="B73" t="str">
            <v>Moderate level of psychological distress</v>
          </cell>
          <cell r="C73">
            <v>32</v>
          </cell>
          <cell r="D73">
            <v>19.489999999999998</v>
          </cell>
          <cell r="E73" t="str">
            <v/>
          </cell>
        </row>
        <row r="74">
          <cell r="B74" t="str">
            <v>High level of psychological distress</v>
          </cell>
          <cell r="C74">
            <v>10</v>
          </cell>
          <cell r="D74">
            <v>42.65</v>
          </cell>
          <cell r="E74" t="str">
            <v>#</v>
          </cell>
        </row>
        <row r="75">
          <cell r="B75" t="str">
            <v>No probable serious mental illness</v>
          </cell>
          <cell r="C75">
            <v>484</v>
          </cell>
          <cell r="D75">
            <v>5.67</v>
          </cell>
          <cell r="E75" t="str">
            <v/>
          </cell>
        </row>
        <row r="76">
          <cell r="B76" t="str">
            <v>Probable serious mental illness</v>
          </cell>
          <cell r="C76">
            <v>32</v>
          </cell>
          <cell r="D76">
            <v>19.489999999999998</v>
          </cell>
          <cell r="E76" t="str">
            <v/>
          </cell>
        </row>
        <row r="77">
          <cell r="B77" t="str">
            <v>Employed</v>
          </cell>
          <cell r="C77">
            <v>242</v>
          </cell>
          <cell r="D77">
            <v>10.16</v>
          </cell>
          <cell r="E77" t="str">
            <v/>
          </cell>
        </row>
        <row r="78">
          <cell r="B78" t="str">
            <v>Unemployed</v>
          </cell>
          <cell r="C78">
            <v>33</v>
          </cell>
          <cell r="D78">
            <v>22.1</v>
          </cell>
          <cell r="E78" t="str">
            <v>#</v>
          </cell>
        </row>
        <row r="79">
          <cell r="B79" t="str">
            <v>Retired</v>
          </cell>
          <cell r="C79">
            <v>142</v>
          </cell>
          <cell r="D79">
            <v>8.9700000000000006</v>
          </cell>
          <cell r="E79" t="str">
            <v/>
          </cell>
        </row>
        <row r="80">
          <cell r="B80" t="str">
            <v>Home or caring duties or voluntary work</v>
          </cell>
          <cell r="C80">
            <v>32</v>
          </cell>
          <cell r="D80">
            <v>20.69</v>
          </cell>
          <cell r="E80" t="str">
            <v>#</v>
          </cell>
        </row>
        <row r="81">
          <cell r="B81" t="str">
            <v>Not employed, studying</v>
          </cell>
          <cell r="C81">
            <v>49</v>
          </cell>
          <cell r="D81">
            <v>20.32</v>
          </cell>
          <cell r="E81" t="str">
            <v>#</v>
          </cell>
        </row>
        <row r="82">
          <cell r="B82" t="str">
            <v>Not employed, not actively seeking work/unable to work</v>
          </cell>
          <cell r="C82">
            <v>20</v>
          </cell>
          <cell r="D82">
            <v>28.36</v>
          </cell>
          <cell r="E82" t="str">
            <v>#</v>
          </cell>
        </row>
        <row r="83">
          <cell r="B83" t="str">
            <v>Other employment status</v>
          </cell>
          <cell r="C83">
            <v>14</v>
          </cell>
          <cell r="D83">
            <v>30.5</v>
          </cell>
          <cell r="E83" t="str">
            <v>#</v>
          </cell>
        </row>
        <row r="84">
          <cell r="B84" t="str">
            <v>Not in the labour force</v>
          </cell>
          <cell r="C84">
            <v>257</v>
          </cell>
          <cell r="D84">
            <v>7.23</v>
          </cell>
          <cell r="E84" t="str">
            <v/>
          </cell>
        </row>
        <row r="85">
          <cell r="B85" t="str">
            <v>Personal income: $20,000 or less</v>
          </cell>
          <cell r="C85">
            <v>170</v>
          </cell>
          <cell r="D85">
            <v>13.09</v>
          </cell>
          <cell r="E85" t="str">
            <v/>
          </cell>
        </row>
        <row r="86">
          <cell r="B86" t="str">
            <v>Personal income: $20,001–$40,000</v>
          </cell>
          <cell r="C86">
            <v>217</v>
          </cell>
          <cell r="D86">
            <v>8.2200000000000006</v>
          </cell>
          <cell r="E86" t="str">
            <v/>
          </cell>
        </row>
        <row r="87">
          <cell r="B87" t="str">
            <v>Personal income: $40,001–$60,000</v>
          </cell>
          <cell r="C87">
            <v>81</v>
          </cell>
          <cell r="D87">
            <v>13.35</v>
          </cell>
          <cell r="E87" t="str">
            <v/>
          </cell>
        </row>
        <row r="88">
          <cell r="B88" t="str">
            <v>Personal income: $60,001 or more</v>
          </cell>
          <cell r="C88">
            <v>66</v>
          </cell>
          <cell r="D88">
            <v>13.98</v>
          </cell>
          <cell r="E88" t="str">
            <v/>
          </cell>
        </row>
        <row r="89">
          <cell r="B89" t="str">
            <v>Household income: $40,000 or less</v>
          </cell>
          <cell r="C89">
            <v>265</v>
          </cell>
          <cell r="D89">
            <v>7.29</v>
          </cell>
          <cell r="E89" t="str">
            <v/>
          </cell>
        </row>
        <row r="90">
          <cell r="B90" t="str">
            <v>Household income: $40,001–$60,000</v>
          </cell>
          <cell r="C90">
            <v>93</v>
          </cell>
          <cell r="D90">
            <v>11.6</v>
          </cell>
          <cell r="E90" t="str">
            <v/>
          </cell>
        </row>
        <row r="91">
          <cell r="B91" t="str">
            <v>Household income: $60,001–$100,000</v>
          </cell>
          <cell r="C91">
            <v>116</v>
          </cell>
          <cell r="D91">
            <v>16.600000000000001</v>
          </cell>
          <cell r="E91" t="str">
            <v/>
          </cell>
        </row>
        <row r="92">
          <cell r="B92" t="str">
            <v>Household income: $100,001 or more</v>
          </cell>
          <cell r="C92">
            <v>60</v>
          </cell>
          <cell r="D92">
            <v>17.440000000000001</v>
          </cell>
          <cell r="E92" t="str">
            <v/>
          </cell>
        </row>
        <row r="93">
          <cell r="B93" t="str">
            <v>Not at all limited</v>
          </cell>
          <cell r="C93">
            <v>177</v>
          </cell>
          <cell r="D93">
            <v>8.0299999999999994</v>
          </cell>
          <cell r="E93" t="str">
            <v/>
          </cell>
        </row>
        <row r="94">
          <cell r="B94" t="str">
            <v>A little limited</v>
          </cell>
          <cell r="C94">
            <v>99</v>
          </cell>
          <cell r="D94">
            <v>20.03</v>
          </cell>
          <cell r="E94" t="str">
            <v>#</v>
          </cell>
        </row>
        <row r="95">
          <cell r="B95" t="str">
            <v>Quite limited</v>
          </cell>
          <cell r="C95">
            <v>58</v>
          </cell>
          <cell r="D95">
            <v>13.94</v>
          </cell>
          <cell r="E95" t="str">
            <v/>
          </cell>
        </row>
        <row r="96">
          <cell r="B96" t="str">
            <v>Very limited</v>
          </cell>
          <cell r="C96">
            <v>65</v>
          </cell>
          <cell r="D96">
            <v>14.67</v>
          </cell>
          <cell r="E96" t="str">
            <v/>
          </cell>
        </row>
        <row r="97">
          <cell r="B97" t="str">
            <v>Couldn't buy it</v>
          </cell>
          <cell r="C97">
            <v>121</v>
          </cell>
          <cell r="D97">
            <v>9.41</v>
          </cell>
          <cell r="E97" t="str">
            <v/>
          </cell>
        </row>
        <row r="98">
          <cell r="B98" t="str">
            <v>Not at all limited</v>
          </cell>
          <cell r="C98">
            <v>177</v>
          </cell>
          <cell r="D98">
            <v>8.0299999999999994</v>
          </cell>
          <cell r="E98" t="str">
            <v/>
          </cell>
        </row>
        <row r="99">
          <cell r="B99" t="str">
            <v>A little limited</v>
          </cell>
          <cell r="C99">
            <v>99</v>
          </cell>
          <cell r="D99">
            <v>20.03</v>
          </cell>
          <cell r="E99" t="str">
            <v>#</v>
          </cell>
        </row>
        <row r="100">
          <cell r="B100" t="str">
            <v>Quite or very limited</v>
          </cell>
          <cell r="C100">
            <v>123</v>
          </cell>
          <cell r="D100">
            <v>9.64</v>
          </cell>
          <cell r="E100" t="str">
            <v/>
          </cell>
        </row>
        <row r="101">
          <cell r="B101" t="str">
            <v>Couldn't buy it</v>
          </cell>
          <cell r="C101">
            <v>121</v>
          </cell>
          <cell r="D101">
            <v>9.41</v>
          </cell>
          <cell r="E101" t="str">
            <v/>
          </cell>
        </row>
        <row r="102">
          <cell r="B102" t="str">
            <v>Yes, can meet unexpected expense</v>
          </cell>
          <cell r="C102">
            <v>360</v>
          </cell>
          <cell r="D102">
            <v>6.07</v>
          </cell>
          <cell r="E102" t="str">
            <v/>
          </cell>
        </row>
        <row r="103">
          <cell r="B103" t="str">
            <v>No, cannot meet unexpected expense</v>
          </cell>
          <cell r="C103">
            <v>154</v>
          </cell>
          <cell r="D103">
            <v>13.87</v>
          </cell>
          <cell r="E103" t="str">
            <v/>
          </cell>
        </row>
        <row r="104">
          <cell r="B104" t="str">
            <v>Household had no vehicle access</v>
          </cell>
          <cell r="C104">
            <v>64</v>
          </cell>
          <cell r="D104">
            <v>14.3</v>
          </cell>
          <cell r="E104" t="str">
            <v/>
          </cell>
        </row>
        <row r="105">
          <cell r="B105" t="str">
            <v>Household had vehicle access</v>
          </cell>
          <cell r="C105">
            <v>471</v>
          </cell>
          <cell r="D105">
            <v>5.75</v>
          </cell>
          <cell r="E105" t="str">
            <v/>
          </cell>
        </row>
        <row r="106">
          <cell r="B106" t="str">
            <v>Household had no access to device</v>
          </cell>
          <cell r="C106">
            <v>46</v>
          </cell>
          <cell r="D106">
            <v>13.41</v>
          </cell>
          <cell r="E106" t="str">
            <v/>
          </cell>
        </row>
        <row r="107">
          <cell r="B107" t="str">
            <v>Household had access to device</v>
          </cell>
          <cell r="C107">
            <v>488</v>
          </cell>
          <cell r="D107">
            <v>5.49</v>
          </cell>
          <cell r="E107" t="str">
            <v/>
          </cell>
        </row>
        <row r="108">
          <cell r="B108" t="str">
            <v>One person household</v>
          </cell>
          <cell r="C108">
            <v>209</v>
          </cell>
          <cell r="D108">
            <v>6.6</v>
          </cell>
          <cell r="E108" t="str">
            <v/>
          </cell>
        </row>
        <row r="109">
          <cell r="B109" t="str">
            <v>One parent with child(ren)</v>
          </cell>
          <cell r="C109">
            <v>122</v>
          </cell>
          <cell r="D109">
            <v>10.85</v>
          </cell>
          <cell r="E109" t="str">
            <v/>
          </cell>
        </row>
        <row r="110">
          <cell r="B110" t="str">
            <v>Couple only</v>
          </cell>
          <cell r="C110" t="str">
            <v>S</v>
          </cell>
          <cell r="D110">
            <v>67.67</v>
          </cell>
          <cell r="E110" t="str">
            <v/>
          </cell>
        </row>
        <row r="111">
          <cell r="B111" t="str">
            <v>Couple with child(ren)</v>
          </cell>
          <cell r="C111" t="str">
            <v>S</v>
          </cell>
          <cell r="D111">
            <v>111.26</v>
          </cell>
          <cell r="E111" t="str">
            <v/>
          </cell>
        </row>
        <row r="112">
          <cell r="B112" t="str">
            <v>Other multi-person household</v>
          </cell>
          <cell r="C112">
            <v>58</v>
          </cell>
          <cell r="D112">
            <v>31.43</v>
          </cell>
          <cell r="E112" t="str">
            <v>#</v>
          </cell>
        </row>
        <row r="113">
          <cell r="B113" t="str">
            <v>Household composition unidentifiable</v>
          </cell>
          <cell r="C113" t="str">
            <v>S</v>
          </cell>
          <cell r="D113">
            <v>196.56</v>
          </cell>
          <cell r="E113" t="str">
            <v/>
          </cell>
        </row>
        <row r="114">
          <cell r="B114" t="str">
            <v>Other household with couple and/or child</v>
          </cell>
          <cell r="C114">
            <v>141</v>
          </cell>
          <cell r="D114">
            <v>11.78</v>
          </cell>
          <cell r="E114" t="str">
            <v/>
          </cell>
        </row>
        <row r="115">
          <cell r="B115" t="str">
            <v>One-person household</v>
          </cell>
          <cell r="C115">
            <v>209</v>
          </cell>
          <cell r="D115">
            <v>6.6</v>
          </cell>
          <cell r="E115" t="str">
            <v/>
          </cell>
        </row>
        <row r="116">
          <cell r="B116" t="str">
            <v>Two-people household</v>
          </cell>
          <cell r="C116">
            <v>83</v>
          </cell>
          <cell r="D116">
            <v>10.86</v>
          </cell>
          <cell r="E116" t="str">
            <v/>
          </cell>
        </row>
        <row r="117">
          <cell r="B117" t="str">
            <v>Three-people household</v>
          </cell>
          <cell r="C117">
            <v>80</v>
          </cell>
          <cell r="D117">
            <v>12.03</v>
          </cell>
          <cell r="E117" t="str">
            <v/>
          </cell>
        </row>
        <row r="118">
          <cell r="B118" t="str">
            <v>Four-people household</v>
          </cell>
          <cell r="C118">
            <v>74</v>
          </cell>
          <cell r="D118">
            <v>16.399999999999999</v>
          </cell>
          <cell r="E118" t="str">
            <v/>
          </cell>
        </row>
        <row r="119">
          <cell r="B119" t="str">
            <v>Five-or-more-people household</v>
          </cell>
          <cell r="C119">
            <v>88</v>
          </cell>
          <cell r="D119">
            <v>23.33</v>
          </cell>
          <cell r="E119" t="str">
            <v>#</v>
          </cell>
        </row>
        <row r="120">
          <cell r="B120" t="str">
            <v>No children in household</v>
          </cell>
          <cell r="C120">
            <v>380</v>
          </cell>
          <cell r="D120">
            <v>6.78</v>
          </cell>
          <cell r="E120" t="str">
            <v/>
          </cell>
        </row>
        <row r="121">
          <cell r="B121" t="str">
            <v>One-child household</v>
          </cell>
          <cell r="C121">
            <v>69</v>
          </cell>
          <cell r="D121">
            <v>14.76</v>
          </cell>
          <cell r="E121" t="str">
            <v/>
          </cell>
        </row>
        <row r="122">
          <cell r="B122" t="str">
            <v>Two-or-more-children household</v>
          </cell>
          <cell r="C122">
            <v>85</v>
          </cell>
          <cell r="D122">
            <v>14.47</v>
          </cell>
          <cell r="E122" t="str">
            <v/>
          </cell>
        </row>
        <row r="123">
          <cell r="B123" t="str">
            <v>No children in household</v>
          </cell>
          <cell r="C123">
            <v>380</v>
          </cell>
          <cell r="D123">
            <v>6.78</v>
          </cell>
          <cell r="E123" t="str">
            <v/>
          </cell>
        </row>
        <row r="124">
          <cell r="B124" t="str">
            <v>One-or-more-children household</v>
          </cell>
          <cell r="C124">
            <v>154</v>
          </cell>
          <cell r="D124">
            <v>10.25</v>
          </cell>
          <cell r="E124" t="str">
            <v/>
          </cell>
        </row>
        <row r="125">
          <cell r="B125" t="str">
            <v>Yes, lived at current address</v>
          </cell>
          <cell r="C125">
            <v>450</v>
          </cell>
          <cell r="D125">
            <v>5.75</v>
          </cell>
          <cell r="E125" t="str">
            <v/>
          </cell>
        </row>
        <row r="126">
          <cell r="B126" t="str">
            <v>No, did not live at current address</v>
          </cell>
          <cell r="C126">
            <v>84</v>
          </cell>
          <cell r="D126">
            <v>13.33</v>
          </cell>
          <cell r="E126" t="str">
            <v/>
          </cell>
        </row>
        <row r="127">
          <cell r="B127" t="str">
            <v>Owned</v>
          </cell>
          <cell r="C127">
            <v>307</v>
          </cell>
          <cell r="D127">
            <v>6.76</v>
          </cell>
          <cell r="E127" t="str">
            <v/>
          </cell>
        </row>
        <row r="128">
          <cell r="B128" t="str">
            <v>Rented, private</v>
          </cell>
          <cell r="C128">
            <v>165</v>
          </cell>
          <cell r="D128">
            <v>9.06</v>
          </cell>
          <cell r="E128" t="str">
            <v/>
          </cell>
        </row>
        <row r="129">
          <cell r="B129" t="str">
            <v>Rented, government</v>
          </cell>
          <cell r="C129">
            <v>58</v>
          </cell>
          <cell r="D129">
            <v>30.93</v>
          </cell>
          <cell r="E129" t="str">
            <v>#</v>
          </cell>
        </row>
      </sheetData>
      <sheetData sheetId="4">
        <row r="4">
          <cell r="B4" t="str">
            <v>New Zealand Average</v>
          </cell>
          <cell r="C4">
            <v>3.09</v>
          </cell>
          <cell r="D4">
            <v>0.84</v>
          </cell>
          <cell r="E4" t="str">
            <v>.‡</v>
          </cell>
          <cell r="F4" t="str">
            <v/>
          </cell>
        </row>
        <row r="5">
          <cell r="B5" t="str">
            <v>Female</v>
          </cell>
          <cell r="C5">
            <v>3.09</v>
          </cell>
          <cell r="D5">
            <v>0.84</v>
          </cell>
          <cell r="E5" t="str">
            <v>.‡</v>
          </cell>
          <cell r="F5" t="str">
            <v/>
          </cell>
        </row>
        <row r="6">
          <cell r="B6" t="str">
            <v>Cis-female</v>
          </cell>
          <cell r="C6">
            <v>3.1</v>
          </cell>
          <cell r="D6">
            <v>0.85</v>
          </cell>
          <cell r="E6" t="str">
            <v>.‡</v>
          </cell>
          <cell r="F6" t="str">
            <v/>
          </cell>
        </row>
        <row r="7">
          <cell r="B7" t="str">
            <v>Gender-diverse or trans-gender</v>
          </cell>
          <cell r="C7">
            <v>0</v>
          </cell>
          <cell r="D7">
            <v>0</v>
          </cell>
          <cell r="E7" t="str">
            <v>.</v>
          </cell>
          <cell r="F7" t="str">
            <v>*</v>
          </cell>
        </row>
        <row r="8">
          <cell r="B8" t="str">
            <v>Heterosexual</v>
          </cell>
          <cell r="C8">
            <v>3.01</v>
          </cell>
          <cell r="D8">
            <v>0.88</v>
          </cell>
          <cell r="E8" t="str">
            <v>.‡</v>
          </cell>
          <cell r="F8" t="str">
            <v/>
          </cell>
        </row>
        <row r="9">
          <cell r="B9" t="str">
            <v>Gay or lesbian</v>
          </cell>
          <cell r="C9">
            <v>0</v>
          </cell>
          <cell r="D9">
            <v>0</v>
          </cell>
          <cell r="E9" t="str">
            <v>.</v>
          </cell>
          <cell r="F9" t="str">
            <v>*</v>
          </cell>
        </row>
        <row r="10">
          <cell r="B10" t="str">
            <v>Bisexual</v>
          </cell>
          <cell r="C10" t="str">
            <v>SŜ</v>
          </cell>
          <cell r="D10">
            <v>8.7799999999999994</v>
          </cell>
          <cell r="E10" t="str">
            <v/>
          </cell>
          <cell r="F10" t="str">
            <v/>
          </cell>
        </row>
        <row r="11">
          <cell r="B11" t="str">
            <v>Other sexual identity</v>
          </cell>
          <cell r="C11" t="str">
            <v>SŜ</v>
          </cell>
          <cell r="D11">
            <v>6.05</v>
          </cell>
          <cell r="E11" t="str">
            <v/>
          </cell>
          <cell r="F11" t="str">
            <v/>
          </cell>
        </row>
        <row r="12">
          <cell r="B12" t="str">
            <v>People with diverse sexualities</v>
          </cell>
          <cell r="C12" t="str">
            <v>SŜ</v>
          </cell>
          <cell r="D12">
            <v>6.3</v>
          </cell>
          <cell r="E12" t="str">
            <v/>
          </cell>
          <cell r="F12" t="str">
            <v/>
          </cell>
        </row>
        <row r="13">
          <cell r="B13" t="str">
            <v>Not LGBT</v>
          </cell>
          <cell r="C13">
            <v>2.99</v>
          </cell>
          <cell r="D13">
            <v>0.86</v>
          </cell>
          <cell r="E13" t="str">
            <v>.‡</v>
          </cell>
          <cell r="F13" t="str">
            <v/>
          </cell>
        </row>
        <row r="14">
          <cell r="B14" t="str">
            <v>LGBT</v>
          </cell>
          <cell r="C14" t="str">
            <v>SŜ</v>
          </cell>
          <cell r="D14">
            <v>5.75</v>
          </cell>
          <cell r="E14" t="str">
            <v/>
          </cell>
          <cell r="F14" t="str">
            <v/>
          </cell>
        </row>
        <row r="15">
          <cell r="B15" t="str">
            <v>15–19 years</v>
          </cell>
          <cell r="C15" t="str">
            <v>SŜ</v>
          </cell>
          <cell r="D15">
            <v>1.58</v>
          </cell>
          <cell r="E15" t="str">
            <v/>
          </cell>
          <cell r="F15" t="str">
            <v/>
          </cell>
        </row>
        <row r="16">
          <cell r="B16" t="str">
            <v>20–29 years</v>
          </cell>
          <cell r="C16" t="str">
            <v>SŜ</v>
          </cell>
          <cell r="D16">
            <v>2.9</v>
          </cell>
          <cell r="E16" t="str">
            <v/>
          </cell>
          <cell r="F16" t="str">
            <v/>
          </cell>
        </row>
        <row r="17">
          <cell r="B17" t="str">
            <v>30–39 years</v>
          </cell>
          <cell r="C17" t="str">
            <v>SŜ</v>
          </cell>
          <cell r="D17">
            <v>4.05</v>
          </cell>
          <cell r="E17" t="str">
            <v/>
          </cell>
          <cell r="F17" t="str">
            <v/>
          </cell>
        </row>
        <row r="18">
          <cell r="B18" t="str">
            <v>40–49 years</v>
          </cell>
          <cell r="C18" t="str">
            <v>Ŝ</v>
          </cell>
          <cell r="D18">
            <v>3.38</v>
          </cell>
          <cell r="E18" t="str">
            <v/>
          </cell>
          <cell r="F18" t="str">
            <v/>
          </cell>
        </row>
        <row r="19">
          <cell r="B19" t="str">
            <v>50–59 years</v>
          </cell>
          <cell r="C19" t="str">
            <v>SŜ</v>
          </cell>
          <cell r="D19">
            <v>2.66</v>
          </cell>
          <cell r="E19" t="str">
            <v/>
          </cell>
          <cell r="F19" t="str">
            <v/>
          </cell>
        </row>
        <row r="20">
          <cell r="B20" t="str">
            <v>60–64 years</v>
          </cell>
          <cell r="C20" t="str">
            <v>SŜ</v>
          </cell>
          <cell r="D20">
            <v>1.1599999999999999</v>
          </cell>
          <cell r="E20" t="str">
            <v/>
          </cell>
          <cell r="F20" t="str">
            <v>*</v>
          </cell>
        </row>
        <row r="21">
          <cell r="B21" t="str">
            <v>65 years and over</v>
          </cell>
          <cell r="C21" t="str">
            <v>SŜ</v>
          </cell>
          <cell r="D21">
            <v>1.05</v>
          </cell>
          <cell r="E21" t="str">
            <v/>
          </cell>
          <cell r="F21" t="str">
            <v>*</v>
          </cell>
        </row>
        <row r="22">
          <cell r="B22" t="str">
            <v>15–29 years</v>
          </cell>
          <cell r="C22" t="str">
            <v>SŜ</v>
          </cell>
          <cell r="D22">
            <v>1.6</v>
          </cell>
          <cell r="E22" t="str">
            <v/>
          </cell>
          <cell r="F22" t="str">
            <v/>
          </cell>
        </row>
        <row r="23">
          <cell r="B23" t="str">
            <v>30–64 years</v>
          </cell>
          <cell r="C23">
            <v>5.21</v>
          </cell>
          <cell r="D23">
            <v>1.5</v>
          </cell>
          <cell r="E23" t="str">
            <v>.‡</v>
          </cell>
          <cell r="F23" t="str">
            <v/>
          </cell>
        </row>
        <row r="24">
          <cell r="B24" t="str">
            <v>65 years and over</v>
          </cell>
          <cell r="C24" t="str">
            <v>SŜ</v>
          </cell>
          <cell r="D24">
            <v>1.05</v>
          </cell>
          <cell r="E24" t="str">
            <v/>
          </cell>
          <cell r="F24" t="str">
            <v>*</v>
          </cell>
        </row>
        <row r="25">
          <cell r="B25" t="str">
            <v>15–19 years</v>
          </cell>
          <cell r="C25" t="str">
            <v>SŜ</v>
          </cell>
          <cell r="D25">
            <v>1.58</v>
          </cell>
          <cell r="E25" t="str">
            <v/>
          </cell>
          <cell r="F25" t="str">
            <v/>
          </cell>
        </row>
        <row r="26">
          <cell r="B26" t="str">
            <v>20–29 years</v>
          </cell>
          <cell r="C26" t="str">
            <v>SŜ</v>
          </cell>
          <cell r="D26">
            <v>2.9</v>
          </cell>
          <cell r="E26" t="str">
            <v/>
          </cell>
          <cell r="F26" t="str">
            <v/>
          </cell>
        </row>
        <row r="27">
          <cell r="B27" t="str">
            <v>NZ European</v>
          </cell>
          <cell r="C27">
            <v>3.51</v>
          </cell>
          <cell r="D27">
            <v>1.17</v>
          </cell>
          <cell r="E27" t="str">
            <v>.‡</v>
          </cell>
          <cell r="F27" t="str">
            <v/>
          </cell>
        </row>
        <row r="28">
          <cell r="B28" t="str">
            <v>Māori</v>
          </cell>
          <cell r="C28">
            <v>4.59</v>
          </cell>
          <cell r="D28">
            <v>1.69</v>
          </cell>
          <cell r="E28" t="str">
            <v>.‡</v>
          </cell>
          <cell r="F28" t="str">
            <v/>
          </cell>
        </row>
        <row r="29">
          <cell r="B29" t="str">
            <v>Pacific peoples</v>
          </cell>
          <cell r="C29" t="str">
            <v>SŜ</v>
          </cell>
          <cell r="D29">
            <v>0.56000000000000005</v>
          </cell>
          <cell r="E29" t="str">
            <v/>
          </cell>
          <cell r="F29" t="str">
            <v>*</v>
          </cell>
        </row>
        <row r="30">
          <cell r="B30" t="str">
            <v>Asian</v>
          </cell>
          <cell r="C30" t="str">
            <v>SŜ</v>
          </cell>
          <cell r="D30">
            <v>2.4700000000000002</v>
          </cell>
          <cell r="E30" t="str">
            <v/>
          </cell>
          <cell r="F30" t="str">
            <v/>
          </cell>
        </row>
        <row r="31">
          <cell r="B31" t="str">
            <v>Chinese</v>
          </cell>
          <cell r="C31" t="str">
            <v>SŜ</v>
          </cell>
          <cell r="D31">
            <v>2.8</v>
          </cell>
          <cell r="E31" t="str">
            <v/>
          </cell>
          <cell r="F31" t="str">
            <v/>
          </cell>
        </row>
        <row r="32">
          <cell r="B32" t="str">
            <v>Indian</v>
          </cell>
          <cell r="C32" t="str">
            <v>SŜ</v>
          </cell>
          <cell r="D32">
            <v>8.83</v>
          </cell>
          <cell r="E32" t="str">
            <v/>
          </cell>
          <cell r="F32" t="str">
            <v/>
          </cell>
        </row>
        <row r="33">
          <cell r="B33" t="str">
            <v>Other Asian ethnicity</v>
          </cell>
          <cell r="C33" t="str">
            <v>SŜ</v>
          </cell>
          <cell r="D33">
            <v>0.98</v>
          </cell>
          <cell r="E33" t="str">
            <v/>
          </cell>
          <cell r="F33" t="str">
            <v>*</v>
          </cell>
        </row>
        <row r="34">
          <cell r="B34" t="str">
            <v>Other ethnicity</v>
          </cell>
          <cell r="C34">
            <v>0</v>
          </cell>
          <cell r="D34">
            <v>0</v>
          </cell>
          <cell r="E34" t="str">
            <v>.</v>
          </cell>
          <cell r="F34" t="str">
            <v>*</v>
          </cell>
        </row>
        <row r="35">
          <cell r="B35" t="str">
            <v>Other ethnicity (except European and Māori)</v>
          </cell>
          <cell r="C35" t="str">
            <v>SŜ</v>
          </cell>
          <cell r="D35">
            <v>1.37</v>
          </cell>
          <cell r="E35" t="str">
            <v/>
          </cell>
          <cell r="F35" t="str">
            <v/>
          </cell>
        </row>
        <row r="36">
          <cell r="B36" t="str">
            <v>Other ethnicity (except European, Māori and Asian)</v>
          </cell>
          <cell r="C36" t="str">
            <v>SŜ</v>
          </cell>
          <cell r="D36">
            <v>0.49</v>
          </cell>
          <cell r="E36" t="str">
            <v/>
          </cell>
          <cell r="F36" t="str">
            <v>*</v>
          </cell>
        </row>
        <row r="37">
          <cell r="B37" t="str">
            <v>Other ethnicity (except European, Māori and Pacific)</v>
          </cell>
          <cell r="C37" t="str">
            <v>SŜ</v>
          </cell>
          <cell r="D37">
            <v>2.2400000000000002</v>
          </cell>
          <cell r="E37" t="str">
            <v/>
          </cell>
          <cell r="F37" t="str">
            <v/>
          </cell>
        </row>
        <row r="38">
          <cell r="B38">
            <v>2018</v>
          </cell>
          <cell r="C38">
            <v>100</v>
          </cell>
          <cell r="D38">
            <v>0</v>
          </cell>
          <cell r="E38" t="str">
            <v>.‡</v>
          </cell>
          <cell r="F38" t="str">
            <v>*</v>
          </cell>
        </row>
        <row r="39">
          <cell r="B39" t="str">
            <v>2019/20</v>
          </cell>
          <cell r="C39">
            <v>100</v>
          </cell>
          <cell r="D39">
            <v>0</v>
          </cell>
          <cell r="E39" t="str">
            <v>.‡</v>
          </cell>
          <cell r="F39" t="str">
            <v>*</v>
          </cell>
        </row>
        <row r="40">
          <cell r="B40" t="str">
            <v>Auckland</v>
          </cell>
          <cell r="C40" t="str">
            <v>SŜ</v>
          </cell>
          <cell r="D40">
            <v>1.5</v>
          </cell>
          <cell r="E40" t="str">
            <v/>
          </cell>
          <cell r="F40" t="str">
            <v/>
          </cell>
        </row>
        <row r="41">
          <cell r="B41" t="str">
            <v>Wellington</v>
          </cell>
          <cell r="C41" t="str">
            <v>SŜ</v>
          </cell>
          <cell r="D41">
            <v>3.03</v>
          </cell>
          <cell r="E41" t="str">
            <v/>
          </cell>
          <cell r="F41" t="str">
            <v/>
          </cell>
        </row>
        <row r="42">
          <cell r="B42" t="str">
            <v>Rest of North Island</v>
          </cell>
          <cell r="C42">
            <v>2.92</v>
          </cell>
          <cell r="D42">
            <v>1.24</v>
          </cell>
          <cell r="E42" t="str">
            <v>.‡</v>
          </cell>
          <cell r="F42" t="str">
            <v/>
          </cell>
        </row>
        <row r="43">
          <cell r="B43" t="str">
            <v>Canterbury</v>
          </cell>
          <cell r="C43" t="str">
            <v>SŜ</v>
          </cell>
          <cell r="D43">
            <v>3.14</v>
          </cell>
          <cell r="E43" t="str">
            <v/>
          </cell>
          <cell r="F43" t="str">
            <v/>
          </cell>
        </row>
        <row r="44">
          <cell r="B44" t="str">
            <v>Rest of South Island</v>
          </cell>
          <cell r="C44" t="str">
            <v>SŜ</v>
          </cell>
          <cell r="D44">
            <v>2.84</v>
          </cell>
          <cell r="E44" t="str">
            <v/>
          </cell>
          <cell r="F44" t="str">
            <v/>
          </cell>
        </row>
        <row r="45">
          <cell r="B45" t="str">
            <v>Major urban area</v>
          </cell>
          <cell r="C45">
            <v>2.88</v>
          </cell>
          <cell r="D45">
            <v>1.18</v>
          </cell>
          <cell r="E45" t="str">
            <v>.‡</v>
          </cell>
          <cell r="F45" t="str">
            <v/>
          </cell>
        </row>
        <row r="46">
          <cell r="B46" t="str">
            <v>Large urban area</v>
          </cell>
          <cell r="C46" t="str">
            <v>SŜ</v>
          </cell>
          <cell r="D46">
            <v>1.9</v>
          </cell>
          <cell r="E46" t="str">
            <v/>
          </cell>
          <cell r="F46" t="str">
            <v/>
          </cell>
        </row>
        <row r="47">
          <cell r="B47" t="str">
            <v>Medium urban area</v>
          </cell>
          <cell r="C47" t="str">
            <v>SŜ</v>
          </cell>
          <cell r="D47">
            <v>1.55</v>
          </cell>
          <cell r="E47" t="str">
            <v/>
          </cell>
          <cell r="F47" t="str">
            <v/>
          </cell>
        </row>
        <row r="48">
          <cell r="B48" t="str">
            <v>Small urban area</v>
          </cell>
          <cell r="C48" t="str">
            <v>SŜ</v>
          </cell>
          <cell r="D48">
            <v>1.53</v>
          </cell>
          <cell r="E48" t="str">
            <v/>
          </cell>
          <cell r="F48" t="str">
            <v/>
          </cell>
        </row>
        <row r="49">
          <cell r="B49" t="str">
            <v>Rural settlement/rural other</v>
          </cell>
          <cell r="C49" t="str">
            <v>SŜ</v>
          </cell>
          <cell r="D49">
            <v>4.21</v>
          </cell>
          <cell r="E49" t="str">
            <v/>
          </cell>
          <cell r="F49" t="str">
            <v/>
          </cell>
        </row>
        <row r="50">
          <cell r="B50" t="str">
            <v>Major urban area</v>
          </cell>
          <cell r="C50">
            <v>2.88</v>
          </cell>
          <cell r="D50">
            <v>1.18</v>
          </cell>
          <cell r="E50" t="str">
            <v>.‡</v>
          </cell>
          <cell r="F50" t="str">
            <v/>
          </cell>
        </row>
        <row r="51">
          <cell r="B51" t="str">
            <v>Medium/large urban area</v>
          </cell>
          <cell r="C51" t="str">
            <v>SŜ</v>
          </cell>
          <cell r="D51">
            <v>1.36</v>
          </cell>
          <cell r="E51" t="str">
            <v/>
          </cell>
          <cell r="F51" t="str">
            <v/>
          </cell>
        </row>
        <row r="52">
          <cell r="B52" t="str">
            <v>Small urban/rural area</v>
          </cell>
          <cell r="C52" t="str">
            <v>SŜ</v>
          </cell>
          <cell r="D52">
            <v>2.38</v>
          </cell>
          <cell r="E52" t="str">
            <v/>
          </cell>
          <cell r="F52" t="str">
            <v/>
          </cell>
        </row>
        <row r="53">
          <cell r="B53" t="str">
            <v>Quintile 1 (least deprived)</v>
          </cell>
          <cell r="C53" t="str">
            <v>SŜ</v>
          </cell>
          <cell r="D53">
            <v>3.22</v>
          </cell>
          <cell r="E53" t="str">
            <v/>
          </cell>
          <cell r="F53" t="str">
            <v/>
          </cell>
        </row>
        <row r="54">
          <cell r="B54" t="str">
            <v>Quintile 2</v>
          </cell>
          <cell r="C54" t="str">
            <v>SŜ</v>
          </cell>
          <cell r="D54">
            <v>2.99</v>
          </cell>
          <cell r="E54" t="str">
            <v/>
          </cell>
          <cell r="F54" t="str">
            <v/>
          </cell>
        </row>
        <row r="55">
          <cell r="B55" t="str">
            <v>Quintile 3</v>
          </cell>
          <cell r="C55" t="str">
            <v>SŜ</v>
          </cell>
          <cell r="D55">
            <v>1.98</v>
          </cell>
          <cell r="E55" t="str">
            <v/>
          </cell>
          <cell r="F55" t="str">
            <v/>
          </cell>
        </row>
        <row r="56">
          <cell r="B56" t="str">
            <v>Quintile 4</v>
          </cell>
          <cell r="C56" t="str">
            <v>SŜ</v>
          </cell>
          <cell r="D56">
            <v>0.86</v>
          </cell>
          <cell r="E56" t="str">
            <v/>
          </cell>
          <cell r="F56" t="str">
            <v/>
          </cell>
        </row>
        <row r="57">
          <cell r="B57" t="str">
            <v>Quintile 5 (most deprived)</v>
          </cell>
          <cell r="C57">
            <v>2.95</v>
          </cell>
          <cell r="D57">
            <v>1.34</v>
          </cell>
          <cell r="E57" t="str">
            <v>.‡</v>
          </cell>
          <cell r="F57" t="str">
            <v/>
          </cell>
        </row>
        <row r="58">
          <cell r="B58" t="str">
            <v>Did not have partner within last 12 months</v>
          </cell>
          <cell r="C58">
            <v>3.09</v>
          </cell>
          <cell r="D58">
            <v>0.84</v>
          </cell>
          <cell r="E58" t="str">
            <v>.‡</v>
          </cell>
          <cell r="F58" t="str">
            <v/>
          </cell>
        </row>
        <row r="59">
          <cell r="B59" t="str">
            <v>Has ever had a partner</v>
          </cell>
          <cell r="C59">
            <v>3.46</v>
          </cell>
          <cell r="D59">
            <v>1</v>
          </cell>
          <cell r="E59" t="str">
            <v>.‡</v>
          </cell>
          <cell r="F59" t="str">
            <v/>
          </cell>
        </row>
        <row r="60">
          <cell r="B60" t="str">
            <v>Has never had a partner</v>
          </cell>
          <cell r="C60" t="str">
            <v>SŜ</v>
          </cell>
          <cell r="D60">
            <v>1.82</v>
          </cell>
          <cell r="E60" t="str">
            <v/>
          </cell>
          <cell r="F60" t="str">
            <v/>
          </cell>
        </row>
        <row r="61">
          <cell r="B61" t="str">
            <v>Non-partnered</v>
          </cell>
          <cell r="C61">
            <v>3.09</v>
          </cell>
          <cell r="D61">
            <v>0.84</v>
          </cell>
          <cell r="E61" t="str">
            <v>.‡</v>
          </cell>
          <cell r="F61" t="str">
            <v/>
          </cell>
        </row>
        <row r="62">
          <cell r="B62" t="str">
            <v>Never married and never in a civil union</v>
          </cell>
          <cell r="C62" t="str">
            <v>SŜ</v>
          </cell>
          <cell r="D62">
            <v>0.87</v>
          </cell>
          <cell r="E62" t="str">
            <v/>
          </cell>
          <cell r="F62" t="str">
            <v/>
          </cell>
        </row>
        <row r="63">
          <cell r="B63" t="str">
            <v>Divorced</v>
          </cell>
          <cell r="C63" t="str">
            <v>SŜ</v>
          </cell>
          <cell r="D63">
            <v>2.62</v>
          </cell>
          <cell r="E63" t="str">
            <v/>
          </cell>
          <cell r="F63" t="str">
            <v/>
          </cell>
        </row>
        <row r="64">
          <cell r="B64" t="str">
            <v>Widowed/surviving partner</v>
          </cell>
          <cell r="C64" t="str">
            <v>SŜ</v>
          </cell>
          <cell r="D64">
            <v>1.35</v>
          </cell>
          <cell r="E64" t="str">
            <v/>
          </cell>
          <cell r="F64" t="str">
            <v/>
          </cell>
        </row>
        <row r="65">
          <cell r="B65" t="str">
            <v>Separated</v>
          </cell>
          <cell r="C65">
            <v>7.95</v>
          </cell>
          <cell r="D65">
            <v>3.74</v>
          </cell>
          <cell r="E65" t="str">
            <v>.‡</v>
          </cell>
          <cell r="F65" t="str">
            <v>*</v>
          </cell>
        </row>
        <row r="66">
          <cell r="B66" t="str">
            <v>Married/civil union/de facto</v>
          </cell>
          <cell r="C66" t="str">
            <v>SŜ</v>
          </cell>
          <cell r="D66">
            <v>16.18</v>
          </cell>
          <cell r="E66" t="str">
            <v/>
          </cell>
          <cell r="F66" t="str">
            <v/>
          </cell>
        </row>
        <row r="67">
          <cell r="B67" t="str">
            <v>Adults with disability</v>
          </cell>
          <cell r="C67" t="str">
            <v>SŜ</v>
          </cell>
          <cell r="D67">
            <v>1.47</v>
          </cell>
          <cell r="E67" t="str">
            <v/>
          </cell>
          <cell r="F67" t="str">
            <v/>
          </cell>
        </row>
        <row r="68">
          <cell r="B68" t="str">
            <v>Adults without disability</v>
          </cell>
          <cell r="C68">
            <v>3.21</v>
          </cell>
          <cell r="D68">
            <v>0.9</v>
          </cell>
          <cell r="E68" t="str">
            <v>.‡</v>
          </cell>
          <cell r="F68" t="str">
            <v/>
          </cell>
        </row>
        <row r="69">
          <cell r="B69" t="str">
            <v>Low level of psychological distress</v>
          </cell>
          <cell r="C69">
            <v>2.83</v>
          </cell>
          <cell r="D69">
            <v>0.88</v>
          </cell>
          <cell r="E69" t="str">
            <v>.‡</v>
          </cell>
          <cell r="F69" t="str">
            <v/>
          </cell>
        </row>
        <row r="70">
          <cell r="B70" t="str">
            <v>Moderate level of psychological distress</v>
          </cell>
          <cell r="C70" t="str">
            <v>SŜ</v>
          </cell>
          <cell r="D70">
            <v>3.7</v>
          </cell>
          <cell r="E70" t="str">
            <v/>
          </cell>
          <cell r="F70" t="str">
            <v/>
          </cell>
        </row>
        <row r="71">
          <cell r="B71" t="str">
            <v>High level of psychological distress</v>
          </cell>
          <cell r="C71" t="str">
            <v>SŜ</v>
          </cell>
          <cell r="D71">
            <v>12.42</v>
          </cell>
          <cell r="E71" t="str">
            <v/>
          </cell>
          <cell r="F71" t="str">
            <v/>
          </cell>
        </row>
        <row r="72">
          <cell r="B72" t="str">
            <v>No probable serious mental illness</v>
          </cell>
          <cell r="C72">
            <v>2.83</v>
          </cell>
          <cell r="D72">
            <v>0.88</v>
          </cell>
          <cell r="E72" t="str">
            <v>.‡</v>
          </cell>
          <cell r="F72" t="str">
            <v/>
          </cell>
        </row>
        <row r="73">
          <cell r="B73" t="str">
            <v>Probable serious mental illness</v>
          </cell>
          <cell r="C73" t="str">
            <v>SŜ</v>
          </cell>
          <cell r="D73">
            <v>3.7</v>
          </cell>
          <cell r="E73" t="str">
            <v/>
          </cell>
          <cell r="F73" t="str">
            <v/>
          </cell>
        </row>
        <row r="74">
          <cell r="B74" t="str">
            <v>Employed</v>
          </cell>
          <cell r="C74">
            <v>3.82</v>
          </cell>
          <cell r="D74">
            <v>1.53</v>
          </cell>
          <cell r="E74" t="str">
            <v>.‡</v>
          </cell>
          <cell r="F74" t="str">
            <v/>
          </cell>
        </row>
        <row r="75">
          <cell r="B75" t="str">
            <v>Unemployed</v>
          </cell>
          <cell r="C75" t="str">
            <v>SŜ</v>
          </cell>
          <cell r="D75">
            <v>6</v>
          </cell>
          <cell r="E75" t="str">
            <v/>
          </cell>
          <cell r="F75" t="str">
            <v/>
          </cell>
        </row>
        <row r="76">
          <cell r="B76" t="str">
            <v>Retired</v>
          </cell>
          <cell r="C76" t="str">
            <v>SŜ</v>
          </cell>
          <cell r="D76">
            <v>0.48</v>
          </cell>
          <cell r="E76" t="str">
            <v/>
          </cell>
          <cell r="F76" t="str">
            <v>*</v>
          </cell>
        </row>
        <row r="77">
          <cell r="B77" t="str">
            <v>Home or caring duties or voluntary work</v>
          </cell>
          <cell r="C77" t="str">
            <v>SŜ</v>
          </cell>
          <cell r="D77">
            <v>7.86</v>
          </cell>
          <cell r="E77" t="str">
            <v/>
          </cell>
          <cell r="F77" t="str">
            <v/>
          </cell>
        </row>
        <row r="78">
          <cell r="B78" t="str">
            <v>Not employed, studying</v>
          </cell>
          <cell r="C78" t="str">
            <v>SŜ</v>
          </cell>
          <cell r="D78">
            <v>0.89</v>
          </cell>
          <cell r="E78" t="str">
            <v/>
          </cell>
          <cell r="F78" t="str">
            <v>*</v>
          </cell>
        </row>
        <row r="79">
          <cell r="B79" t="str">
            <v>Not employed, not actively seeking work/unable to work</v>
          </cell>
          <cell r="C79" t="str">
            <v>SŜ</v>
          </cell>
          <cell r="D79">
            <v>3.49</v>
          </cell>
          <cell r="E79" t="str">
            <v/>
          </cell>
          <cell r="F79" t="str">
            <v/>
          </cell>
        </row>
        <row r="80">
          <cell r="B80" t="str">
            <v>Other employment status</v>
          </cell>
          <cell r="C80" t="str">
            <v>SŜ</v>
          </cell>
          <cell r="D80">
            <v>4.55</v>
          </cell>
          <cell r="E80" t="str">
            <v/>
          </cell>
          <cell r="F80" t="str">
            <v/>
          </cell>
        </row>
        <row r="81">
          <cell r="B81" t="str">
            <v>Not in the labour force</v>
          </cell>
          <cell r="C81" t="str">
            <v>SŜ</v>
          </cell>
          <cell r="D81">
            <v>1.07</v>
          </cell>
          <cell r="E81" t="str">
            <v/>
          </cell>
          <cell r="F81" t="str">
            <v/>
          </cell>
        </row>
        <row r="82">
          <cell r="B82" t="str">
            <v>Personal income: $20,000 or less</v>
          </cell>
          <cell r="C82" t="str">
            <v>SŜ</v>
          </cell>
          <cell r="D82">
            <v>1.2</v>
          </cell>
          <cell r="E82" t="str">
            <v/>
          </cell>
          <cell r="F82" t="str">
            <v/>
          </cell>
        </row>
        <row r="83">
          <cell r="B83" t="str">
            <v>Personal income: $20,001–$40,000</v>
          </cell>
          <cell r="C83">
            <v>3.02</v>
          </cell>
          <cell r="D83">
            <v>1.44</v>
          </cell>
          <cell r="E83" t="str">
            <v>.‡</v>
          </cell>
          <cell r="F83" t="str">
            <v/>
          </cell>
        </row>
        <row r="84">
          <cell r="B84" t="str">
            <v>Personal income: $40,001–$60,000</v>
          </cell>
          <cell r="C84" t="str">
            <v>SŜ</v>
          </cell>
          <cell r="D84">
            <v>3.13</v>
          </cell>
          <cell r="E84" t="str">
            <v/>
          </cell>
          <cell r="F84" t="str">
            <v/>
          </cell>
        </row>
        <row r="85">
          <cell r="B85" t="str">
            <v>Personal income: $60,001 or more</v>
          </cell>
          <cell r="C85" t="str">
            <v>SŜ</v>
          </cell>
          <cell r="D85">
            <v>2.5299999999999998</v>
          </cell>
          <cell r="E85" t="str">
            <v/>
          </cell>
          <cell r="F85" t="str">
            <v/>
          </cell>
        </row>
        <row r="86">
          <cell r="B86" t="str">
            <v>Household income: $40,000 or less</v>
          </cell>
          <cell r="C86">
            <v>3.43</v>
          </cell>
          <cell r="D86">
            <v>1.43</v>
          </cell>
          <cell r="E86" t="str">
            <v>.‡</v>
          </cell>
          <cell r="F86" t="str">
            <v/>
          </cell>
        </row>
        <row r="87">
          <cell r="B87" t="str">
            <v>Household income: $40,001–$60,000</v>
          </cell>
          <cell r="C87" t="str">
            <v>SŜ</v>
          </cell>
          <cell r="D87">
            <v>1.85</v>
          </cell>
          <cell r="E87" t="str">
            <v/>
          </cell>
          <cell r="F87" t="str">
            <v/>
          </cell>
        </row>
        <row r="88">
          <cell r="B88" t="str">
            <v>Household income: $60,001–$100,000</v>
          </cell>
          <cell r="C88" t="str">
            <v>SŜ</v>
          </cell>
          <cell r="D88">
            <v>1.85</v>
          </cell>
          <cell r="E88" t="str">
            <v/>
          </cell>
          <cell r="F88" t="str">
            <v/>
          </cell>
        </row>
        <row r="89">
          <cell r="B89" t="str">
            <v>Household income: $100,001 or more</v>
          </cell>
          <cell r="C89" t="str">
            <v>SŜ</v>
          </cell>
          <cell r="D89">
            <v>2.3199999999999998</v>
          </cell>
          <cell r="E89" t="str">
            <v/>
          </cell>
          <cell r="F89" t="str">
            <v/>
          </cell>
        </row>
        <row r="90">
          <cell r="B90" t="str">
            <v>Not at all limited</v>
          </cell>
          <cell r="C90" t="str">
            <v>SŜ</v>
          </cell>
          <cell r="D90">
            <v>1.01</v>
          </cell>
          <cell r="E90" t="str">
            <v/>
          </cell>
          <cell r="F90" t="str">
            <v/>
          </cell>
        </row>
        <row r="91">
          <cell r="B91" t="str">
            <v>A little limited</v>
          </cell>
          <cell r="C91" t="str">
            <v>SŜ</v>
          </cell>
          <cell r="D91">
            <v>1.85</v>
          </cell>
          <cell r="E91" t="str">
            <v/>
          </cell>
          <cell r="F91" t="str">
            <v/>
          </cell>
        </row>
        <row r="92">
          <cell r="B92" t="str">
            <v>Quite limited</v>
          </cell>
          <cell r="C92" t="str">
            <v>SŜ</v>
          </cell>
          <cell r="D92">
            <v>2.99</v>
          </cell>
          <cell r="E92" t="str">
            <v/>
          </cell>
          <cell r="F92" t="str">
            <v/>
          </cell>
        </row>
        <row r="93">
          <cell r="B93" t="str">
            <v>Very limited</v>
          </cell>
          <cell r="C93" t="str">
            <v>SŜ</v>
          </cell>
          <cell r="D93">
            <v>2.74</v>
          </cell>
          <cell r="E93" t="str">
            <v/>
          </cell>
          <cell r="F93" t="str">
            <v/>
          </cell>
        </row>
        <row r="94">
          <cell r="B94" t="str">
            <v>Couldn't buy it</v>
          </cell>
          <cell r="C94">
            <v>6.5</v>
          </cell>
          <cell r="D94">
            <v>2.58</v>
          </cell>
          <cell r="E94" t="str">
            <v>.‡</v>
          </cell>
          <cell r="F94" t="str">
            <v/>
          </cell>
        </row>
        <row r="95">
          <cell r="B95" t="str">
            <v>Not at all limited</v>
          </cell>
          <cell r="C95" t="str">
            <v>SŜ</v>
          </cell>
          <cell r="D95">
            <v>1.01</v>
          </cell>
          <cell r="E95" t="str">
            <v/>
          </cell>
          <cell r="F95" t="str">
            <v/>
          </cell>
        </row>
        <row r="96">
          <cell r="B96" t="str">
            <v>A little limited</v>
          </cell>
          <cell r="C96" t="str">
            <v>SŜ</v>
          </cell>
          <cell r="D96">
            <v>1.85</v>
          </cell>
          <cell r="E96" t="str">
            <v/>
          </cell>
          <cell r="F96" t="str">
            <v/>
          </cell>
        </row>
        <row r="97">
          <cell r="B97" t="str">
            <v>Quite or very limited</v>
          </cell>
          <cell r="C97" t="str">
            <v>SŜ</v>
          </cell>
          <cell r="D97">
            <v>1.98</v>
          </cell>
          <cell r="E97" t="str">
            <v/>
          </cell>
          <cell r="F97" t="str">
            <v/>
          </cell>
        </row>
        <row r="98">
          <cell r="B98" t="str">
            <v>Couldn't buy it</v>
          </cell>
          <cell r="C98">
            <v>6.5</v>
          </cell>
          <cell r="D98">
            <v>2.58</v>
          </cell>
          <cell r="E98" t="str">
            <v>.‡</v>
          </cell>
          <cell r="F98" t="str">
            <v/>
          </cell>
        </row>
        <row r="99">
          <cell r="B99" t="str">
            <v>Yes, can meet unexpected expense</v>
          </cell>
          <cell r="C99">
            <v>2.0499999999999998</v>
          </cell>
          <cell r="D99">
            <v>0.87</v>
          </cell>
          <cell r="E99" t="str">
            <v>.‡</v>
          </cell>
          <cell r="F99" t="str">
            <v/>
          </cell>
        </row>
        <row r="100">
          <cell r="B100" t="str">
            <v>No, cannot meet unexpected expense</v>
          </cell>
          <cell r="C100">
            <v>5.86</v>
          </cell>
          <cell r="D100">
            <v>2.14</v>
          </cell>
          <cell r="E100" t="str">
            <v>.‡</v>
          </cell>
          <cell r="F100" t="str">
            <v/>
          </cell>
        </row>
        <row r="101">
          <cell r="B101" t="str">
            <v>Household had no vehicle access</v>
          </cell>
          <cell r="C101" t="str">
            <v>SŜ</v>
          </cell>
          <cell r="D101">
            <v>2.09</v>
          </cell>
          <cell r="E101" t="str">
            <v/>
          </cell>
          <cell r="F101" t="str">
            <v/>
          </cell>
        </row>
        <row r="102">
          <cell r="B102" t="str">
            <v>Household had vehicle access</v>
          </cell>
          <cell r="C102">
            <v>3.15</v>
          </cell>
          <cell r="D102">
            <v>0.87</v>
          </cell>
          <cell r="E102" t="str">
            <v>.‡</v>
          </cell>
          <cell r="F102" t="str">
            <v/>
          </cell>
        </row>
        <row r="103">
          <cell r="B103" t="str">
            <v>Household had no access to device</v>
          </cell>
          <cell r="C103" t="str">
            <v>SŜ</v>
          </cell>
          <cell r="D103">
            <v>0.91</v>
          </cell>
          <cell r="E103" t="str">
            <v/>
          </cell>
          <cell r="F103" t="str">
            <v>*</v>
          </cell>
        </row>
        <row r="104">
          <cell r="B104" t="str">
            <v>Household had access to device</v>
          </cell>
          <cell r="C104">
            <v>3.31</v>
          </cell>
          <cell r="D104">
            <v>0.92</v>
          </cell>
          <cell r="E104" t="str">
            <v>.‡</v>
          </cell>
          <cell r="F104" t="str">
            <v/>
          </cell>
        </row>
        <row r="105">
          <cell r="B105" t="str">
            <v>One person household</v>
          </cell>
          <cell r="C105">
            <v>1.2</v>
          </cell>
          <cell r="D105">
            <v>0.51</v>
          </cell>
          <cell r="E105" t="str">
            <v>.‡</v>
          </cell>
          <cell r="F105" t="str">
            <v>*</v>
          </cell>
        </row>
        <row r="106">
          <cell r="B106" t="str">
            <v>One parent with child(ren)</v>
          </cell>
          <cell r="C106">
            <v>8.3800000000000008</v>
          </cell>
          <cell r="D106">
            <v>3.23</v>
          </cell>
          <cell r="E106" t="str">
            <v>.‡</v>
          </cell>
          <cell r="F106" t="str">
            <v>*</v>
          </cell>
        </row>
        <row r="107">
          <cell r="B107" t="str">
            <v>Couple only</v>
          </cell>
          <cell r="C107">
            <v>0</v>
          </cell>
          <cell r="D107">
            <v>0</v>
          </cell>
          <cell r="E107" t="str">
            <v>.</v>
          </cell>
          <cell r="F107" t="str">
            <v>*</v>
          </cell>
        </row>
        <row r="108">
          <cell r="B108" t="str">
            <v>Couple with child(ren)</v>
          </cell>
          <cell r="C108">
            <v>0</v>
          </cell>
          <cell r="D108">
            <v>0</v>
          </cell>
          <cell r="E108" t="str">
            <v>.</v>
          </cell>
          <cell r="F108" t="str">
            <v>*</v>
          </cell>
        </row>
        <row r="109">
          <cell r="B109" t="str">
            <v>Other multi-person household</v>
          </cell>
          <cell r="C109" t="str">
            <v>SŜ</v>
          </cell>
          <cell r="D109">
            <v>1.95</v>
          </cell>
          <cell r="E109" t="str">
            <v/>
          </cell>
          <cell r="F109" t="str">
            <v/>
          </cell>
        </row>
        <row r="110">
          <cell r="B110" t="str">
            <v>Household composition unidentifiable</v>
          </cell>
          <cell r="C110">
            <v>0</v>
          </cell>
          <cell r="D110">
            <v>0</v>
          </cell>
          <cell r="E110" t="str">
            <v>.</v>
          </cell>
          <cell r="F110" t="str">
            <v>*</v>
          </cell>
        </row>
        <row r="111">
          <cell r="B111" t="str">
            <v>Other household with couple and/or child</v>
          </cell>
          <cell r="C111" t="str">
            <v>SŜ</v>
          </cell>
          <cell r="D111">
            <v>1.42</v>
          </cell>
          <cell r="E111" t="str">
            <v/>
          </cell>
          <cell r="F111" t="str">
            <v/>
          </cell>
        </row>
        <row r="112">
          <cell r="B112" t="str">
            <v>One-person household</v>
          </cell>
          <cell r="C112">
            <v>1.2</v>
          </cell>
          <cell r="D112">
            <v>0.51</v>
          </cell>
          <cell r="E112" t="str">
            <v>.‡</v>
          </cell>
          <cell r="F112" t="str">
            <v>*</v>
          </cell>
        </row>
        <row r="113">
          <cell r="B113" t="str">
            <v>Two-people household</v>
          </cell>
          <cell r="C113" t="str">
            <v>SŜ</v>
          </cell>
          <cell r="D113">
            <v>2.5099999999999998</v>
          </cell>
          <cell r="E113" t="str">
            <v/>
          </cell>
          <cell r="F113" t="str">
            <v/>
          </cell>
        </row>
        <row r="114">
          <cell r="B114" t="str">
            <v>Three-people household</v>
          </cell>
          <cell r="C114">
            <v>6.04</v>
          </cell>
          <cell r="D114">
            <v>2.79</v>
          </cell>
          <cell r="E114" t="str">
            <v>.‡</v>
          </cell>
          <cell r="F114" t="str">
            <v/>
          </cell>
        </row>
        <row r="115">
          <cell r="B115" t="str">
            <v>Four-people household</v>
          </cell>
          <cell r="C115" t="str">
            <v>SŜ</v>
          </cell>
          <cell r="D115">
            <v>2.64</v>
          </cell>
          <cell r="E115" t="str">
            <v/>
          </cell>
          <cell r="F115" t="str">
            <v/>
          </cell>
        </row>
        <row r="116">
          <cell r="B116" t="str">
            <v>Five-or-more-people household</v>
          </cell>
          <cell r="C116" t="str">
            <v>SŜ</v>
          </cell>
          <cell r="D116">
            <v>3.26</v>
          </cell>
          <cell r="E116" t="str">
            <v/>
          </cell>
          <cell r="F116" t="str">
            <v/>
          </cell>
        </row>
        <row r="117">
          <cell r="B117" t="str">
            <v>No children in household</v>
          </cell>
          <cell r="C117">
            <v>1.93</v>
          </cell>
          <cell r="D117">
            <v>0.75</v>
          </cell>
          <cell r="E117" t="str">
            <v>.‡</v>
          </cell>
          <cell r="F117" t="str">
            <v/>
          </cell>
        </row>
        <row r="118">
          <cell r="B118" t="str">
            <v>One-child household</v>
          </cell>
          <cell r="C118" t="str">
            <v>SŜ</v>
          </cell>
          <cell r="D118">
            <v>2.2999999999999998</v>
          </cell>
          <cell r="E118" t="str">
            <v/>
          </cell>
          <cell r="F118" t="str">
            <v/>
          </cell>
        </row>
        <row r="119">
          <cell r="B119" t="str">
            <v>Two-or-more-children household</v>
          </cell>
          <cell r="C119" t="str">
            <v>SŜ</v>
          </cell>
          <cell r="D119">
            <v>4.12</v>
          </cell>
          <cell r="E119" t="str">
            <v/>
          </cell>
          <cell r="F119" t="str">
            <v/>
          </cell>
        </row>
        <row r="120">
          <cell r="B120" t="str">
            <v>No children in household</v>
          </cell>
          <cell r="C120">
            <v>1.93</v>
          </cell>
          <cell r="D120">
            <v>0.75</v>
          </cell>
          <cell r="E120" t="str">
            <v>.‡</v>
          </cell>
          <cell r="F120" t="str">
            <v/>
          </cell>
        </row>
        <row r="121">
          <cell r="B121" t="str">
            <v>One-or-more-children household</v>
          </cell>
          <cell r="C121">
            <v>5.94</v>
          </cell>
          <cell r="D121">
            <v>2.44</v>
          </cell>
          <cell r="E121" t="str">
            <v>.‡</v>
          </cell>
          <cell r="F121" t="str">
            <v/>
          </cell>
        </row>
        <row r="122">
          <cell r="B122" t="str">
            <v>Yes, lived at current address</v>
          </cell>
          <cell r="C122">
            <v>2.88</v>
          </cell>
          <cell r="D122">
            <v>0.93</v>
          </cell>
          <cell r="E122" t="str">
            <v>.‡</v>
          </cell>
          <cell r="F122" t="str">
            <v/>
          </cell>
        </row>
        <row r="123">
          <cell r="B123" t="str">
            <v>No, did not live at current address</v>
          </cell>
          <cell r="C123" t="str">
            <v>SŜ</v>
          </cell>
          <cell r="D123">
            <v>2.1800000000000002</v>
          </cell>
          <cell r="E123" t="str">
            <v/>
          </cell>
          <cell r="F123" t="str">
            <v/>
          </cell>
        </row>
        <row r="124">
          <cell r="B124" t="str">
            <v>Owned</v>
          </cell>
          <cell r="C124">
            <v>2.21</v>
          </cell>
          <cell r="D124">
            <v>1.02</v>
          </cell>
          <cell r="E124" t="str">
            <v>.‡</v>
          </cell>
          <cell r="F124" t="str">
            <v/>
          </cell>
        </row>
        <row r="125">
          <cell r="B125" t="str">
            <v>Rented, private</v>
          </cell>
          <cell r="C125">
            <v>4.29</v>
          </cell>
          <cell r="D125">
            <v>1.63</v>
          </cell>
          <cell r="E125" t="str">
            <v>.‡</v>
          </cell>
          <cell r="F125" t="str">
            <v/>
          </cell>
        </row>
        <row r="126">
          <cell r="B126" t="str">
            <v>Rented, government</v>
          </cell>
          <cell r="C126" t="str">
            <v>SŜ</v>
          </cell>
          <cell r="D126">
            <v>3.64</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5">
        <row r="4">
          <cell r="B4" t="str">
            <v>New Zealand Average</v>
          </cell>
          <cell r="C4">
            <v>17</v>
          </cell>
          <cell r="D4">
            <v>28.02</v>
          </cell>
          <cell r="E4" t="str">
            <v>#</v>
          </cell>
        </row>
        <row r="5">
          <cell r="B5" t="str">
            <v>Female</v>
          </cell>
          <cell r="C5">
            <v>17</v>
          </cell>
          <cell r="D5">
            <v>28.02</v>
          </cell>
          <cell r="E5" t="str">
            <v>#</v>
          </cell>
        </row>
        <row r="6">
          <cell r="B6" t="str">
            <v>Cis-female</v>
          </cell>
          <cell r="C6">
            <v>17</v>
          </cell>
          <cell r="D6">
            <v>28.02</v>
          </cell>
          <cell r="E6" t="str">
            <v>#</v>
          </cell>
        </row>
        <row r="7">
          <cell r="B7" t="str">
            <v>Gender-diverse or trans-gender</v>
          </cell>
          <cell r="C7">
            <v>0</v>
          </cell>
          <cell r="D7" t="str">
            <v>.</v>
          </cell>
          <cell r="E7" t="str">
            <v/>
          </cell>
        </row>
        <row r="8">
          <cell r="B8" t="str">
            <v>Heterosexual</v>
          </cell>
          <cell r="C8">
            <v>15</v>
          </cell>
          <cell r="D8">
            <v>30.1</v>
          </cell>
          <cell r="E8" t="str">
            <v>#</v>
          </cell>
        </row>
        <row r="9">
          <cell r="B9" t="str">
            <v>Gay or lesbian</v>
          </cell>
          <cell r="C9">
            <v>0</v>
          </cell>
          <cell r="D9" t="str">
            <v>.</v>
          </cell>
          <cell r="E9" t="str">
            <v/>
          </cell>
        </row>
        <row r="10">
          <cell r="B10" t="str">
            <v>Bisexual</v>
          </cell>
          <cell r="C10" t="str">
            <v>S</v>
          </cell>
          <cell r="D10">
            <v>115.21</v>
          </cell>
          <cell r="E10" t="str">
            <v/>
          </cell>
        </row>
        <row r="11">
          <cell r="B11" t="str">
            <v>Other sexual identity</v>
          </cell>
          <cell r="C11" t="str">
            <v>S</v>
          </cell>
          <cell r="D11">
            <v>202.5</v>
          </cell>
          <cell r="E11" t="str">
            <v/>
          </cell>
        </row>
        <row r="12">
          <cell r="B12" t="str">
            <v>People with diverse sexualities</v>
          </cell>
          <cell r="C12" t="str">
            <v>S</v>
          </cell>
          <cell r="D12">
            <v>107.29</v>
          </cell>
          <cell r="E12" t="str">
            <v/>
          </cell>
        </row>
        <row r="13">
          <cell r="B13" t="str">
            <v>Not LGBT</v>
          </cell>
          <cell r="C13">
            <v>15</v>
          </cell>
          <cell r="D13">
            <v>29.55</v>
          </cell>
          <cell r="E13" t="str">
            <v>#</v>
          </cell>
        </row>
        <row r="14">
          <cell r="B14" t="str">
            <v>LGBT</v>
          </cell>
          <cell r="C14" t="str">
            <v>S</v>
          </cell>
          <cell r="D14">
            <v>107.29</v>
          </cell>
          <cell r="E14" t="str">
            <v/>
          </cell>
        </row>
        <row r="15">
          <cell r="B15" t="str">
            <v>15–19 years</v>
          </cell>
          <cell r="C15" t="str">
            <v>S</v>
          </cell>
          <cell r="D15">
            <v>135.88999999999999</v>
          </cell>
          <cell r="E15" t="str">
            <v/>
          </cell>
        </row>
        <row r="16">
          <cell r="B16" t="str">
            <v>20–29 years</v>
          </cell>
          <cell r="C16" t="str">
            <v>S</v>
          </cell>
          <cell r="D16">
            <v>100.1</v>
          </cell>
          <cell r="E16" t="str">
            <v/>
          </cell>
        </row>
        <row r="17">
          <cell r="B17" t="str">
            <v>30–39 years</v>
          </cell>
          <cell r="C17" t="str">
            <v>S</v>
          </cell>
          <cell r="D17">
            <v>53.83</v>
          </cell>
          <cell r="E17" t="str">
            <v/>
          </cell>
        </row>
        <row r="18">
          <cell r="B18" t="str">
            <v>40–49 years</v>
          </cell>
          <cell r="C18" t="str">
            <v>S</v>
          </cell>
          <cell r="D18">
            <v>52.37</v>
          </cell>
          <cell r="E18" t="str">
            <v/>
          </cell>
        </row>
        <row r="19">
          <cell r="B19" t="str">
            <v>50–59 years</v>
          </cell>
          <cell r="C19" t="str">
            <v>S</v>
          </cell>
          <cell r="D19">
            <v>75.75</v>
          </cell>
          <cell r="E19" t="str">
            <v/>
          </cell>
        </row>
        <row r="20">
          <cell r="B20" t="str">
            <v>60–64 years</v>
          </cell>
          <cell r="C20" t="str">
            <v>S</v>
          </cell>
          <cell r="D20">
            <v>109.77</v>
          </cell>
          <cell r="E20" t="str">
            <v/>
          </cell>
        </row>
        <row r="21">
          <cell r="B21" t="str">
            <v>65 years and over</v>
          </cell>
          <cell r="C21" t="str">
            <v>S</v>
          </cell>
          <cell r="D21">
            <v>99.33</v>
          </cell>
          <cell r="E21" t="str">
            <v/>
          </cell>
        </row>
        <row r="22">
          <cell r="B22" t="str">
            <v>15–29 years</v>
          </cell>
          <cell r="C22" t="str">
            <v>S</v>
          </cell>
          <cell r="D22">
            <v>80.08</v>
          </cell>
          <cell r="E22" t="str">
            <v/>
          </cell>
        </row>
        <row r="23">
          <cell r="B23" t="str">
            <v>30–64 years</v>
          </cell>
          <cell r="C23">
            <v>12</v>
          </cell>
          <cell r="D23">
            <v>30.68</v>
          </cell>
          <cell r="E23" t="str">
            <v>#</v>
          </cell>
        </row>
        <row r="24">
          <cell r="B24" t="str">
            <v>65 years and over</v>
          </cell>
          <cell r="C24" t="str">
            <v>S</v>
          </cell>
          <cell r="D24">
            <v>99.33</v>
          </cell>
          <cell r="E24" t="str">
            <v/>
          </cell>
        </row>
        <row r="25">
          <cell r="B25" t="str">
            <v>15–19 years</v>
          </cell>
          <cell r="C25" t="str">
            <v>S</v>
          </cell>
          <cell r="D25">
            <v>135.88999999999999</v>
          </cell>
          <cell r="E25" t="str">
            <v/>
          </cell>
        </row>
        <row r="26">
          <cell r="B26" t="str">
            <v>20–29 years</v>
          </cell>
          <cell r="C26" t="str">
            <v>S</v>
          </cell>
          <cell r="D26">
            <v>100.1</v>
          </cell>
          <cell r="E26" t="str">
            <v/>
          </cell>
        </row>
        <row r="27">
          <cell r="B27" t="str">
            <v>NZ European</v>
          </cell>
          <cell r="C27">
            <v>13</v>
          </cell>
          <cell r="D27">
            <v>34.36</v>
          </cell>
          <cell r="E27" t="str">
            <v>#</v>
          </cell>
        </row>
        <row r="28">
          <cell r="B28" t="str">
            <v>Māori</v>
          </cell>
          <cell r="C28">
            <v>5</v>
          </cell>
          <cell r="D28">
            <v>36.229999999999997</v>
          </cell>
          <cell r="E28" t="str">
            <v>#</v>
          </cell>
        </row>
        <row r="29">
          <cell r="B29" t="str">
            <v>Pacific peoples</v>
          </cell>
          <cell r="C29" t="str">
            <v>S</v>
          </cell>
          <cell r="D29">
            <v>128.82</v>
          </cell>
          <cell r="E29" t="str">
            <v/>
          </cell>
        </row>
        <row r="30">
          <cell r="B30" t="str">
            <v>Asian</v>
          </cell>
          <cell r="C30" t="str">
            <v>S</v>
          </cell>
          <cell r="D30">
            <v>129.16</v>
          </cell>
          <cell r="E30" t="str">
            <v/>
          </cell>
        </row>
        <row r="31">
          <cell r="B31" t="str">
            <v>Chinese</v>
          </cell>
          <cell r="C31" t="str">
            <v>S</v>
          </cell>
          <cell r="D31">
            <v>163.72</v>
          </cell>
          <cell r="E31" t="str">
            <v/>
          </cell>
        </row>
        <row r="32">
          <cell r="B32" t="str">
            <v>Indian</v>
          </cell>
          <cell r="C32" t="str">
            <v>S</v>
          </cell>
          <cell r="D32">
            <v>196.04</v>
          </cell>
          <cell r="E32" t="str">
            <v/>
          </cell>
        </row>
        <row r="33">
          <cell r="B33" t="str">
            <v>Other Asian ethnicity</v>
          </cell>
          <cell r="C33" t="str">
            <v>S</v>
          </cell>
          <cell r="D33">
            <v>200.62</v>
          </cell>
          <cell r="E33" t="str">
            <v/>
          </cell>
        </row>
        <row r="34">
          <cell r="B34" t="str">
            <v>Other ethnicity</v>
          </cell>
          <cell r="C34">
            <v>0</v>
          </cell>
          <cell r="D34" t="str">
            <v>.</v>
          </cell>
          <cell r="E34" t="str">
            <v/>
          </cell>
        </row>
        <row r="35">
          <cell r="B35" t="str">
            <v>Other ethnicity (except European and Māori)</v>
          </cell>
          <cell r="C35" t="str">
            <v>S</v>
          </cell>
          <cell r="D35">
            <v>111.52</v>
          </cell>
          <cell r="E35" t="str">
            <v/>
          </cell>
        </row>
        <row r="36">
          <cell r="B36" t="str">
            <v>Other ethnicity (except European, Māori and Asian)</v>
          </cell>
          <cell r="C36" t="str">
            <v>S</v>
          </cell>
          <cell r="D36">
            <v>128.82</v>
          </cell>
          <cell r="E36" t="str">
            <v/>
          </cell>
        </row>
        <row r="37">
          <cell r="B37" t="str">
            <v>Other ethnicity (except European, Māori and Pacific)</v>
          </cell>
          <cell r="C37" t="str">
            <v>S</v>
          </cell>
          <cell r="D37">
            <v>129.16</v>
          </cell>
          <cell r="E37" t="str">
            <v/>
          </cell>
        </row>
        <row r="38">
          <cell r="B38">
            <v>2018</v>
          </cell>
          <cell r="C38">
            <v>9</v>
          </cell>
          <cell r="D38">
            <v>40.9</v>
          </cell>
          <cell r="E38" t="str">
            <v>#</v>
          </cell>
        </row>
        <row r="39">
          <cell r="B39" t="str">
            <v>2019/20</v>
          </cell>
          <cell r="C39">
            <v>7</v>
          </cell>
          <cell r="D39">
            <v>42.5</v>
          </cell>
          <cell r="E39" t="str">
            <v>#</v>
          </cell>
        </row>
        <row r="40">
          <cell r="B40" t="str">
            <v>Auckland</v>
          </cell>
          <cell r="C40" t="str">
            <v>S</v>
          </cell>
          <cell r="D40">
            <v>71.400000000000006</v>
          </cell>
          <cell r="E40" t="str">
            <v/>
          </cell>
        </row>
        <row r="41">
          <cell r="B41" t="str">
            <v>Wellington</v>
          </cell>
          <cell r="C41" t="str">
            <v>S</v>
          </cell>
          <cell r="D41">
            <v>81.52</v>
          </cell>
          <cell r="E41" t="str">
            <v/>
          </cell>
        </row>
        <row r="42">
          <cell r="B42" t="str">
            <v>Rest of North Island</v>
          </cell>
          <cell r="C42">
            <v>5</v>
          </cell>
          <cell r="D42">
            <v>43.31</v>
          </cell>
          <cell r="E42" t="str">
            <v>#</v>
          </cell>
        </row>
        <row r="43">
          <cell r="B43" t="str">
            <v>Canterbury</v>
          </cell>
          <cell r="C43" t="str">
            <v>S</v>
          </cell>
          <cell r="D43">
            <v>72.400000000000006</v>
          </cell>
          <cell r="E43" t="str">
            <v/>
          </cell>
        </row>
        <row r="44">
          <cell r="B44" t="str">
            <v>Rest of South Island</v>
          </cell>
          <cell r="C44" t="str">
            <v>S</v>
          </cell>
          <cell r="D44">
            <v>62.66</v>
          </cell>
          <cell r="E44" t="str">
            <v/>
          </cell>
        </row>
        <row r="45">
          <cell r="B45" t="str">
            <v>Major urban area</v>
          </cell>
          <cell r="C45">
            <v>8</v>
          </cell>
          <cell r="D45">
            <v>41.83</v>
          </cell>
          <cell r="E45" t="str">
            <v>#</v>
          </cell>
        </row>
        <row r="46">
          <cell r="B46" t="str">
            <v>Large urban area</v>
          </cell>
          <cell r="C46" t="str">
            <v>S</v>
          </cell>
          <cell r="D46">
            <v>59.9</v>
          </cell>
          <cell r="E46" t="str">
            <v/>
          </cell>
        </row>
        <row r="47">
          <cell r="B47" t="str">
            <v>Medium urban area</v>
          </cell>
          <cell r="C47" t="str">
            <v>S</v>
          </cell>
          <cell r="D47">
            <v>85.05</v>
          </cell>
          <cell r="E47" t="str">
            <v/>
          </cell>
        </row>
        <row r="48">
          <cell r="B48" t="str">
            <v>Small urban area</v>
          </cell>
          <cell r="C48" t="str">
            <v>S</v>
          </cell>
          <cell r="D48">
            <v>75.599999999999994</v>
          </cell>
          <cell r="E48" t="str">
            <v/>
          </cell>
        </row>
        <row r="49">
          <cell r="B49" t="str">
            <v>Rural settlement/rural other</v>
          </cell>
          <cell r="C49" t="str">
            <v>S</v>
          </cell>
          <cell r="D49">
            <v>70.319999999999993</v>
          </cell>
          <cell r="E49" t="str">
            <v/>
          </cell>
        </row>
        <row r="50">
          <cell r="B50" t="str">
            <v>Major urban area</v>
          </cell>
          <cell r="C50">
            <v>8</v>
          </cell>
          <cell r="D50">
            <v>41.83</v>
          </cell>
          <cell r="E50" t="str">
            <v>#</v>
          </cell>
        </row>
        <row r="51">
          <cell r="B51" t="str">
            <v>Medium/large urban area</v>
          </cell>
          <cell r="C51" t="str">
            <v>S</v>
          </cell>
          <cell r="D51">
            <v>51.49</v>
          </cell>
          <cell r="E51" t="str">
            <v/>
          </cell>
        </row>
        <row r="52">
          <cell r="B52" t="str">
            <v>Small urban/rural area</v>
          </cell>
          <cell r="C52" t="str">
            <v>S</v>
          </cell>
          <cell r="D52">
            <v>57.66</v>
          </cell>
          <cell r="E52" t="str">
            <v/>
          </cell>
        </row>
        <row r="53">
          <cell r="B53" t="str">
            <v>Quintile 1 (least deprived)</v>
          </cell>
          <cell r="C53" t="str">
            <v>S</v>
          </cell>
          <cell r="D53">
            <v>83.76</v>
          </cell>
          <cell r="E53" t="str">
            <v/>
          </cell>
        </row>
        <row r="54">
          <cell r="B54" t="str">
            <v>Quintile 2</v>
          </cell>
          <cell r="C54" t="str">
            <v>S</v>
          </cell>
          <cell r="D54">
            <v>74.55</v>
          </cell>
          <cell r="E54" t="str">
            <v/>
          </cell>
        </row>
        <row r="55">
          <cell r="B55" t="str">
            <v>Quintile 3</v>
          </cell>
          <cell r="C55" t="str">
            <v>S</v>
          </cell>
          <cell r="D55">
            <v>58.6</v>
          </cell>
          <cell r="E55" t="str">
            <v/>
          </cell>
        </row>
        <row r="56">
          <cell r="B56" t="str">
            <v>Quintile 4</v>
          </cell>
          <cell r="C56" t="str">
            <v>S</v>
          </cell>
          <cell r="D56">
            <v>51.03</v>
          </cell>
          <cell r="E56" t="str">
            <v/>
          </cell>
        </row>
        <row r="57">
          <cell r="B57" t="str">
            <v>Quintile 5 (most deprived)</v>
          </cell>
          <cell r="C57">
            <v>4</v>
          </cell>
          <cell r="D57">
            <v>45.27</v>
          </cell>
          <cell r="E57" t="str">
            <v>#</v>
          </cell>
        </row>
        <row r="58">
          <cell r="B58" t="str">
            <v>Did not have partner within last 12 months</v>
          </cell>
          <cell r="C58">
            <v>17</v>
          </cell>
          <cell r="D58">
            <v>28.02</v>
          </cell>
          <cell r="E58" t="str">
            <v>#</v>
          </cell>
        </row>
        <row r="59">
          <cell r="B59" t="str">
            <v>Has ever had a partner</v>
          </cell>
          <cell r="C59">
            <v>14</v>
          </cell>
          <cell r="D59">
            <v>29.82</v>
          </cell>
          <cell r="E59" t="str">
            <v>#</v>
          </cell>
        </row>
        <row r="60">
          <cell r="B60" t="str">
            <v>Has never had a partner</v>
          </cell>
          <cell r="C60" t="str">
            <v>S</v>
          </cell>
          <cell r="D60">
            <v>104.83</v>
          </cell>
          <cell r="E60" t="str">
            <v/>
          </cell>
        </row>
        <row r="61">
          <cell r="B61" t="str">
            <v>Non-partnered</v>
          </cell>
          <cell r="C61">
            <v>17</v>
          </cell>
          <cell r="D61">
            <v>28.02</v>
          </cell>
          <cell r="E61" t="str">
            <v>#</v>
          </cell>
        </row>
        <row r="62">
          <cell r="B62" t="str">
            <v>Never married and never in a civil union</v>
          </cell>
          <cell r="C62" t="str">
            <v>S</v>
          </cell>
          <cell r="D62">
            <v>50.84</v>
          </cell>
          <cell r="E62" t="str">
            <v/>
          </cell>
        </row>
        <row r="63">
          <cell r="B63" t="str">
            <v>Divorced</v>
          </cell>
          <cell r="C63" t="str">
            <v>S</v>
          </cell>
          <cell r="D63">
            <v>53.73</v>
          </cell>
          <cell r="E63" t="str">
            <v/>
          </cell>
        </row>
        <row r="64">
          <cell r="B64" t="str">
            <v>Widowed/surviving partner</v>
          </cell>
          <cell r="C64" t="str">
            <v>S</v>
          </cell>
          <cell r="D64">
            <v>129.72</v>
          </cell>
          <cell r="E64" t="str">
            <v/>
          </cell>
        </row>
        <row r="65">
          <cell r="B65" t="str">
            <v>Separated</v>
          </cell>
          <cell r="C65">
            <v>5</v>
          </cell>
          <cell r="D65">
            <v>48.11</v>
          </cell>
          <cell r="E65" t="str">
            <v>#</v>
          </cell>
        </row>
        <row r="66">
          <cell r="B66" t="str">
            <v>Married/civil union/de facto</v>
          </cell>
          <cell r="C66" t="str">
            <v>S</v>
          </cell>
          <cell r="D66">
            <v>196.03</v>
          </cell>
          <cell r="E66" t="str">
            <v/>
          </cell>
        </row>
        <row r="67">
          <cell r="B67" t="str">
            <v>Adults with disability</v>
          </cell>
          <cell r="C67" t="str">
            <v>S</v>
          </cell>
          <cell r="D67">
            <v>103.4</v>
          </cell>
          <cell r="E67" t="str">
            <v/>
          </cell>
        </row>
        <row r="68">
          <cell r="B68" t="str">
            <v>Adults without disability</v>
          </cell>
          <cell r="C68">
            <v>16</v>
          </cell>
          <cell r="D68">
            <v>28.99</v>
          </cell>
          <cell r="E68" t="str">
            <v>#</v>
          </cell>
        </row>
        <row r="69">
          <cell r="B69" t="str">
            <v>Low level of psychological distress</v>
          </cell>
          <cell r="C69">
            <v>14</v>
          </cell>
          <cell r="D69">
            <v>31.65</v>
          </cell>
          <cell r="E69" t="str">
            <v>#</v>
          </cell>
        </row>
        <row r="70">
          <cell r="B70" t="str">
            <v>Moderate level of psychological distress</v>
          </cell>
          <cell r="C70" t="str">
            <v>S</v>
          </cell>
          <cell r="D70">
            <v>79.23</v>
          </cell>
          <cell r="E70" t="str">
            <v/>
          </cell>
        </row>
        <row r="71">
          <cell r="B71" t="str">
            <v>High level of psychological distress</v>
          </cell>
          <cell r="C71" t="str">
            <v>S</v>
          </cell>
          <cell r="D71">
            <v>104.65</v>
          </cell>
          <cell r="E71" t="str">
            <v/>
          </cell>
        </row>
        <row r="72">
          <cell r="B72" t="str">
            <v>No probable serious mental illness</v>
          </cell>
          <cell r="C72">
            <v>14</v>
          </cell>
          <cell r="D72">
            <v>31.65</v>
          </cell>
          <cell r="E72" t="str">
            <v>#</v>
          </cell>
        </row>
        <row r="73">
          <cell r="B73" t="str">
            <v>Probable serious mental illness</v>
          </cell>
          <cell r="C73" t="str">
            <v>S</v>
          </cell>
          <cell r="D73">
            <v>79.23</v>
          </cell>
          <cell r="E73" t="str">
            <v/>
          </cell>
        </row>
        <row r="74">
          <cell r="B74" t="str">
            <v>Employed</v>
          </cell>
          <cell r="C74">
            <v>9</v>
          </cell>
          <cell r="D74">
            <v>41.34</v>
          </cell>
          <cell r="E74" t="str">
            <v>#</v>
          </cell>
        </row>
        <row r="75">
          <cell r="B75" t="str">
            <v>Unemployed</v>
          </cell>
          <cell r="C75" t="str">
            <v>S</v>
          </cell>
          <cell r="D75">
            <v>93.67</v>
          </cell>
          <cell r="E75" t="str">
            <v/>
          </cell>
        </row>
        <row r="76">
          <cell r="B76" t="str">
            <v>Retired</v>
          </cell>
          <cell r="C76" t="str">
            <v>S</v>
          </cell>
          <cell r="D76">
            <v>90.02</v>
          </cell>
          <cell r="E76" t="str">
            <v/>
          </cell>
        </row>
        <row r="77">
          <cell r="B77" t="str">
            <v>Home or caring duties or voluntary work</v>
          </cell>
          <cell r="C77" t="str">
            <v>S</v>
          </cell>
          <cell r="D77">
            <v>103.21</v>
          </cell>
          <cell r="E77" t="str">
            <v/>
          </cell>
        </row>
        <row r="78">
          <cell r="B78" t="str">
            <v>Not employed, studying</v>
          </cell>
          <cell r="C78" t="str">
            <v>S</v>
          </cell>
          <cell r="D78">
            <v>115.45</v>
          </cell>
          <cell r="E78" t="str">
            <v/>
          </cell>
        </row>
        <row r="79">
          <cell r="B79" t="str">
            <v>Not employed, not actively seeking work/unable to work</v>
          </cell>
          <cell r="C79" t="str">
            <v>S</v>
          </cell>
          <cell r="D79">
            <v>87.56</v>
          </cell>
          <cell r="E79" t="str">
            <v/>
          </cell>
        </row>
        <row r="80">
          <cell r="B80" t="str">
            <v>Other employment status</v>
          </cell>
          <cell r="C80" t="str">
            <v>S</v>
          </cell>
          <cell r="D80">
            <v>89.78</v>
          </cell>
          <cell r="E80" t="str">
            <v/>
          </cell>
        </row>
        <row r="81">
          <cell r="B81" t="str">
            <v>Not in the labour force</v>
          </cell>
          <cell r="C81" t="str">
            <v>S</v>
          </cell>
          <cell r="D81">
            <v>54.07</v>
          </cell>
          <cell r="E81" t="str">
            <v/>
          </cell>
        </row>
        <row r="82">
          <cell r="B82" t="str">
            <v>Personal income: $20,000 or less</v>
          </cell>
          <cell r="C82" t="str">
            <v>S</v>
          </cell>
          <cell r="D82">
            <v>55.6</v>
          </cell>
          <cell r="E82" t="str">
            <v/>
          </cell>
        </row>
        <row r="83">
          <cell r="B83" t="str">
            <v>Personal income: $20,001–$40,000</v>
          </cell>
          <cell r="C83">
            <v>7</v>
          </cell>
          <cell r="D83">
            <v>47.8</v>
          </cell>
          <cell r="E83" t="str">
            <v>#</v>
          </cell>
        </row>
        <row r="84">
          <cell r="B84" t="str">
            <v>Personal income: $40,001–$60,000</v>
          </cell>
          <cell r="C84" t="str">
            <v>S</v>
          </cell>
          <cell r="D84">
            <v>64.510000000000005</v>
          </cell>
          <cell r="E84" t="str">
            <v/>
          </cell>
        </row>
        <row r="85">
          <cell r="B85" t="str">
            <v>Personal income: $60,001 or more</v>
          </cell>
          <cell r="C85" t="str">
            <v>S</v>
          </cell>
          <cell r="D85">
            <v>73.48</v>
          </cell>
          <cell r="E85" t="str">
            <v/>
          </cell>
        </row>
        <row r="86">
          <cell r="B86" t="str">
            <v>Household income: $40,000 or less</v>
          </cell>
          <cell r="C86">
            <v>9</v>
          </cell>
          <cell r="D86">
            <v>42.25</v>
          </cell>
          <cell r="E86" t="str">
            <v>#</v>
          </cell>
        </row>
        <row r="87">
          <cell r="B87" t="str">
            <v>Household income: $40,001–$60,000</v>
          </cell>
          <cell r="C87" t="str">
            <v>S</v>
          </cell>
          <cell r="D87">
            <v>62.12</v>
          </cell>
          <cell r="E87" t="str">
            <v/>
          </cell>
        </row>
        <row r="88">
          <cell r="B88" t="str">
            <v>Household income: $60,001–$100,000</v>
          </cell>
          <cell r="C88" t="str">
            <v>S</v>
          </cell>
          <cell r="D88">
            <v>63.76</v>
          </cell>
          <cell r="E88" t="str">
            <v/>
          </cell>
        </row>
        <row r="89">
          <cell r="B89" t="str">
            <v>Household income: $100,001 or more</v>
          </cell>
          <cell r="C89" t="str">
            <v>S</v>
          </cell>
          <cell r="D89">
            <v>107.64</v>
          </cell>
          <cell r="E89" t="str">
            <v/>
          </cell>
        </row>
        <row r="90">
          <cell r="B90" t="str">
            <v>Not at all limited</v>
          </cell>
          <cell r="C90" t="str">
            <v>S</v>
          </cell>
          <cell r="D90">
            <v>68.89</v>
          </cell>
          <cell r="E90" t="str">
            <v/>
          </cell>
        </row>
        <row r="91">
          <cell r="B91" t="str">
            <v>A little limited</v>
          </cell>
          <cell r="C91" t="str">
            <v>S</v>
          </cell>
          <cell r="D91">
            <v>83.34</v>
          </cell>
          <cell r="E91" t="str">
            <v/>
          </cell>
        </row>
        <row r="92">
          <cell r="B92" t="str">
            <v>Quite limited</v>
          </cell>
          <cell r="C92" t="str">
            <v>S</v>
          </cell>
          <cell r="D92">
            <v>112.11</v>
          </cell>
          <cell r="E92" t="str">
            <v/>
          </cell>
        </row>
        <row r="93">
          <cell r="B93" t="str">
            <v>Very limited</v>
          </cell>
          <cell r="C93" t="str">
            <v>S</v>
          </cell>
          <cell r="D93">
            <v>79.45</v>
          </cell>
          <cell r="E93" t="str">
            <v/>
          </cell>
        </row>
        <row r="94">
          <cell r="B94" t="str">
            <v>Couldn't buy it</v>
          </cell>
          <cell r="C94">
            <v>8</v>
          </cell>
          <cell r="D94">
            <v>40.270000000000003</v>
          </cell>
          <cell r="E94" t="str">
            <v>#</v>
          </cell>
        </row>
        <row r="95">
          <cell r="B95" t="str">
            <v>Not at all limited</v>
          </cell>
          <cell r="C95" t="str">
            <v>S</v>
          </cell>
          <cell r="D95">
            <v>68.89</v>
          </cell>
          <cell r="E95" t="str">
            <v/>
          </cell>
        </row>
        <row r="96">
          <cell r="B96" t="str">
            <v>A little limited</v>
          </cell>
          <cell r="C96" t="str">
            <v>S</v>
          </cell>
          <cell r="D96">
            <v>83.34</v>
          </cell>
          <cell r="E96" t="str">
            <v/>
          </cell>
        </row>
        <row r="97">
          <cell r="B97" t="str">
            <v>Quite or very limited</v>
          </cell>
          <cell r="C97" t="str">
            <v>S</v>
          </cell>
          <cell r="D97">
            <v>64.709999999999994</v>
          </cell>
          <cell r="E97" t="str">
            <v/>
          </cell>
        </row>
        <row r="98">
          <cell r="B98" t="str">
            <v>Couldn't buy it</v>
          </cell>
          <cell r="C98">
            <v>8</v>
          </cell>
          <cell r="D98">
            <v>40.270000000000003</v>
          </cell>
          <cell r="E98" t="str">
            <v>#</v>
          </cell>
        </row>
        <row r="99">
          <cell r="B99" t="str">
            <v>Yes, can meet unexpected expense</v>
          </cell>
          <cell r="C99">
            <v>7</v>
          </cell>
          <cell r="D99">
            <v>43.11</v>
          </cell>
          <cell r="E99" t="str">
            <v>#</v>
          </cell>
        </row>
        <row r="100">
          <cell r="B100" t="str">
            <v>No, cannot meet unexpected expense</v>
          </cell>
          <cell r="C100">
            <v>9</v>
          </cell>
          <cell r="D100">
            <v>36.119999999999997</v>
          </cell>
          <cell r="E100" t="str">
            <v>#</v>
          </cell>
        </row>
        <row r="101">
          <cell r="B101" t="str">
            <v>Household had no vehicle access</v>
          </cell>
          <cell r="C101" t="str">
            <v>S</v>
          </cell>
          <cell r="D101">
            <v>80.58</v>
          </cell>
          <cell r="E101" t="str">
            <v/>
          </cell>
        </row>
        <row r="102">
          <cell r="B102" t="str">
            <v>Household had vehicle access</v>
          </cell>
          <cell r="C102">
            <v>15</v>
          </cell>
          <cell r="D102">
            <v>28.76</v>
          </cell>
          <cell r="E102" t="str">
            <v>#</v>
          </cell>
        </row>
        <row r="103">
          <cell r="B103" t="str">
            <v>Household had no access to device</v>
          </cell>
          <cell r="C103" t="str">
            <v>S</v>
          </cell>
          <cell r="D103">
            <v>119.74</v>
          </cell>
          <cell r="E103" t="str">
            <v/>
          </cell>
        </row>
        <row r="104">
          <cell r="B104" t="str">
            <v>Household had access to device</v>
          </cell>
          <cell r="C104">
            <v>16</v>
          </cell>
          <cell r="D104">
            <v>28.59</v>
          </cell>
          <cell r="E104" t="str">
            <v>#</v>
          </cell>
        </row>
        <row r="105">
          <cell r="B105" t="str">
            <v>One person household</v>
          </cell>
          <cell r="C105">
            <v>3</v>
          </cell>
          <cell r="D105">
            <v>41.91</v>
          </cell>
          <cell r="E105" t="str">
            <v>#</v>
          </cell>
        </row>
        <row r="106">
          <cell r="B106" t="str">
            <v>One parent with child(ren)</v>
          </cell>
          <cell r="C106">
            <v>10</v>
          </cell>
          <cell r="D106">
            <v>41.24</v>
          </cell>
          <cell r="E106" t="str">
            <v>#</v>
          </cell>
        </row>
        <row r="107">
          <cell r="B107" t="str">
            <v>Couple only</v>
          </cell>
          <cell r="C107">
            <v>0</v>
          </cell>
          <cell r="D107" t="str">
            <v>.</v>
          </cell>
          <cell r="E107" t="str">
            <v/>
          </cell>
        </row>
        <row r="108">
          <cell r="B108" t="str">
            <v>Couple with child(ren)</v>
          </cell>
          <cell r="C108">
            <v>0</v>
          </cell>
          <cell r="D108" t="str">
            <v>.</v>
          </cell>
          <cell r="E108" t="str">
            <v/>
          </cell>
        </row>
        <row r="109">
          <cell r="B109" t="str">
            <v>Other multi-person household</v>
          </cell>
          <cell r="C109" t="str">
            <v>S</v>
          </cell>
          <cell r="D109">
            <v>157.51</v>
          </cell>
          <cell r="E109" t="str">
            <v/>
          </cell>
        </row>
        <row r="110">
          <cell r="B110" t="str">
            <v>Household composition unidentifiable</v>
          </cell>
          <cell r="C110">
            <v>0</v>
          </cell>
          <cell r="D110" t="str">
            <v>.</v>
          </cell>
          <cell r="E110" t="str">
            <v/>
          </cell>
        </row>
        <row r="111">
          <cell r="B111" t="str">
            <v>Other household with couple and/or child</v>
          </cell>
          <cell r="C111" t="str">
            <v>S</v>
          </cell>
          <cell r="D111">
            <v>65</v>
          </cell>
          <cell r="E111" t="str">
            <v/>
          </cell>
        </row>
        <row r="112">
          <cell r="B112" t="str">
            <v>One-person household</v>
          </cell>
          <cell r="C112">
            <v>3</v>
          </cell>
          <cell r="D112">
            <v>41.91</v>
          </cell>
          <cell r="E112" t="str">
            <v>#</v>
          </cell>
        </row>
        <row r="113">
          <cell r="B113" t="str">
            <v>Two-people household</v>
          </cell>
          <cell r="C113" t="str">
            <v>S</v>
          </cell>
          <cell r="D113">
            <v>70.73</v>
          </cell>
          <cell r="E113" t="str">
            <v/>
          </cell>
        </row>
        <row r="114">
          <cell r="B114" t="str">
            <v>Three-people household</v>
          </cell>
          <cell r="C114">
            <v>5</v>
          </cell>
          <cell r="D114">
            <v>47.29</v>
          </cell>
          <cell r="E114" t="str">
            <v>#</v>
          </cell>
        </row>
        <row r="115">
          <cell r="B115" t="str">
            <v>Four-people household</v>
          </cell>
          <cell r="C115" t="str">
            <v>S</v>
          </cell>
          <cell r="D115">
            <v>83.98</v>
          </cell>
          <cell r="E115" t="str">
            <v/>
          </cell>
        </row>
        <row r="116">
          <cell r="B116" t="str">
            <v>Five-or-more-people household</v>
          </cell>
          <cell r="C116" t="str">
            <v>S</v>
          </cell>
          <cell r="D116">
            <v>73.98</v>
          </cell>
          <cell r="E116" t="str">
            <v/>
          </cell>
        </row>
        <row r="117">
          <cell r="B117" t="str">
            <v>No children in household</v>
          </cell>
          <cell r="C117">
            <v>7</v>
          </cell>
          <cell r="D117">
            <v>40.19</v>
          </cell>
          <cell r="E117" t="str">
            <v>#</v>
          </cell>
        </row>
        <row r="118">
          <cell r="B118" t="str">
            <v>One-child household</v>
          </cell>
          <cell r="C118" t="str">
            <v>S</v>
          </cell>
          <cell r="D118">
            <v>64.67</v>
          </cell>
          <cell r="E118" t="str">
            <v/>
          </cell>
        </row>
        <row r="119">
          <cell r="B119" t="str">
            <v>Two-or-more-children household</v>
          </cell>
          <cell r="C119" t="str">
            <v>S</v>
          </cell>
          <cell r="D119">
            <v>53.57</v>
          </cell>
          <cell r="E119" t="str">
            <v/>
          </cell>
        </row>
        <row r="120">
          <cell r="B120" t="str">
            <v>No children in household</v>
          </cell>
          <cell r="C120">
            <v>7</v>
          </cell>
          <cell r="D120">
            <v>40.19</v>
          </cell>
          <cell r="E120" t="str">
            <v>#</v>
          </cell>
        </row>
        <row r="121">
          <cell r="B121" t="str">
            <v>One-or-more-children household</v>
          </cell>
          <cell r="C121">
            <v>9</v>
          </cell>
          <cell r="D121">
            <v>42.08</v>
          </cell>
          <cell r="E121" t="str">
            <v>#</v>
          </cell>
        </row>
        <row r="122">
          <cell r="B122" t="str">
            <v>Yes, lived at current address</v>
          </cell>
          <cell r="C122">
            <v>13</v>
          </cell>
          <cell r="D122">
            <v>32.9</v>
          </cell>
          <cell r="E122" t="str">
            <v>#</v>
          </cell>
        </row>
        <row r="123">
          <cell r="B123" t="str">
            <v>No, did not live at current address</v>
          </cell>
          <cell r="C123" t="str">
            <v>S</v>
          </cell>
          <cell r="D123">
            <v>52.6</v>
          </cell>
          <cell r="E123" t="str">
            <v/>
          </cell>
        </row>
        <row r="124">
          <cell r="B124" t="str">
            <v>Owned</v>
          </cell>
          <cell r="C124">
            <v>7</v>
          </cell>
          <cell r="D124">
            <v>46.23</v>
          </cell>
          <cell r="E124" t="str">
            <v>#</v>
          </cell>
        </row>
        <row r="125">
          <cell r="B125" t="str">
            <v>Rented, private</v>
          </cell>
          <cell r="C125">
            <v>7</v>
          </cell>
          <cell r="D125">
            <v>39.29</v>
          </cell>
          <cell r="E125" t="str">
            <v>#</v>
          </cell>
        </row>
        <row r="126">
          <cell r="B126" t="str">
            <v>Rented, government</v>
          </cell>
          <cell r="C126" t="str">
            <v>S</v>
          </cell>
          <cell r="D126">
            <v>78.78</v>
          </cell>
          <cell r="E126" t="str">
            <v/>
          </cell>
        </row>
        <row r="128">
          <cell r="B128"/>
          <cell r="C128"/>
          <cell r="D128"/>
          <cell r="E128"/>
        </row>
        <row r="129">
          <cell r="B129"/>
          <cell r="C129"/>
          <cell r="D129"/>
          <cell r="E129"/>
        </row>
        <row r="130">
          <cell r="B130"/>
          <cell r="C130"/>
          <cell r="D130"/>
          <cell r="E130"/>
        </row>
      </sheetData>
      <sheetData sheetId="6">
        <row r="4">
          <cell r="B4" t="str">
            <v>New Zealand Average</v>
          </cell>
          <cell r="C4">
            <v>5.77</v>
          </cell>
          <cell r="D4">
            <v>0.69</v>
          </cell>
          <cell r="E4" t="str">
            <v>.</v>
          </cell>
          <cell r="F4" t="str">
            <v/>
          </cell>
        </row>
        <row r="5">
          <cell r="B5" t="str">
            <v>Female</v>
          </cell>
          <cell r="C5">
            <v>5.77</v>
          </cell>
          <cell r="D5">
            <v>0.69</v>
          </cell>
          <cell r="E5" t="str">
            <v>.</v>
          </cell>
          <cell r="F5" t="str">
            <v/>
          </cell>
        </row>
        <row r="6">
          <cell r="B6" t="str">
            <v>Cis-female</v>
          </cell>
          <cell r="C6">
            <v>5.8</v>
          </cell>
          <cell r="D6">
            <v>0.7</v>
          </cell>
          <cell r="E6" t="str">
            <v>.</v>
          </cell>
          <cell r="F6" t="str">
            <v/>
          </cell>
        </row>
        <row r="7">
          <cell r="B7" t="str">
            <v>Gender-diverse or trans-gender</v>
          </cell>
          <cell r="C7" t="str">
            <v>SŜ</v>
          </cell>
          <cell r="D7">
            <v>3.5</v>
          </cell>
          <cell r="E7" t="str">
            <v/>
          </cell>
          <cell r="F7" t="str">
            <v/>
          </cell>
        </row>
        <row r="8">
          <cell r="B8" t="str">
            <v>Heterosexual</v>
          </cell>
          <cell r="C8">
            <v>5.47</v>
          </cell>
          <cell r="D8">
            <v>0.68</v>
          </cell>
          <cell r="E8" t="str">
            <v>.</v>
          </cell>
          <cell r="F8" t="str">
            <v/>
          </cell>
        </row>
        <row r="9">
          <cell r="B9" t="str">
            <v>Gay or lesbian</v>
          </cell>
          <cell r="C9" t="str">
            <v>SŜ</v>
          </cell>
          <cell r="D9">
            <v>11.73</v>
          </cell>
          <cell r="E9" t="str">
            <v/>
          </cell>
          <cell r="F9" t="str">
            <v/>
          </cell>
        </row>
        <row r="10">
          <cell r="B10" t="str">
            <v>Bisexual</v>
          </cell>
          <cell r="C10" t="str">
            <v>S</v>
          </cell>
          <cell r="D10">
            <v>9.0500000000000007</v>
          </cell>
          <cell r="E10" t="str">
            <v/>
          </cell>
          <cell r="F10" t="str">
            <v>*</v>
          </cell>
        </row>
        <row r="11">
          <cell r="B11" t="str">
            <v>Other sexual identity</v>
          </cell>
          <cell r="C11" t="str">
            <v>S</v>
          </cell>
          <cell r="D11">
            <v>33.71</v>
          </cell>
          <cell r="E11" t="str">
            <v/>
          </cell>
          <cell r="F11" t="str">
            <v/>
          </cell>
        </row>
        <row r="12">
          <cell r="B12" t="str">
            <v>People with diverse sexualities</v>
          </cell>
          <cell r="C12">
            <v>15.91</v>
          </cell>
          <cell r="D12">
            <v>6.96</v>
          </cell>
          <cell r="E12" t="str">
            <v>.‡</v>
          </cell>
          <cell r="F12" t="str">
            <v>*</v>
          </cell>
        </row>
        <row r="13">
          <cell r="B13" t="str">
            <v>Not LGBT</v>
          </cell>
          <cell r="C13">
            <v>5.47</v>
          </cell>
          <cell r="D13">
            <v>0.69</v>
          </cell>
          <cell r="E13" t="str">
            <v>.</v>
          </cell>
          <cell r="F13" t="str">
            <v/>
          </cell>
        </row>
        <row r="14">
          <cell r="B14" t="str">
            <v>LGBT</v>
          </cell>
          <cell r="C14">
            <v>13.68</v>
          </cell>
          <cell r="D14">
            <v>5.87</v>
          </cell>
          <cell r="E14" t="str">
            <v>.‡</v>
          </cell>
          <cell r="F14" t="str">
            <v>*</v>
          </cell>
        </row>
        <row r="15">
          <cell r="B15" t="str">
            <v>15–19 years</v>
          </cell>
          <cell r="C15" t="str">
            <v>SŜ</v>
          </cell>
          <cell r="D15">
            <v>8.4700000000000006</v>
          </cell>
          <cell r="E15" t="str">
            <v/>
          </cell>
          <cell r="F15" t="str">
            <v>*</v>
          </cell>
        </row>
        <row r="16">
          <cell r="B16" t="str">
            <v>20–29 years</v>
          </cell>
          <cell r="C16">
            <v>10.87</v>
          </cell>
          <cell r="D16">
            <v>2.74</v>
          </cell>
          <cell r="E16" t="str">
            <v>.‡</v>
          </cell>
          <cell r="F16" t="str">
            <v>*</v>
          </cell>
        </row>
        <row r="17">
          <cell r="B17" t="str">
            <v>30–39 years</v>
          </cell>
          <cell r="C17">
            <v>6.38</v>
          </cell>
          <cell r="D17">
            <v>1.65</v>
          </cell>
          <cell r="E17" t="str">
            <v>.‡</v>
          </cell>
          <cell r="F17" t="str">
            <v/>
          </cell>
        </row>
        <row r="18">
          <cell r="B18" t="str">
            <v>40–49 years</v>
          </cell>
          <cell r="C18">
            <v>5.89</v>
          </cell>
          <cell r="D18">
            <v>1.78</v>
          </cell>
          <cell r="E18" t="str">
            <v>.‡</v>
          </cell>
          <cell r="F18" t="str">
            <v/>
          </cell>
        </row>
        <row r="19">
          <cell r="B19" t="str">
            <v>50–59 years</v>
          </cell>
          <cell r="C19">
            <v>4.4800000000000004</v>
          </cell>
          <cell r="D19">
            <v>1.54</v>
          </cell>
          <cell r="E19" t="str">
            <v>.‡</v>
          </cell>
          <cell r="F19" t="str">
            <v/>
          </cell>
        </row>
        <row r="20">
          <cell r="B20" t="str">
            <v>60–64 years</v>
          </cell>
          <cell r="C20" t="str">
            <v>SŜ</v>
          </cell>
          <cell r="D20">
            <v>1.96</v>
          </cell>
          <cell r="E20" t="str">
            <v/>
          </cell>
          <cell r="F20" t="str">
            <v>*</v>
          </cell>
        </row>
        <row r="21">
          <cell r="B21" t="str">
            <v>65 years and over</v>
          </cell>
          <cell r="C21">
            <v>1.7</v>
          </cell>
          <cell r="D21">
            <v>0.82</v>
          </cell>
          <cell r="E21" t="str">
            <v>.‡</v>
          </cell>
          <cell r="F21" t="str">
            <v>*</v>
          </cell>
        </row>
        <row r="22">
          <cell r="B22" t="str">
            <v>15–29 years</v>
          </cell>
          <cell r="C22">
            <v>11.48</v>
          </cell>
          <cell r="D22">
            <v>2.41</v>
          </cell>
          <cell r="E22" t="str">
            <v>.‡</v>
          </cell>
          <cell r="F22" t="str">
            <v>*</v>
          </cell>
        </row>
        <row r="23">
          <cell r="B23" t="str">
            <v>30–64 years</v>
          </cell>
          <cell r="C23">
            <v>5.46</v>
          </cell>
          <cell r="D23">
            <v>0.85</v>
          </cell>
          <cell r="E23" t="str">
            <v>.</v>
          </cell>
          <cell r="F23" t="str">
            <v/>
          </cell>
        </row>
        <row r="24">
          <cell r="B24" t="str">
            <v>65 years and over</v>
          </cell>
          <cell r="C24">
            <v>1.7</v>
          </cell>
          <cell r="D24">
            <v>0.82</v>
          </cell>
          <cell r="E24" t="str">
            <v>.‡</v>
          </cell>
          <cell r="F24" t="str">
            <v>*</v>
          </cell>
        </row>
        <row r="25">
          <cell r="B25" t="str">
            <v>15–19 years</v>
          </cell>
          <cell r="C25" t="str">
            <v>SŜ</v>
          </cell>
          <cell r="D25">
            <v>8.4700000000000006</v>
          </cell>
          <cell r="E25" t="str">
            <v/>
          </cell>
          <cell r="F25" t="str">
            <v>*</v>
          </cell>
        </row>
        <row r="26">
          <cell r="B26" t="str">
            <v>20–29 years</v>
          </cell>
          <cell r="C26">
            <v>10.87</v>
          </cell>
          <cell r="D26">
            <v>2.74</v>
          </cell>
          <cell r="E26" t="str">
            <v>.‡</v>
          </cell>
          <cell r="F26" t="str">
            <v>*</v>
          </cell>
        </row>
        <row r="27">
          <cell r="B27" t="str">
            <v>NZ European</v>
          </cell>
          <cell r="C27">
            <v>5.66</v>
          </cell>
          <cell r="D27">
            <v>0.88</v>
          </cell>
          <cell r="E27" t="str">
            <v>.</v>
          </cell>
          <cell r="F27" t="str">
            <v/>
          </cell>
        </row>
        <row r="28">
          <cell r="B28" t="str">
            <v>Māori</v>
          </cell>
          <cell r="C28">
            <v>11.39</v>
          </cell>
          <cell r="D28">
            <v>2.37</v>
          </cell>
          <cell r="E28" t="str">
            <v>.‡</v>
          </cell>
          <cell r="F28" t="str">
            <v>*</v>
          </cell>
        </row>
        <row r="29">
          <cell r="B29" t="str">
            <v>Pacific peoples</v>
          </cell>
          <cell r="C29">
            <v>9.23</v>
          </cell>
          <cell r="D29">
            <v>3.61</v>
          </cell>
          <cell r="E29" t="str">
            <v>.‡</v>
          </cell>
          <cell r="F29" t="str">
            <v/>
          </cell>
        </row>
        <row r="30">
          <cell r="B30" t="str">
            <v>Asian</v>
          </cell>
          <cell r="C30" t="str">
            <v>SŜ</v>
          </cell>
          <cell r="D30">
            <v>1.55</v>
          </cell>
          <cell r="E30" t="str">
            <v/>
          </cell>
          <cell r="F30" t="str">
            <v>*</v>
          </cell>
        </row>
        <row r="31">
          <cell r="B31" t="str">
            <v>Chinese</v>
          </cell>
          <cell r="C31" t="str">
            <v>SŜ</v>
          </cell>
          <cell r="D31">
            <v>1.87</v>
          </cell>
          <cell r="E31" t="str">
            <v/>
          </cell>
          <cell r="F31" t="str">
            <v>*</v>
          </cell>
        </row>
        <row r="32">
          <cell r="B32" t="str">
            <v>Indian</v>
          </cell>
          <cell r="C32" t="str">
            <v>SŜ</v>
          </cell>
          <cell r="D32">
            <v>2.2200000000000002</v>
          </cell>
          <cell r="E32" t="str">
            <v/>
          </cell>
          <cell r="F32" t="str">
            <v/>
          </cell>
        </row>
        <row r="33">
          <cell r="B33" t="str">
            <v>Other Asian ethnicity</v>
          </cell>
          <cell r="C33" t="str">
            <v>SŜ</v>
          </cell>
          <cell r="D33">
            <v>3.84</v>
          </cell>
          <cell r="E33" t="str">
            <v/>
          </cell>
          <cell r="F33" t="str">
            <v/>
          </cell>
        </row>
        <row r="34">
          <cell r="B34" t="str">
            <v>Other ethnicity</v>
          </cell>
          <cell r="C34" t="str">
            <v>SŜ</v>
          </cell>
          <cell r="D34">
            <v>9.6</v>
          </cell>
          <cell r="E34" t="str">
            <v/>
          </cell>
          <cell r="F34" t="str">
            <v/>
          </cell>
        </row>
        <row r="35">
          <cell r="B35" t="str">
            <v>Other ethnicity (except European and Māori)</v>
          </cell>
          <cell r="C35">
            <v>5.0199999999999996</v>
          </cell>
          <cell r="D35">
            <v>1.69</v>
          </cell>
          <cell r="E35" t="str">
            <v>.‡</v>
          </cell>
          <cell r="F35" t="str">
            <v/>
          </cell>
        </row>
        <row r="36">
          <cell r="B36" t="str">
            <v>Other ethnicity (except European, Māori and Asian)</v>
          </cell>
          <cell r="C36">
            <v>9.61</v>
          </cell>
          <cell r="D36">
            <v>3.42</v>
          </cell>
          <cell r="E36" t="str">
            <v>.‡</v>
          </cell>
          <cell r="F36" t="str">
            <v/>
          </cell>
        </row>
        <row r="37">
          <cell r="B37" t="str">
            <v>Other ethnicity (except European, Māori and Pacific)</v>
          </cell>
          <cell r="C37" t="str">
            <v>SŜ</v>
          </cell>
          <cell r="D37">
            <v>1.8</v>
          </cell>
          <cell r="E37" t="str">
            <v/>
          </cell>
          <cell r="F37" t="str">
            <v>*</v>
          </cell>
        </row>
        <row r="38">
          <cell r="B38">
            <v>2018</v>
          </cell>
          <cell r="C38">
            <v>100</v>
          </cell>
          <cell r="D38">
            <v>0</v>
          </cell>
          <cell r="E38" t="str">
            <v>.</v>
          </cell>
          <cell r="F38" t="str">
            <v>*</v>
          </cell>
        </row>
        <row r="39">
          <cell r="B39" t="str">
            <v>2019/20</v>
          </cell>
          <cell r="C39">
            <v>100</v>
          </cell>
          <cell r="D39">
            <v>0</v>
          </cell>
          <cell r="E39" t="str">
            <v>.‡</v>
          </cell>
          <cell r="F39" t="str">
            <v>*</v>
          </cell>
        </row>
        <row r="40">
          <cell r="B40" t="str">
            <v>Auckland</v>
          </cell>
          <cell r="C40">
            <v>4.78</v>
          </cell>
          <cell r="D40">
            <v>1.32</v>
          </cell>
          <cell r="E40" t="str">
            <v>.‡</v>
          </cell>
          <cell r="F40" t="str">
            <v/>
          </cell>
        </row>
        <row r="41">
          <cell r="B41" t="str">
            <v>Wellington</v>
          </cell>
          <cell r="C41">
            <v>6.26</v>
          </cell>
          <cell r="D41">
            <v>2.39</v>
          </cell>
          <cell r="E41" t="str">
            <v>.‡</v>
          </cell>
          <cell r="F41" t="str">
            <v/>
          </cell>
        </row>
        <row r="42">
          <cell r="B42" t="str">
            <v>Rest of North Island</v>
          </cell>
          <cell r="C42">
            <v>5.75</v>
          </cell>
          <cell r="D42">
            <v>1.08</v>
          </cell>
          <cell r="E42" t="str">
            <v>.</v>
          </cell>
          <cell r="F42" t="str">
            <v/>
          </cell>
        </row>
        <row r="43">
          <cell r="B43" t="str">
            <v>Canterbury</v>
          </cell>
          <cell r="C43">
            <v>6.97</v>
          </cell>
          <cell r="D43">
            <v>2.5499999999999998</v>
          </cell>
          <cell r="E43" t="str">
            <v>.‡</v>
          </cell>
          <cell r="F43" t="str">
            <v/>
          </cell>
        </row>
        <row r="44">
          <cell r="B44" t="str">
            <v>Rest of South Island</v>
          </cell>
          <cell r="C44">
            <v>6.88</v>
          </cell>
          <cell r="D44">
            <v>2.2599999999999998</v>
          </cell>
          <cell r="E44" t="str">
            <v>.‡</v>
          </cell>
          <cell r="F44" t="str">
            <v/>
          </cell>
        </row>
        <row r="45">
          <cell r="B45" t="str">
            <v>Major urban area</v>
          </cell>
          <cell r="C45">
            <v>5.79</v>
          </cell>
          <cell r="D45">
            <v>1.1299999999999999</v>
          </cell>
          <cell r="E45" t="str">
            <v>.‡</v>
          </cell>
          <cell r="F45" t="str">
            <v/>
          </cell>
        </row>
        <row r="46">
          <cell r="B46" t="str">
            <v>Large urban area</v>
          </cell>
          <cell r="C46">
            <v>6.26</v>
          </cell>
          <cell r="D46">
            <v>1.93</v>
          </cell>
          <cell r="E46" t="str">
            <v>.‡</v>
          </cell>
          <cell r="F46" t="str">
            <v/>
          </cell>
        </row>
        <row r="47">
          <cell r="B47" t="str">
            <v>Medium urban area</v>
          </cell>
          <cell r="C47" t="str">
            <v>SŜ</v>
          </cell>
          <cell r="D47">
            <v>2.96</v>
          </cell>
          <cell r="E47" t="str">
            <v/>
          </cell>
          <cell r="F47" t="str">
            <v/>
          </cell>
        </row>
        <row r="48">
          <cell r="B48" t="str">
            <v>Small urban area</v>
          </cell>
          <cell r="C48">
            <v>5.26</v>
          </cell>
          <cell r="D48">
            <v>1.91</v>
          </cell>
          <cell r="E48" t="str">
            <v>.‡</v>
          </cell>
          <cell r="F48" t="str">
            <v/>
          </cell>
        </row>
        <row r="49">
          <cell r="B49" t="str">
            <v>Rural settlement/rural other</v>
          </cell>
          <cell r="C49">
            <v>5.55</v>
          </cell>
          <cell r="D49">
            <v>1.69</v>
          </cell>
          <cell r="E49" t="str">
            <v>.‡</v>
          </cell>
          <cell r="F49" t="str">
            <v/>
          </cell>
        </row>
        <row r="50">
          <cell r="B50" t="str">
            <v>Major urban area</v>
          </cell>
          <cell r="C50">
            <v>5.79</v>
          </cell>
          <cell r="D50">
            <v>1.1299999999999999</v>
          </cell>
          <cell r="E50" t="str">
            <v>.‡</v>
          </cell>
          <cell r="F50" t="str">
            <v/>
          </cell>
        </row>
        <row r="51">
          <cell r="B51" t="str">
            <v>Medium/large urban area</v>
          </cell>
          <cell r="C51">
            <v>6.03</v>
          </cell>
          <cell r="D51">
            <v>1.77</v>
          </cell>
          <cell r="E51" t="str">
            <v>.‡</v>
          </cell>
          <cell r="F51" t="str">
            <v/>
          </cell>
        </row>
        <row r="52">
          <cell r="B52" t="str">
            <v>Small urban/rural area</v>
          </cell>
          <cell r="C52">
            <v>5.45</v>
          </cell>
          <cell r="D52">
            <v>1.26</v>
          </cell>
          <cell r="E52" t="str">
            <v>.‡</v>
          </cell>
          <cell r="F52" t="str">
            <v/>
          </cell>
        </row>
        <row r="53">
          <cell r="B53" t="str">
            <v>Quintile 1 (least deprived)</v>
          </cell>
          <cell r="C53">
            <v>3.15</v>
          </cell>
          <cell r="D53">
            <v>1.32</v>
          </cell>
          <cell r="E53" t="str">
            <v>.‡</v>
          </cell>
          <cell r="F53" t="str">
            <v>*</v>
          </cell>
        </row>
        <row r="54">
          <cell r="B54" t="str">
            <v>Quintile 2</v>
          </cell>
          <cell r="C54">
            <v>4.5199999999999996</v>
          </cell>
          <cell r="D54">
            <v>1.72</v>
          </cell>
          <cell r="E54" t="str">
            <v>.‡</v>
          </cell>
          <cell r="F54" t="str">
            <v/>
          </cell>
        </row>
        <row r="55">
          <cell r="B55" t="str">
            <v>Quintile 3</v>
          </cell>
          <cell r="C55">
            <v>6.07</v>
          </cell>
          <cell r="D55">
            <v>1.69</v>
          </cell>
          <cell r="E55" t="str">
            <v>.‡</v>
          </cell>
          <cell r="F55" t="str">
            <v/>
          </cell>
        </row>
        <row r="56">
          <cell r="B56" t="str">
            <v>Quintile 4</v>
          </cell>
          <cell r="C56">
            <v>6.44</v>
          </cell>
          <cell r="D56">
            <v>1.74</v>
          </cell>
          <cell r="E56" t="str">
            <v>.‡</v>
          </cell>
          <cell r="F56" t="str">
            <v/>
          </cell>
        </row>
        <row r="57">
          <cell r="B57" t="str">
            <v>Quintile 5 (most deprived)</v>
          </cell>
          <cell r="C57">
            <v>9.32</v>
          </cell>
          <cell r="D57">
            <v>1.81</v>
          </cell>
          <cell r="E57" t="str">
            <v>.‡</v>
          </cell>
          <cell r="F57" t="str">
            <v>*</v>
          </cell>
        </row>
        <row r="58">
          <cell r="B58" t="str">
            <v>Had partner within last 12 months</v>
          </cell>
          <cell r="C58">
            <v>5.77</v>
          </cell>
          <cell r="D58">
            <v>0.69</v>
          </cell>
          <cell r="E58" t="str">
            <v>.</v>
          </cell>
          <cell r="F58" t="str">
            <v/>
          </cell>
        </row>
        <row r="59">
          <cell r="B59" t="str">
            <v>Has ever had a partner</v>
          </cell>
          <cell r="C59">
            <v>5.77</v>
          </cell>
          <cell r="D59">
            <v>0.69</v>
          </cell>
          <cell r="E59" t="str">
            <v>.</v>
          </cell>
          <cell r="F59" t="str">
            <v/>
          </cell>
        </row>
        <row r="60">
          <cell r="B60" t="str">
            <v>Partnered – legally registered</v>
          </cell>
          <cell r="C60">
            <v>3.39</v>
          </cell>
          <cell r="D60">
            <v>0.63</v>
          </cell>
          <cell r="E60" t="str">
            <v>.</v>
          </cell>
          <cell r="F60" t="str">
            <v>*</v>
          </cell>
        </row>
        <row r="61">
          <cell r="B61" t="str">
            <v>Partnered – not legally registered</v>
          </cell>
          <cell r="C61">
            <v>8.17</v>
          </cell>
          <cell r="D61">
            <v>2.61</v>
          </cell>
          <cell r="E61" t="str">
            <v>.‡</v>
          </cell>
          <cell r="F61" t="str">
            <v/>
          </cell>
        </row>
        <row r="62">
          <cell r="B62" t="str">
            <v>Non-partnered</v>
          </cell>
          <cell r="C62">
            <v>27.5</v>
          </cell>
          <cell r="D62">
            <v>5.52</v>
          </cell>
          <cell r="E62" t="str">
            <v>.‡</v>
          </cell>
          <cell r="F62" t="str">
            <v>*</v>
          </cell>
        </row>
        <row r="63">
          <cell r="B63" t="str">
            <v>Never married and never in a civil union</v>
          </cell>
          <cell r="C63">
            <v>13.07</v>
          </cell>
          <cell r="D63">
            <v>3.47</v>
          </cell>
          <cell r="E63" t="str">
            <v>.‡</v>
          </cell>
          <cell r="F63" t="str">
            <v>*</v>
          </cell>
        </row>
        <row r="64">
          <cell r="B64" t="str">
            <v>Divorced</v>
          </cell>
          <cell r="C64" t="str">
            <v>SŜ</v>
          </cell>
          <cell r="D64">
            <v>7.81</v>
          </cell>
          <cell r="E64" t="str">
            <v/>
          </cell>
          <cell r="F64" t="str">
            <v/>
          </cell>
        </row>
        <row r="65">
          <cell r="B65" t="str">
            <v>Widowed/surviving partner</v>
          </cell>
          <cell r="C65" t="str">
            <v>SŜ</v>
          </cell>
          <cell r="D65">
            <v>4.46</v>
          </cell>
          <cell r="E65" t="str">
            <v/>
          </cell>
          <cell r="F65" t="str">
            <v/>
          </cell>
        </row>
        <row r="66">
          <cell r="B66" t="str">
            <v>Separated</v>
          </cell>
          <cell r="C66">
            <v>38.58</v>
          </cell>
          <cell r="D66">
            <v>9.48</v>
          </cell>
          <cell r="E66" t="str">
            <v>.‡</v>
          </cell>
          <cell r="F66" t="str">
            <v>*</v>
          </cell>
        </row>
        <row r="67">
          <cell r="B67" t="str">
            <v>Married/civil union/de facto</v>
          </cell>
          <cell r="C67">
            <v>3.41</v>
          </cell>
          <cell r="D67">
            <v>0.63</v>
          </cell>
          <cell r="E67" t="str">
            <v>.</v>
          </cell>
          <cell r="F67" t="str">
            <v>*</v>
          </cell>
        </row>
        <row r="68">
          <cell r="B68" t="str">
            <v>Adults with disability</v>
          </cell>
          <cell r="C68" t="str">
            <v>SŜ</v>
          </cell>
          <cell r="D68">
            <v>8.16</v>
          </cell>
          <cell r="E68" t="str">
            <v/>
          </cell>
          <cell r="F68" t="str">
            <v/>
          </cell>
        </row>
        <row r="69">
          <cell r="B69" t="str">
            <v>Adults without disability</v>
          </cell>
          <cell r="C69">
            <v>5.47</v>
          </cell>
          <cell r="D69">
            <v>0.68</v>
          </cell>
          <cell r="E69" t="str">
            <v>.</v>
          </cell>
          <cell r="F69" t="str">
            <v/>
          </cell>
        </row>
        <row r="70">
          <cell r="B70" t="str">
            <v>Low level of psychological distress</v>
          </cell>
          <cell r="C70">
            <v>4.74</v>
          </cell>
          <cell r="D70">
            <v>0.64</v>
          </cell>
          <cell r="E70" t="str">
            <v>.</v>
          </cell>
          <cell r="F70" t="str">
            <v/>
          </cell>
        </row>
        <row r="71">
          <cell r="B71" t="str">
            <v>Moderate level of psychological distress</v>
          </cell>
          <cell r="C71">
            <v>16.190000000000001</v>
          </cell>
          <cell r="D71">
            <v>5.16</v>
          </cell>
          <cell r="E71" t="str">
            <v>.‡</v>
          </cell>
          <cell r="F71" t="str">
            <v>*</v>
          </cell>
        </row>
        <row r="72">
          <cell r="B72" t="str">
            <v>High level of psychological distress</v>
          </cell>
          <cell r="C72" t="str">
            <v>Ŝ</v>
          </cell>
          <cell r="D72">
            <v>14.47</v>
          </cell>
          <cell r="E72" t="str">
            <v/>
          </cell>
          <cell r="F72" t="str">
            <v>*</v>
          </cell>
        </row>
        <row r="73">
          <cell r="B73" t="str">
            <v>No probable serious mental illness</v>
          </cell>
          <cell r="C73">
            <v>4.74</v>
          </cell>
          <cell r="D73">
            <v>0.64</v>
          </cell>
          <cell r="E73" t="str">
            <v>.</v>
          </cell>
          <cell r="F73" t="str">
            <v/>
          </cell>
        </row>
        <row r="74">
          <cell r="B74" t="str">
            <v>Probable serious mental illness</v>
          </cell>
          <cell r="C74">
            <v>16.190000000000001</v>
          </cell>
          <cell r="D74">
            <v>5.16</v>
          </cell>
          <cell r="E74" t="str">
            <v>.‡</v>
          </cell>
          <cell r="F74" t="str">
            <v>*</v>
          </cell>
        </row>
        <row r="75">
          <cell r="B75" t="str">
            <v>Employed</v>
          </cell>
          <cell r="C75">
            <v>5.71</v>
          </cell>
          <cell r="D75">
            <v>1.02</v>
          </cell>
          <cell r="E75" t="str">
            <v>.</v>
          </cell>
          <cell r="F75" t="str">
            <v/>
          </cell>
        </row>
        <row r="76">
          <cell r="B76" t="str">
            <v>Unemployed</v>
          </cell>
          <cell r="C76">
            <v>10.94</v>
          </cell>
          <cell r="D76">
            <v>5.28</v>
          </cell>
          <cell r="E76" t="str">
            <v>.‡</v>
          </cell>
          <cell r="F76" t="str">
            <v/>
          </cell>
        </row>
        <row r="77">
          <cell r="B77" t="str">
            <v>Retired</v>
          </cell>
          <cell r="C77" t="str">
            <v>SŜ</v>
          </cell>
          <cell r="D77">
            <v>0.85</v>
          </cell>
          <cell r="E77" t="str">
            <v/>
          </cell>
          <cell r="F77" t="str">
            <v>*</v>
          </cell>
        </row>
        <row r="78">
          <cell r="B78" t="str">
            <v>Home or caring duties or voluntary work</v>
          </cell>
          <cell r="C78">
            <v>5.61</v>
          </cell>
          <cell r="D78">
            <v>1.87</v>
          </cell>
          <cell r="E78" t="str">
            <v>.‡</v>
          </cell>
          <cell r="F78" t="str">
            <v/>
          </cell>
        </row>
        <row r="79">
          <cell r="B79" t="str">
            <v>Not employed, studying</v>
          </cell>
          <cell r="C79" t="str">
            <v>SŜ</v>
          </cell>
          <cell r="D79">
            <v>7.4</v>
          </cell>
          <cell r="E79" t="str">
            <v/>
          </cell>
          <cell r="F79" t="str">
            <v>*</v>
          </cell>
        </row>
        <row r="80">
          <cell r="B80" t="str">
            <v>Not employed, not actively seeking work/unable to work</v>
          </cell>
          <cell r="C80" t="str">
            <v>SŜ</v>
          </cell>
          <cell r="D80">
            <v>8.49</v>
          </cell>
          <cell r="E80" t="str">
            <v/>
          </cell>
          <cell r="F80" t="str">
            <v/>
          </cell>
        </row>
        <row r="81">
          <cell r="B81" t="str">
            <v>Other employment status</v>
          </cell>
          <cell r="C81" t="str">
            <v>SŜ</v>
          </cell>
          <cell r="D81">
            <v>6.34</v>
          </cell>
          <cell r="E81" t="str">
            <v/>
          </cell>
          <cell r="F81" t="str">
            <v/>
          </cell>
        </row>
        <row r="82">
          <cell r="B82" t="str">
            <v>Not in the labour force</v>
          </cell>
          <cell r="C82">
            <v>5.22</v>
          </cell>
          <cell r="D82">
            <v>1.06</v>
          </cell>
          <cell r="E82" t="str">
            <v>.‡</v>
          </cell>
          <cell r="F82" t="str">
            <v/>
          </cell>
        </row>
        <row r="83">
          <cell r="B83" t="str">
            <v>Personal income: $20,000 or less</v>
          </cell>
          <cell r="C83">
            <v>6.88</v>
          </cell>
          <cell r="D83">
            <v>1.54</v>
          </cell>
          <cell r="E83" t="str">
            <v>.‡</v>
          </cell>
          <cell r="F83" t="str">
            <v/>
          </cell>
        </row>
        <row r="84">
          <cell r="B84" t="str">
            <v>Personal income: $20,001–$40,000</v>
          </cell>
          <cell r="C84">
            <v>5.95</v>
          </cell>
          <cell r="D84">
            <v>1.37</v>
          </cell>
          <cell r="E84" t="str">
            <v>.‡</v>
          </cell>
          <cell r="F84" t="str">
            <v/>
          </cell>
        </row>
        <row r="85">
          <cell r="B85" t="str">
            <v>Personal income: $40,001–$60,000</v>
          </cell>
          <cell r="C85">
            <v>5.57</v>
          </cell>
          <cell r="D85">
            <v>1.67</v>
          </cell>
          <cell r="E85" t="str">
            <v>.‡</v>
          </cell>
          <cell r="F85" t="str">
            <v/>
          </cell>
        </row>
        <row r="86">
          <cell r="B86" t="str">
            <v>Personal income: $60,001 or more</v>
          </cell>
          <cell r="C86">
            <v>4.37</v>
          </cell>
          <cell r="D86">
            <v>1.59</v>
          </cell>
          <cell r="E86" t="str">
            <v>.‡</v>
          </cell>
          <cell r="F86" t="str">
            <v/>
          </cell>
        </row>
        <row r="87">
          <cell r="B87" t="str">
            <v>Household income: $40,000 or less</v>
          </cell>
          <cell r="C87">
            <v>8.2200000000000006</v>
          </cell>
          <cell r="D87">
            <v>1.62</v>
          </cell>
          <cell r="E87" t="str">
            <v>.‡</v>
          </cell>
          <cell r="F87" t="str">
            <v>*</v>
          </cell>
        </row>
        <row r="88">
          <cell r="B88" t="str">
            <v>Household income: $40,001–$60,000</v>
          </cell>
          <cell r="C88">
            <v>6.95</v>
          </cell>
          <cell r="D88">
            <v>1.96</v>
          </cell>
          <cell r="E88" t="str">
            <v>.‡</v>
          </cell>
          <cell r="F88" t="str">
            <v/>
          </cell>
        </row>
        <row r="89">
          <cell r="B89" t="str">
            <v>Household income: $60,001–$100,000</v>
          </cell>
          <cell r="C89">
            <v>4.8899999999999997</v>
          </cell>
          <cell r="D89">
            <v>1.35</v>
          </cell>
          <cell r="E89" t="str">
            <v>.‡</v>
          </cell>
          <cell r="F89" t="str">
            <v/>
          </cell>
        </row>
        <row r="90">
          <cell r="B90" t="str">
            <v>Household income: $100,001 or more</v>
          </cell>
          <cell r="C90">
            <v>4.38</v>
          </cell>
          <cell r="D90">
            <v>1.18</v>
          </cell>
          <cell r="E90" t="str">
            <v>.‡</v>
          </cell>
          <cell r="F90" t="str">
            <v/>
          </cell>
        </row>
        <row r="91">
          <cell r="B91" t="str">
            <v>Not at all limited</v>
          </cell>
          <cell r="C91">
            <v>2.93</v>
          </cell>
          <cell r="D91">
            <v>0.76</v>
          </cell>
          <cell r="E91" t="str">
            <v>.‡</v>
          </cell>
          <cell r="F91" t="str">
            <v>*</v>
          </cell>
        </row>
        <row r="92">
          <cell r="B92" t="str">
            <v>A little limited</v>
          </cell>
          <cell r="C92">
            <v>6.21</v>
          </cell>
          <cell r="D92">
            <v>1.94</v>
          </cell>
          <cell r="E92" t="str">
            <v>.‡</v>
          </cell>
          <cell r="F92" t="str">
            <v/>
          </cell>
        </row>
        <row r="93">
          <cell r="B93" t="str">
            <v>Quite limited</v>
          </cell>
          <cell r="C93">
            <v>6.62</v>
          </cell>
          <cell r="D93">
            <v>2.1</v>
          </cell>
          <cell r="E93" t="str">
            <v>.‡</v>
          </cell>
          <cell r="F93" t="str">
            <v/>
          </cell>
        </row>
        <row r="94">
          <cell r="B94" t="str">
            <v>Very limited</v>
          </cell>
          <cell r="C94">
            <v>7.3</v>
          </cell>
          <cell r="D94">
            <v>2.65</v>
          </cell>
          <cell r="E94" t="str">
            <v>.‡</v>
          </cell>
          <cell r="F94" t="str">
            <v/>
          </cell>
        </row>
        <row r="95">
          <cell r="B95" t="str">
            <v>Couldn't buy it</v>
          </cell>
          <cell r="C95">
            <v>12.51</v>
          </cell>
          <cell r="D95">
            <v>2.83</v>
          </cell>
          <cell r="E95" t="str">
            <v>.‡</v>
          </cell>
          <cell r="F95" t="str">
            <v>*</v>
          </cell>
        </row>
        <row r="96">
          <cell r="B96" t="str">
            <v>Not at all limited</v>
          </cell>
          <cell r="C96">
            <v>2.93</v>
          </cell>
          <cell r="D96">
            <v>0.76</v>
          </cell>
          <cell r="E96" t="str">
            <v>.‡</v>
          </cell>
          <cell r="F96" t="str">
            <v>*</v>
          </cell>
        </row>
        <row r="97">
          <cell r="B97" t="str">
            <v>A little limited</v>
          </cell>
          <cell r="C97">
            <v>6.21</v>
          </cell>
          <cell r="D97">
            <v>1.94</v>
          </cell>
          <cell r="E97" t="str">
            <v>.‡</v>
          </cell>
          <cell r="F97" t="str">
            <v/>
          </cell>
        </row>
        <row r="98">
          <cell r="B98" t="str">
            <v>Quite or very limited</v>
          </cell>
          <cell r="C98">
            <v>6.94</v>
          </cell>
          <cell r="D98">
            <v>1.46</v>
          </cell>
          <cell r="E98" t="str">
            <v>.‡</v>
          </cell>
          <cell r="F98" t="str">
            <v/>
          </cell>
        </row>
        <row r="99">
          <cell r="B99" t="str">
            <v>Couldn't buy it</v>
          </cell>
          <cell r="C99">
            <v>12.51</v>
          </cell>
          <cell r="D99">
            <v>2.83</v>
          </cell>
          <cell r="E99" t="str">
            <v>.‡</v>
          </cell>
          <cell r="F99" t="str">
            <v>*</v>
          </cell>
        </row>
        <row r="100">
          <cell r="B100" t="str">
            <v>Yes, can meet unexpected expense</v>
          </cell>
          <cell r="C100">
            <v>4.4800000000000004</v>
          </cell>
          <cell r="D100">
            <v>0.76</v>
          </cell>
          <cell r="E100" t="str">
            <v>.</v>
          </cell>
          <cell r="F100" t="str">
            <v/>
          </cell>
        </row>
        <row r="101">
          <cell r="B101" t="str">
            <v>No, cannot meet unexpected expense</v>
          </cell>
          <cell r="C101">
            <v>12.78</v>
          </cell>
          <cell r="D101">
            <v>3.1</v>
          </cell>
          <cell r="E101" t="str">
            <v>.‡</v>
          </cell>
          <cell r="F101" t="str">
            <v>*</v>
          </cell>
        </row>
        <row r="102">
          <cell r="B102" t="str">
            <v>Household had no vehicle access</v>
          </cell>
          <cell r="C102" t="str">
            <v>SŜ</v>
          </cell>
          <cell r="D102">
            <v>5.0599999999999996</v>
          </cell>
          <cell r="E102" t="str">
            <v/>
          </cell>
          <cell r="F102" t="str">
            <v/>
          </cell>
        </row>
        <row r="103">
          <cell r="B103" t="str">
            <v>Household had vehicle access</v>
          </cell>
          <cell r="C103">
            <v>5.68</v>
          </cell>
          <cell r="D103">
            <v>0.69</v>
          </cell>
          <cell r="E103" t="str">
            <v>.</v>
          </cell>
          <cell r="F103" t="str">
            <v/>
          </cell>
        </row>
        <row r="104">
          <cell r="B104" t="str">
            <v>Household had no access to device</v>
          </cell>
          <cell r="C104" t="str">
            <v>SŜ</v>
          </cell>
          <cell r="D104">
            <v>2.81</v>
          </cell>
          <cell r="E104" t="str">
            <v/>
          </cell>
          <cell r="F104" t="str">
            <v/>
          </cell>
        </row>
        <row r="105">
          <cell r="B105" t="str">
            <v>Household had access to device</v>
          </cell>
          <cell r="C105">
            <v>5.82</v>
          </cell>
          <cell r="D105">
            <v>0.7</v>
          </cell>
          <cell r="E105" t="str">
            <v>.</v>
          </cell>
          <cell r="F105" t="str">
            <v/>
          </cell>
        </row>
        <row r="106">
          <cell r="B106" t="str">
            <v>One person household</v>
          </cell>
          <cell r="C106">
            <v>6.75</v>
          </cell>
          <cell r="D106">
            <v>1.63</v>
          </cell>
          <cell r="E106" t="str">
            <v>.‡</v>
          </cell>
          <cell r="F106" t="str">
            <v/>
          </cell>
        </row>
        <row r="107">
          <cell r="B107" t="str">
            <v>One parent with child(ren)</v>
          </cell>
          <cell r="C107">
            <v>18.52</v>
          </cell>
          <cell r="D107">
            <v>4.93</v>
          </cell>
          <cell r="E107" t="str">
            <v>.‡</v>
          </cell>
          <cell r="F107" t="str">
            <v>*</v>
          </cell>
        </row>
        <row r="108">
          <cell r="B108" t="str">
            <v>Couple only</v>
          </cell>
          <cell r="C108">
            <v>2.7</v>
          </cell>
          <cell r="D108">
            <v>0.79</v>
          </cell>
          <cell r="E108" t="str">
            <v>.‡</v>
          </cell>
          <cell r="F108" t="str">
            <v>*</v>
          </cell>
        </row>
        <row r="109">
          <cell r="B109" t="str">
            <v>Couple with child(ren)</v>
          </cell>
          <cell r="C109">
            <v>4.3099999999999996</v>
          </cell>
          <cell r="D109">
            <v>1.05</v>
          </cell>
          <cell r="E109" t="str">
            <v>.‡</v>
          </cell>
          <cell r="F109" t="str">
            <v/>
          </cell>
        </row>
        <row r="110">
          <cell r="B110" t="str">
            <v>Other multi-person household</v>
          </cell>
          <cell r="C110">
            <v>9.0500000000000007</v>
          </cell>
          <cell r="D110">
            <v>4.29</v>
          </cell>
          <cell r="E110" t="str">
            <v>.‡</v>
          </cell>
          <cell r="F110" t="str">
            <v/>
          </cell>
        </row>
        <row r="111">
          <cell r="B111" t="str">
            <v>Household composition unidentifiable</v>
          </cell>
          <cell r="C111">
            <v>0</v>
          </cell>
          <cell r="D111">
            <v>0</v>
          </cell>
          <cell r="E111" t="str">
            <v>.</v>
          </cell>
          <cell r="F111" t="str">
            <v>*</v>
          </cell>
        </row>
        <row r="112">
          <cell r="B112" t="str">
            <v>Other household with couple and/or child</v>
          </cell>
          <cell r="C112">
            <v>9.39</v>
          </cell>
          <cell r="D112">
            <v>3.32</v>
          </cell>
          <cell r="E112" t="str">
            <v>.‡</v>
          </cell>
          <cell r="F112" t="str">
            <v/>
          </cell>
        </row>
        <row r="113">
          <cell r="B113" t="str">
            <v>One-person household</v>
          </cell>
          <cell r="C113">
            <v>6.75</v>
          </cell>
          <cell r="D113">
            <v>1.63</v>
          </cell>
          <cell r="E113" t="str">
            <v>.‡</v>
          </cell>
          <cell r="F113" t="str">
            <v/>
          </cell>
        </row>
        <row r="114">
          <cell r="B114" t="str">
            <v>Two-people household</v>
          </cell>
          <cell r="C114">
            <v>3.82</v>
          </cell>
          <cell r="D114">
            <v>0.81</v>
          </cell>
          <cell r="E114" t="str">
            <v>.‡</v>
          </cell>
          <cell r="F114" t="str">
            <v>*</v>
          </cell>
        </row>
        <row r="115">
          <cell r="B115" t="str">
            <v>Three-people household</v>
          </cell>
          <cell r="C115">
            <v>6.93</v>
          </cell>
          <cell r="D115">
            <v>2.2599999999999998</v>
          </cell>
          <cell r="E115" t="str">
            <v>.‡</v>
          </cell>
          <cell r="F115" t="str">
            <v/>
          </cell>
        </row>
        <row r="116">
          <cell r="B116" t="str">
            <v>Four-people household</v>
          </cell>
          <cell r="C116">
            <v>5.77</v>
          </cell>
          <cell r="D116">
            <v>1.68</v>
          </cell>
          <cell r="E116" t="str">
            <v>.‡</v>
          </cell>
          <cell r="F116" t="str">
            <v/>
          </cell>
        </row>
        <row r="117">
          <cell r="B117" t="str">
            <v>Five-or-more-people household</v>
          </cell>
          <cell r="C117">
            <v>7.91</v>
          </cell>
          <cell r="D117">
            <v>2.13</v>
          </cell>
          <cell r="E117" t="str">
            <v>.‡</v>
          </cell>
          <cell r="F117" t="str">
            <v/>
          </cell>
        </row>
        <row r="118">
          <cell r="B118" t="str">
            <v>No children in household</v>
          </cell>
          <cell r="C118">
            <v>4</v>
          </cell>
          <cell r="D118">
            <v>0.7</v>
          </cell>
          <cell r="E118" t="str">
            <v>.</v>
          </cell>
          <cell r="F118" t="str">
            <v>*</v>
          </cell>
        </row>
        <row r="119">
          <cell r="B119" t="str">
            <v>One-child household</v>
          </cell>
          <cell r="C119">
            <v>8.61</v>
          </cell>
          <cell r="D119">
            <v>3.01</v>
          </cell>
          <cell r="E119" t="str">
            <v>.‡</v>
          </cell>
          <cell r="F119" t="str">
            <v/>
          </cell>
        </row>
        <row r="120">
          <cell r="B120" t="str">
            <v>Two-or-more-children household</v>
          </cell>
          <cell r="C120">
            <v>7.89</v>
          </cell>
          <cell r="D120">
            <v>1.63</v>
          </cell>
          <cell r="E120" t="str">
            <v>.‡</v>
          </cell>
          <cell r="F120" t="str">
            <v/>
          </cell>
        </row>
        <row r="121">
          <cell r="B121" t="str">
            <v>No children in household</v>
          </cell>
          <cell r="C121">
            <v>4</v>
          </cell>
          <cell r="D121">
            <v>0.7</v>
          </cell>
          <cell r="E121" t="str">
            <v>.</v>
          </cell>
          <cell r="F121" t="str">
            <v>*</v>
          </cell>
        </row>
        <row r="122">
          <cell r="B122" t="str">
            <v>One-or-more-children household</v>
          </cell>
          <cell r="C122">
            <v>8.1199999999999992</v>
          </cell>
          <cell r="D122">
            <v>1.36</v>
          </cell>
          <cell r="E122" t="str">
            <v>.</v>
          </cell>
          <cell r="F122" t="str">
            <v>*</v>
          </cell>
        </row>
        <row r="123">
          <cell r="B123" t="str">
            <v>Yes, lived at current address</v>
          </cell>
          <cell r="C123">
            <v>5.33</v>
          </cell>
          <cell r="D123">
            <v>0.74</v>
          </cell>
          <cell r="E123" t="str">
            <v>.</v>
          </cell>
          <cell r="F123" t="str">
            <v/>
          </cell>
        </row>
        <row r="124">
          <cell r="B124" t="str">
            <v>No, did not live at current address</v>
          </cell>
          <cell r="C124">
            <v>8.15</v>
          </cell>
          <cell r="D124">
            <v>2.2400000000000002</v>
          </cell>
          <cell r="E124" t="str">
            <v>.‡</v>
          </cell>
          <cell r="F124" t="str">
            <v/>
          </cell>
        </row>
        <row r="125">
          <cell r="B125" t="str">
            <v>Owned</v>
          </cell>
          <cell r="C125">
            <v>3.93</v>
          </cell>
          <cell r="D125">
            <v>0.85</v>
          </cell>
          <cell r="E125" t="str">
            <v>.‡</v>
          </cell>
          <cell r="F125" t="str">
            <v>*</v>
          </cell>
        </row>
        <row r="126">
          <cell r="B126" t="str">
            <v>Rented, private</v>
          </cell>
          <cell r="C126">
            <v>8.4</v>
          </cell>
          <cell r="D126">
            <v>1.61</v>
          </cell>
          <cell r="E126" t="str">
            <v>.‡</v>
          </cell>
          <cell r="F126" t="str">
            <v>*</v>
          </cell>
        </row>
        <row r="127">
          <cell r="B127" t="str">
            <v>Rented, government</v>
          </cell>
          <cell r="C127">
            <v>19.489999999999998</v>
          </cell>
          <cell r="D127">
            <v>5.82</v>
          </cell>
          <cell r="E127" t="str">
            <v>.‡</v>
          </cell>
          <cell r="F127" t="str">
            <v>*</v>
          </cell>
        </row>
        <row r="129">
          <cell r="B129"/>
          <cell r="C129"/>
          <cell r="D129"/>
          <cell r="E129"/>
          <cell r="F129"/>
        </row>
        <row r="130">
          <cell r="B130"/>
          <cell r="C130"/>
          <cell r="D130"/>
          <cell r="E130"/>
          <cell r="F130"/>
        </row>
      </sheetData>
      <sheetData sheetId="7">
        <row r="4">
          <cell r="B4" t="str">
            <v>New Zealand Average</v>
          </cell>
          <cell r="C4">
            <v>86</v>
          </cell>
          <cell r="D4">
            <v>12.59</v>
          </cell>
          <cell r="E4" t="str">
            <v/>
          </cell>
        </row>
        <row r="5">
          <cell r="B5" t="str">
            <v>Female</v>
          </cell>
          <cell r="C5">
            <v>86</v>
          </cell>
          <cell r="D5">
            <v>12.59</v>
          </cell>
          <cell r="E5" t="str">
            <v/>
          </cell>
        </row>
        <row r="6">
          <cell r="B6" t="str">
            <v>Cis-female</v>
          </cell>
          <cell r="C6">
            <v>86</v>
          </cell>
          <cell r="D6">
            <v>12.64</v>
          </cell>
          <cell r="E6" t="str">
            <v/>
          </cell>
        </row>
        <row r="7">
          <cell r="B7" t="str">
            <v>Gender-diverse or trans-gender</v>
          </cell>
          <cell r="C7" t="str">
            <v>S</v>
          </cell>
          <cell r="D7">
            <v>140.30000000000001</v>
          </cell>
          <cell r="E7" t="str">
            <v/>
          </cell>
        </row>
        <row r="8">
          <cell r="B8" t="str">
            <v>Heterosexual</v>
          </cell>
          <cell r="C8">
            <v>78</v>
          </cell>
          <cell r="D8">
            <v>13.15</v>
          </cell>
          <cell r="E8" t="str">
            <v/>
          </cell>
        </row>
        <row r="9">
          <cell r="B9" t="str">
            <v>Gay or lesbian</v>
          </cell>
          <cell r="C9" t="str">
            <v>S</v>
          </cell>
          <cell r="D9">
            <v>120.61</v>
          </cell>
          <cell r="E9" t="str">
            <v/>
          </cell>
        </row>
        <row r="10">
          <cell r="B10" t="str">
            <v>Bisexual</v>
          </cell>
          <cell r="C10">
            <v>4</v>
          </cell>
          <cell r="D10">
            <v>49.3</v>
          </cell>
          <cell r="E10" t="str">
            <v>#</v>
          </cell>
        </row>
        <row r="11">
          <cell r="B11" t="str">
            <v>Other sexual identity</v>
          </cell>
          <cell r="C11" t="str">
            <v>S</v>
          </cell>
          <cell r="D11">
            <v>135.24</v>
          </cell>
          <cell r="E11" t="str">
            <v/>
          </cell>
        </row>
        <row r="12">
          <cell r="B12" t="str">
            <v>People with diverse sexualities</v>
          </cell>
          <cell r="C12">
            <v>7</v>
          </cell>
          <cell r="D12">
            <v>44.89</v>
          </cell>
          <cell r="E12" t="str">
            <v>#</v>
          </cell>
        </row>
        <row r="13">
          <cell r="B13" t="str">
            <v>Not LGBT</v>
          </cell>
          <cell r="C13">
            <v>79</v>
          </cell>
          <cell r="D13">
            <v>13.18</v>
          </cell>
          <cell r="E13" t="str">
            <v/>
          </cell>
        </row>
        <row r="14">
          <cell r="B14" t="str">
            <v>LGBT</v>
          </cell>
          <cell r="C14">
            <v>7</v>
          </cell>
          <cell r="D14">
            <v>43.33</v>
          </cell>
          <cell r="E14" t="str">
            <v>#</v>
          </cell>
        </row>
        <row r="15">
          <cell r="B15" t="str">
            <v>15–19 years</v>
          </cell>
          <cell r="C15" t="str">
            <v>S</v>
          </cell>
          <cell r="D15">
            <v>57.71</v>
          </cell>
          <cell r="E15" t="str">
            <v/>
          </cell>
        </row>
        <row r="16">
          <cell r="B16" t="str">
            <v>20–29 years</v>
          </cell>
          <cell r="C16">
            <v>22</v>
          </cell>
          <cell r="D16">
            <v>29.18</v>
          </cell>
          <cell r="E16" t="str">
            <v>#</v>
          </cell>
        </row>
        <row r="17">
          <cell r="B17" t="str">
            <v>30–39 years</v>
          </cell>
          <cell r="C17">
            <v>25</v>
          </cell>
          <cell r="D17">
            <v>26.03</v>
          </cell>
          <cell r="E17" t="str">
            <v>#</v>
          </cell>
        </row>
        <row r="18">
          <cell r="B18" t="str">
            <v>40–49 years</v>
          </cell>
          <cell r="C18">
            <v>18</v>
          </cell>
          <cell r="D18">
            <v>30.87</v>
          </cell>
          <cell r="E18" t="str">
            <v>#</v>
          </cell>
        </row>
        <row r="19">
          <cell r="B19" t="str">
            <v>50–59 years</v>
          </cell>
          <cell r="C19">
            <v>10</v>
          </cell>
          <cell r="D19">
            <v>36.32</v>
          </cell>
          <cell r="E19" t="str">
            <v>#</v>
          </cell>
        </row>
        <row r="20">
          <cell r="B20" t="str">
            <v>60–64 years</v>
          </cell>
          <cell r="C20" t="str">
            <v>S</v>
          </cell>
          <cell r="D20">
            <v>72.61</v>
          </cell>
          <cell r="E20" t="str">
            <v/>
          </cell>
        </row>
        <row r="21">
          <cell r="B21" t="str">
            <v>65 years and over</v>
          </cell>
          <cell r="C21">
            <v>4</v>
          </cell>
          <cell r="D21">
            <v>47.7</v>
          </cell>
          <cell r="E21" t="str">
            <v>#</v>
          </cell>
        </row>
        <row r="22">
          <cell r="B22" t="str">
            <v>15–29 years</v>
          </cell>
          <cell r="C22">
            <v>27</v>
          </cell>
          <cell r="D22">
            <v>24.68</v>
          </cell>
          <cell r="E22" t="str">
            <v>#</v>
          </cell>
        </row>
        <row r="23">
          <cell r="B23" t="str">
            <v>30–64 years</v>
          </cell>
          <cell r="C23">
            <v>55</v>
          </cell>
          <cell r="D23">
            <v>15.76</v>
          </cell>
          <cell r="E23" t="str">
            <v/>
          </cell>
        </row>
        <row r="24">
          <cell r="B24" t="str">
            <v>65 years and over</v>
          </cell>
          <cell r="C24">
            <v>4</v>
          </cell>
          <cell r="D24">
            <v>47.7</v>
          </cell>
          <cell r="E24" t="str">
            <v>#</v>
          </cell>
        </row>
        <row r="25">
          <cell r="B25" t="str">
            <v>15–19 years</v>
          </cell>
          <cell r="C25" t="str">
            <v>S</v>
          </cell>
          <cell r="D25">
            <v>57.71</v>
          </cell>
          <cell r="E25" t="str">
            <v/>
          </cell>
        </row>
        <row r="26">
          <cell r="B26" t="str">
            <v>20–29 years</v>
          </cell>
          <cell r="C26">
            <v>22</v>
          </cell>
          <cell r="D26">
            <v>29.18</v>
          </cell>
          <cell r="E26" t="str">
            <v>#</v>
          </cell>
        </row>
        <row r="27">
          <cell r="B27" t="str">
            <v>NZ European</v>
          </cell>
          <cell r="C27">
            <v>59</v>
          </cell>
          <cell r="D27">
            <v>16.57</v>
          </cell>
          <cell r="E27" t="str">
            <v/>
          </cell>
        </row>
        <row r="28">
          <cell r="B28" t="str">
            <v>Māori</v>
          </cell>
          <cell r="C28">
            <v>25</v>
          </cell>
          <cell r="D28">
            <v>21.43</v>
          </cell>
          <cell r="E28" t="str">
            <v>#</v>
          </cell>
        </row>
        <row r="29">
          <cell r="B29" t="str">
            <v>Pacific peoples</v>
          </cell>
          <cell r="C29">
            <v>10</v>
          </cell>
          <cell r="D29">
            <v>41.95</v>
          </cell>
          <cell r="E29" t="str">
            <v>#</v>
          </cell>
        </row>
        <row r="30">
          <cell r="B30" t="str">
            <v>Asian</v>
          </cell>
          <cell r="C30" t="str">
            <v>S</v>
          </cell>
          <cell r="D30">
            <v>64.52</v>
          </cell>
          <cell r="E30" t="str">
            <v/>
          </cell>
        </row>
        <row r="31">
          <cell r="B31" t="str">
            <v>Chinese</v>
          </cell>
          <cell r="C31" t="str">
            <v>S</v>
          </cell>
          <cell r="D31">
            <v>114.44</v>
          </cell>
          <cell r="E31" t="str">
            <v/>
          </cell>
        </row>
        <row r="32">
          <cell r="B32" t="str">
            <v>Indian</v>
          </cell>
          <cell r="C32" t="str">
            <v>S</v>
          </cell>
          <cell r="D32">
            <v>77.97</v>
          </cell>
          <cell r="E32" t="str">
            <v/>
          </cell>
        </row>
        <row r="33">
          <cell r="B33" t="str">
            <v>Other Asian ethnicity</v>
          </cell>
          <cell r="C33" t="str">
            <v>S</v>
          </cell>
          <cell r="D33">
            <v>151.30000000000001</v>
          </cell>
          <cell r="E33" t="str">
            <v/>
          </cell>
        </row>
        <row r="34">
          <cell r="B34" t="str">
            <v>Other ethnicity</v>
          </cell>
          <cell r="C34" t="str">
            <v>S</v>
          </cell>
          <cell r="D34">
            <v>85.56</v>
          </cell>
          <cell r="E34" t="str">
            <v/>
          </cell>
        </row>
        <row r="35">
          <cell r="B35" t="str">
            <v>Other ethnicity (except European and Māori)</v>
          </cell>
          <cell r="C35">
            <v>18</v>
          </cell>
          <cell r="D35">
            <v>33.869999999999997</v>
          </cell>
          <cell r="E35" t="str">
            <v>#</v>
          </cell>
        </row>
        <row r="36">
          <cell r="B36" t="str">
            <v>Other ethnicity (except European, Māori and Asian)</v>
          </cell>
          <cell r="C36">
            <v>13</v>
          </cell>
          <cell r="D36">
            <v>37.43</v>
          </cell>
          <cell r="E36" t="str">
            <v>#</v>
          </cell>
        </row>
        <row r="37">
          <cell r="B37" t="str">
            <v>Other ethnicity (except European, Māori and Pacific)</v>
          </cell>
          <cell r="C37" t="str">
            <v>S</v>
          </cell>
          <cell r="D37">
            <v>56.81</v>
          </cell>
          <cell r="E37" t="str">
            <v/>
          </cell>
        </row>
        <row r="38">
          <cell r="B38">
            <v>2018</v>
          </cell>
          <cell r="C38">
            <v>48</v>
          </cell>
          <cell r="D38">
            <v>16.760000000000002</v>
          </cell>
          <cell r="E38" t="str">
            <v/>
          </cell>
        </row>
        <row r="39">
          <cell r="B39" t="str">
            <v>2019/20</v>
          </cell>
          <cell r="C39">
            <v>39</v>
          </cell>
          <cell r="D39">
            <v>20.7</v>
          </cell>
          <cell r="E39" t="str">
            <v>#</v>
          </cell>
        </row>
        <row r="40">
          <cell r="B40" t="str">
            <v>Auckland</v>
          </cell>
          <cell r="C40">
            <v>24</v>
          </cell>
          <cell r="D40">
            <v>28.03</v>
          </cell>
          <cell r="E40" t="str">
            <v>#</v>
          </cell>
        </row>
        <row r="41">
          <cell r="B41" t="str">
            <v>Wellington</v>
          </cell>
          <cell r="C41">
            <v>10</v>
          </cell>
          <cell r="D41">
            <v>39.409999999999997</v>
          </cell>
          <cell r="E41" t="str">
            <v>#</v>
          </cell>
        </row>
        <row r="42">
          <cell r="B42" t="str">
            <v>Rest of North Island</v>
          </cell>
          <cell r="C42">
            <v>28</v>
          </cell>
          <cell r="D42">
            <v>19.43</v>
          </cell>
          <cell r="E42" t="str">
            <v/>
          </cell>
        </row>
        <row r="43">
          <cell r="B43" t="str">
            <v>Canterbury</v>
          </cell>
          <cell r="C43">
            <v>14</v>
          </cell>
          <cell r="D43">
            <v>39.46</v>
          </cell>
          <cell r="E43" t="str">
            <v>#</v>
          </cell>
        </row>
        <row r="44">
          <cell r="B44" t="str">
            <v>Rest of South Island</v>
          </cell>
          <cell r="C44">
            <v>11</v>
          </cell>
          <cell r="D44">
            <v>33.950000000000003</v>
          </cell>
          <cell r="E44" t="str">
            <v>#</v>
          </cell>
        </row>
        <row r="45">
          <cell r="B45" t="str">
            <v>Major urban area</v>
          </cell>
          <cell r="C45">
            <v>43</v>
          </cell>
          <cell r="D45">
            <v>20.149999999999999</v>
          </cell>
          <cell r="E45" t="str">
            <v>#</v>
          </cell>
        </row>
        <row r="46">
          <cell r="B46" t="str">
            <v>Large urban area</v>
          </cell>
          <cell r="C46">
            <v>13</v>
          </cell>
          <cell r="D46">
            <v>32.25</v>
          </cell>
          <cell r="E46" t="str">
            <v>#</v>
          </cell>
        </row>
        <row r="47">
          <cell r="B47" t="str">
            <v>Medium urban area</v>
          </cell>
          <cell r="C47" t="str">
            <v>S</v>
          </cell>
          <cell r="D47">
            <v>60.55</v>
          </cell>
          <cell r="E47" t="str">
            <v/>
          </cell>
        </row>
        <row r="48">
          <cell r="B48" t="str">
            <v>Small urban area</v>
          </cell>
          <cell r="C48">
            <v>8</v>
          </cell>
          <cell r="D48">
            <v>38.380000000000003</v>
          </cell>
          <cell r="E48" t="str">
            <v>#</v>
          </cell>
        </row>
        <row r="49">
          <cell r="B49" t="str">
            <v>Rural settlement/rural other</v>
          </cell>
          <cell r="C49">
            <v>14</v>
          </cell>
          <cell r="D49">
            <v>31.47</v>
          </cell>
          <cell r="E49" t="str">
            <v>#</v>
          </cell>
        </row>
        <row r="50">
          <cell r="B50" t="str">
            <v>Major urban area</v>
          </cell>
          <cell r="C50">
            <v>43</v>
          </cell>
          <cell r="D50">
            <v>20.149999999999999</v>
          </cell>
          <cell r="E50" t="str">
            <v>#</v>
          </cell>
        </row>
        <row r="51">
          <cell r="B51" t="str">
            <v>Medium/large urban area</v>
          </cell>
          <cell r="C51">
            <v>21</v>
          </cell>
          <cell r="D51">
            <v>35.1</v>
          </cell>
          <cell r="E51" t="str">
            <v>#</v>
          </cell>
        </row>
        <row r="52">
          <cell r="B52" t="str">
            <v>Small urban/rural area</v>
          </cell>
          <cell r="C52">
            <v>22</v>
          </cell>
          <cell r="D52">
            <v>23.64</v>
          </cell>
          <cell r="E52" t="str">
            <v>#</v>
          </cell>
        </row>
        <row r="53">
          <cell r="B53" t="str">
            <v>Quintile 1 (least deprived)</v>
          </cell>
          <cell r="C53">
            <v>10</v>
          </cell>
          <cell r="D53">
            <v>43.29</v>
          </cell>
          <cell r="E53" t="str">
            <v>#</v>
          </cell>
        </row>
        <row r="54">
          <cell r="B54" t="str">
            <v>Quintile 2</v>
          </cell>
          <cell r="C54">
            <v>15</v>
          </cell>
          <cell r="D54">
            <v>38.450000000000003</v>
          </cell>
          <cell r="E54" t="str">
            <v>#</v>
          </cell>
        </row>
        <row r="55">
          <cell r="B55" t="str">
            <v>Quintile 3</v>
          </cell>
          <cell r="C55">
            <v>19</v>
          </cell>
          <cell r="D55">
            <v>31.47</v>
          </cell>
          <cell r="E55" t="str">
            <v>#</v>
          </cell>
        </row>
        <row r="56">
          <cell r="B56" t="str">
            <v>Quintile 4</v>
          </cell>
          <cell r="C56">
            <v>19</v>
          </cell>
          <cell r="D56">
            <v>29.31</v>
          </cell>
          <cell r="E56" t="str">
            <v>#</v>
          </cell>
        </row>
        <row r="57">
          <cell r="B57" t="str">
            <v>Quintile 5 (most deprived)</v>
          </cell>
          <cell r="C57">
            <v>24</v>
          </cell>
          <cell r="D57">
            <v>20.3</v>
          </cell>
          <cell r="E57" t="str">
            <v>#</v>
          </cell>
        </row>
        <row r="58">
          <cell r="B58" t="str">
            <v>Had partner within last 12 months</v>
          </cell>
          <cell r="C58">
            <v>86</v>
          </cell>
          <cell r="D58">
            <v>12.59</v>
          </cell>
          <cell r="E58" t="str">
            <v/>
          </cell>
        </row>
        <row r="59">
          <cell r="B59" t="str">
            <v>Has ever had a partner</v>
          </cell>
          <cell r="C59">
            <v>86</v>
          </cell>
          <cell r="D59">
            <v>12.59</v>
          </cell>
          <cell r="E59" t="str">
            <v/>
          </cell>
        </row>
        <row r="60">
          <cell r="B60" t="str">
            <v>Partnered – legally registered</v>
          </cell>
          <cell r="C60">
            <v>42</v>
          </cell>
          <cell r="D60">
            <v>19.05</v>
          </cell>
          <cell r="E60" t="str">
            <v/>
          </cell>
        </row>
        <row r="61">
          <cell r="B61" t="str">
            <v>Partnered – not legally registered</v>
          </cell>
          <cell r="C61">
            <v>12</v>
          </cell>
          <cell r="D61">
            <v>32.659999999999997</v>
          </cell>
          <cell r="E61" t="str">
            <v>#</v>
          </cell>
        </row>
        <row r="62">
          <cell r="B62" t="str">
            <v>Non-partnered</v>
          </cell>
          <cell r="C62">
            <v>32</v>
          </cell>
          <cell r="D62">
            <v>27.03</v>
          </cell>
          <cell r="E62" t="str">
            <v>#</v>
          </cell>
        </row>
        <row r="63">
          <cell r="B63" t="str">
            <v>Never married and never in a civil union</v>
          </cell>
          <cell r="C63">
            <v>21</v>
          </cell>
          <cell r="D63">
            <v>30.02</v>
          </cell>
          <cell r="E63" t="str">
            <v>#</v>
          </cell>
        </row>
        <row r="64">
          <cell r="B64" t="str">
            <v>Divorced</v>
          </cell>
          <cell r="C64" t="str">
            <v>S</v>
          </cell>
          <cell r="D64">
            <v>73.05</v>
          </cell>
          <cell r="E64" t="str">
            <v/>
          </cell>
        </row>
        <row r="65">
          <cell r="B65" t="str">
            <v>Widowed/surviving partner</v>
          </cell>
          <cell r="C65" t="str">
            <v>S</v>
          </cell>
          <cell r="D65">
            <v>93.79</v>
          </cell>
          <cell r="E65" t="str">
            <v/>
          </cell>
        </row>
        <row r="66">
          <cell r="B66" t="str">
            <v>Separated</v>
          </cell>
          <cell r="C66">
            <v>19</v>
          </cell>
          <cell r="D66">
            <v>35.21</v>
          </cell>
          <cell r="E66" t="str">
            <v>#</v>
          </cell>
        </row>
        <row r="67">
          <cell r="B67" t="str">
            <v>Married/civil union/de facto</v>
          </cell>
          <cell r="C67">
            <v>42</v>
          </cell>
          <cell r="D67">
            <v>18.84</v>
          </cell>
          <cell r="E67" t="str">
            <v/>
          </cell>
        </row>
        <row r="68">
          <cell r="B68" t="str">
            <v>Adults with disability</v>
          </cell>
          <cell r="C68" t="str">
            <v>S</v>
          </cell>
          <cell r="D68">
            <v>63.02</v>
          </cell>
          <cell r="E68" t="str">
            <v/>
          </cell>
        </row>
        <row r="69">
          <cell r="B69" t="str">
            <v>Adults without disability</v>
          </cell>
          <cell r="C69">
            <v>79</v>
          </cell>
          <cell r="D69">
            <v>12.81</v>
          </cell>
          <cell r="E69" t="str">
            <v/>
          </cell>
        </row>
        <row r="70">
          <cell r="B70" t="str">
            <v>Low level of psychological distress</v>
          </cell>
          <cell r="C70">
            <v>66</v>
          </cell>
          <cell r="D70">
            <v>14.15</v>
          </cell>
          <cell r="E70" t="str">
            <v/>
          </cell>
        </row>
        <row r="71">
          <cell r="B71" t="str">
            <v>Moderate level of psychological distress</v>
          </cell>
          <cell r="C71">
            <v>10</v>
          </cell>
          <cell r="D71">
            <v>35.71</v>
          </cell>
          <cell r="E71" t="str">
            <v>#</v>
          </cell>
        </row>
        <row r="72">
          <cell r="B72" t="str">
            <v>High level of psychological distress</v>
          </cell>
          <cell r="C72" t="str">
            <v>S</v>
          </cell>
          <cell r="D72">
            <v>51.85</v>
          </cell>
          <cell r="E72" t="str">
            <v/>
          </cell>
        </row>
        <row r="73">
          <cell r="B73" t="str">
            <v>No probable serious mental illness</v>
          </cell>
          <cell r="C73">
            <v>66</v>
          </cell>
          <cell r="D73">
            <v>14.15</v>
          </cell>
          <cell r="E73" t="str">
            <v/>
          </cell>
        </row>
        <row r="74">
          <cell r="B74" t="str">
            <v>Probable serious mental illness</v>
          </cell>
          <cell r="C74">
            <v>10</v>
          </cell>
          <cell r="D74">
            <v>35.71</v>
          </cell>
          <cell r="E74" t="str">
            <v>#</v>
          </cell>
        </row>
        <row r="75">
          <cell r="B75" t="str">
            <v>Employed</v>
          </cell>
          <cell r="C75">
            <v>53</v>
          </cell>
          <cell r="D75">
            <v>18.71</v>
          </cell>
          <cell r="E75" t="str">
            <v/>
          </cell>
        </row>
        <row r="76">
          <cell r="B76" t="str">
            <v>Unemployed</v>
          </cell>
          <cell r="C76">
            <v>7</v>
          </cell>
          <cell r="D76">
            <v>49.63</v>
          </cell>
          <cell r="E76" t="str">
            <v>#</v>
          </cell>
        </row>
        <row r="77">
          <cell r="B77" t="str">
            <v>Retired</v>
          </cell>
          <cell r="C77" t="str">
            <v>S</v>
          </cell>
          <cell r="D77">
            <v>50.83</v>
          </cell>
          <cell r="E77" t="str">
            <v/>
          </cell>
        </row>
        <row r="78">
          <cell r="B78" t="str">
            <v>Home or caring duties or voluntary work</v>
          </cell>
          <cell r="C78">
            <v>10</v>
          </cell>
          <cell r="D78">
            <v>32.71</v>
          </cell>
          <cell r="E78" t="str">
            <v>#</v>
          </cell>
        </row>
        <row r="79">
          <cell r="B79" t="str">
            <v>Not employed, studying</v>
          </cell>
          <cell r="C79" t="str">
            <v>S</v>
          </cell>
          <cell r="D79">
            <v>52.27</v>
          </cell>
          <cell r="E79" t="str">
            <v/>
          </cell>
        </row>
        <row r="80">
          <cell r="B80" t="str">
            <v>Not employed, not actively seeking work/unable to work</v>
          </cell>
          <cell r="C80" t="str">
            <v>S</v>
          </cell>
          <cell r="D80">
            <v>63.08</v>
          </cell>
          <cell r="E80" t="str">
            <v/>
          </cell>
        </row>
        <row r="81">
          <cell r="B81" t="str">
            <v>Other employment status</v>
          </cell>
          <cell r="C81" t="str">
            <v>S</v>
          </cell>
          <cell r="D81">
            <v>64.8</v>
          </cell>
          <cell r="E81" t="str">
            <v/>
          </cell>
        </row>
        <row r="82">
          <cell r="B82" t="str">
            <v>Not in the labour force</v>
          </cell>
          <cell r="C82">
            <v>26</v>
          </cell>
          <cell r="D82">
            <v>20.78</v>
          </cell>
          <cell r="E82" t="str">
            <v>#</v>
          </cell>
        </row>
        <row r="83">
          <cell r="B83" t="str">
            <v>Personal income: $20,000 or less</v>
          </cell>
          <cell r="C83">
            <v>29</v>
          </cell>
          <cell r="D83">
            <v>25.39</v>
          </cell>
          <cell r="E83" t="str">
            <v>#</v>
          </cell>
        </row>
        <row r="84">
          <cell r="B84" t="str">
            <v>Personal income: $20,001–$40,000</v>
          </cell>
          <cell r="C84">
            <v>25</v>
          </cell>
          <cell r="D84">
            <v>23.41</v>
          </cell>
          <cell r="E84" t="str">
            <v>#</v>
          </cell>
        </row>
        <row r="85">
          <cell r="B85" t="str">
            <v>Personal income: $40,001–$60,000</v>
          </cell>
          <cell r="C85">
            <v>17</v>
          </cell>
          <cell r="D85">
            <v>31.27</v>
          </cell>
          <cell r="E85" t="str">
            <v>#</v>
          </cell>
        </row>
        <row r="86">
          <cell r="B86" t="str">
            <v>Personal income: $60,001 or more</v>
          </cell>
          <cell r="C86">
            <v>15</v>
          </cell>
          <cell r="D86">
            <v>37.43</v>
          </cell>
          <cell r="E86" t="str">
            <v>#</v>
          </cell>
        </row>
        <row r="87">
          <cell r="B87" t="str">
            <v>Household income: $40,000 or less</v>
          </cell>
          <cell r="C87">
            <v>26</v>
          </cell>
          <cell r="D87">
            <v>20.72</v>
          </cell>
          <cell r="E87" t="str">
            <v>#</v>
          </cell>
        </row>
        <row r="88">
          <cell r="B88" t="str">
            <v>Household income: $40,001–$60,000</v>
          </cell>
          <cell r="C88">
            <v>18</v>
          </cell>
          <cell r="D88">
            <v>29.05</v>
          </cell>
          <cell r="E88" t="str">
            <v>#</v>
          </cell>
        </row>
        <row r="89">
          <cell r="B89" t="str">
            <v>Household income: $60,001–$100,000</v>
          </cell>
          <cell r="C89">
            <v>20</v>
          </cell>
          <cell r="D89">
            <v>28.7</v>
          </cell>
          <cell r="E89" t="str">
            <v>#</v>
          </cell>
        </row>
        <row r="90">
          <cell r="B90" t="str">
            <v>Household income: $100,001 or more</v>
          </cell>
          <cell r="C90">
            <v>22</v>
          </cell>
          <cell r="D90">
            <v>27.08</v>
          </cell>
          <cell r="E90" t="str">
            <v>#</v>
          </cell>
        </row>
        <row r="91">
          <cell r="B91" t="str">
            <v>Not at all limited</v>
          </cell>
          <cell r="C91">
            <v>18</v>
          </cell>
          <cell r="D91">
            <v>26.23</v>
          </cell>
          <cell r="E91" t="str">
            <v>#</v>
          </cell>
        </row>
        <row r="92">
          <cell r="B92" t="str">
            <v>A little limited</v>
          </cell>
          <cell r="C92">
            <v>20</v>
          </cell>
          <cell r="D92">
            <v>31.88</v>
          </cell>
          <cell r="E92" t="str">
            <v>#</v>
          </cell>
        </row>
        <row r="93">
          <cell r="B93" t="str">
            <v>Quite limited</v>
          </cell>
          <cell r="C93">
            <v>12</v>
          </cell>
          <cell r="D93">
            <v>35.61</v>
          </cell>
          <cell r="E93" t="str">
            <v>#</v>
          </cell>
        </row>
        <row r="94">
          <cell r="B94" t="str">
            <v>Very limited</v>
          </cell>
          <cell r="C94">
            <v>12</v>
          </cell>
          <cell r="D94">
            <v>36.909999999999997</v>
          </cell>
          <cell r="E94" t="str">
            <v>#</v>
          </cell>
        </row>
        <row r="95">
          <cell r="B95" t="str">
            <v>Couldn't buy it</v>
          </cell>
          <cell r="C95">
            <v>25</v>
          </cell>
          <cell r="D95">
            <v>24.71</v>
          </cell>
          <cell r="E95" t="str">
            <v>#</v>
          </cell>
        </row>
        <row r="96">
          <cell r="B96" t="str">
            <v>Not at all limited</v>
          </cell>
          <cell r="C96">
            <v>18</v>
          </cell>
          <cell r="D96">
            <v>26.23</v>
          </cell>
          <cell r="E96" t="str">
            <v>#</v>
          </cell>
        </row>
        <row r="97">
          <cell r="B97" t="str">
            <v>A little limited</v>
          </cell>
          <cell r="C97">
            <v>20</v>
          </cell>
          <cell r="D97">
            <v>31.88</v>
          </cell>
          <cell r="E97" t="str">
            <v>#</v>
          </cell>
        </row>
        <row r="98">
          <cell r="B98" t="str">
            <v>Quite or very limited</v>
          </cell>
          <cell r="C98">
            <v>24</v>
          </cell>
          <cell r="D98">
            <v>23.36</v>
          </cell>
          <cell r="E98" t="str">
            <v>#</v>
          </cell>
        </row>
        <row r="99">
          <cell r="B99" t="str">
            <v>Couldn't buy it</v>
          </cell>
          <cell r="C99">
            <v>25</v>
          </cell>
          <cell r="D99">
            <v>24.71</v>
          </cell>
          <cell r="E99" t="str">
            <v>#</v>
          </cell>
        </row>
        <row r="100">
          <cell r="B100" t="str">
            <v>Yes, can meet unexpected expense</v>
          </cell>
          <cell r="C100">
            <v>56</v>
          </cell>
          <cell r="D100">
            <v>17.75</v>
          </cell>
          <cell r="E100" t="str">
            <v/>
          </cell>
        </row>
        <row r="101">
          <cell r="B101" t="str">
            <v>No, cannot meet unexpected expense</v>
          </cell>
          <cell r="C101">
            <v>28</v>
          </cell>
          <cell r="D101">
            <v>24.62</v>
          </cell>
          <cell r="E101" t="str">
            <v>#</v>
          </cell>
        </row>
        <row r="102">
          <cell r="B102" t="str">
            <v>Household had no vehicle access</v>
          </cell>
          <cell r="C102" t="str">
            <v>S</v>
          </cell>
          <cell r="D102">
            <v>52.17</v>
          </cell>
          <cell r="E102" t="str">
            <v/>
          </cell>
        </row>
        <row r="103">
          <cell r="B103" t="str">
            <v>Household had vehicle access</v>
          </cell>
          <cell r="C103">
            <v>83</v>
          </cell>
          <cell r="D103">
            <v>12.89</v>
          </cell>
          <cell r="E103" t="str">
            <v/>
          </cell>
        </row>
        <row r="104">
          <cell r="B104" t="str">
            <v>Household had no access to device</v>
          </cell>
          <cell r="C104" t="str">
            <v>S</v>
          </cell>
          <cell r="D104">
            <v>78.03</v>
          </cell>
          <cell r="E104" t="str">
            <v/>
          </cell>
        </row>
        <row r="105">
          <cell r="B105" t="str">
            <v>Household had access to device</v>
          </cell>
          <cell r="C105">
            <v>85</v>
          </cell>
          <cell r="D105">
            <v>12.56</v>
          </cell>
          <cell r="E105" t="str">
            <v/>
          </cell>
        </row>
        <row r="106">
          <cell r="B106" t="str">
            <v>One person household</v>
          </cell>
          <cell r="C106">
            <v>7</v>
          </cell>
          <cell r="D106">
            <v>24.99</v>
          </cell>
          <cell r="E106" t="str">
            <v>#</v>
          </cell>
        </row>
        <row r="107">
          <cell r="B107" t="str">
            <v>One parent with child(ren)</v>
          </cell>
          <cell r="C107">
            <v>18</v>
          </cell>
          <cell r="D107">
            <v>27.94</v>
          </cell>
          <cell r="E107" t="str">
            <v>#</v>
          </cell>
        </row>
        <row r="108">
          <cell r="B108" t="str">
            <v>Couple only</v>
          </cell>
          <cell r="C108">
            <v>12</v>
          </cell>
          <cell r="D108">
            <v>30.46</v>
          </cell>
          <cell r="E108" t="str">
            <v>#</v>
          </cell>
        </row>
        <row r="109">
          <cell r="B109" t="str">
            <v>Couple with child(ren)</v>
          </cell>
          <cell r="C109">
            <v>25</v>
          </cell>
          <cell r="D109">
            <v>24.58</v>
          </cell>
          <cell r="E109" t="str">
            <v>#</v>
          </cell>
        </row>
        <row r="110">
          <cell r="B110" t="str">
            <v>Other multi-person household</v>
          </cell>
          <cell r="C110">
            <v>4</v>
          </cell>
          <cell r="D110">
            <v>48.87</v>
          </cell>
          <cell r="E110" t="str">
            <v>#</v>
          </cell>
        </row>
        <row r="111">
          <cell r="B111" t="str">
            <v>Household composition unidentifiable</v>
          </cell>
          <cell r="C111">
            <v>0</v>
          </cell>
          <cell r="D111" t="str">
            <v>.</v>
          </cell>
          <cell r="E111" t="str">
            <v/>
          </cell>
        </row>
        <row r="112">
          <cell r="B112" t="str">
            <v>Other household with couple and/or child</v>
          </cell>
          <cell r="C112">
            <v>20</v>
          </cell>
          <cell r="D112">
            <v>39.76</v>
          </cell>
          <cell r="E112" t="str">
            <v>#</v>
          </cell>
        </row>
        <row r="113">
          <cell r="B113" t="str">
            <v>One-person household</v>
          </cell>
          <cell r="C113">
            <v>7</v>
          </cell>
          <cell r="D113">
            <v>24.99</v>
          </cell>
          <cell r="E113" t="str">
            <v>#</v>
          </cell>
        </row>
        <row r="114">
          <cell r="B114" t="str">
            <v>Two-people household</v>
          </cell>
          <cell r="C114">
            <v>20</v>
          </cell>
          <cell r="D114">
            <v>21.77</v>
          </cell>
          <cell r="E114" t="str">
            <v>#</v>
          </cell>
        </row>
        <row r="115">
          <cell r="B115" t="str">
            <v>Three-people household</v>
          </cell>
          <cell r="C115">
            <v>20</v>
          </cell>
          <cell r="D115">
            <v>35.200000000000003</v>
          </cell>
          <cell r="E115" t="str">
            <v>#</v>
          </cell>
        </row>
        <row r="116">
          <cell r="B116" t="str">
            <v>Four-people household</v>
          </cell>
          <cell r="C116">
            <v>17</v>
          </cell>
          <cell r="D116">
            <v>30.3</v>
          </cell>
          <cell r="E116" t="str">
            <v>#</v>
          </cell>
        </row>
        <row r="117">
          <cell r="B117" t="str">
            <v>Five-or-more-people household</v>
          </cell>
          <cell r="C117">
            <v>22</v>
          </cell>
          <cell r="D117">
            <v>27.92</v>
          </cell>
          <cell r="E117" t="str">
            <v>#</v>
          </cell>
        </row>
        <row r="118">
          <cell r="B118" t="str">
            <v>No children in household</v>
          </cell>
          <cell r="C118">
            <v>34</v>
          </cell>
          <cell r="D118">
            <v>18.03</v>
          </cell>
          <cell r="E118" t="str">
            <v/>
          </cell>
        </row>
        <row r="119">
          <cell r="B119" t="str">
            <v>One-child household</v>
          </cell>
          <cell r="C119">
            <v>17</v>
          </cell>
          <cell r="D119">
            <v>36.799999999999997</v>
          </cell>
          <cell r="E119" t="str">
            <v>#</v>
          </cell>
        </row>
        <row r="120">
          <cell r="B120" t="str">
            <v>Two-or-more-children household</v>
          </cell>
          <cell r="C120">
            <v>35</v>
          </cell>
          <cell r="D120">
            <v>20.68</v>
          </cell>
          <cell r="E120" t="str">
            <v>#</v>
          </cell>
        </row>
        <row r="121">
          <cell r="B121" t="str">
            <v>No children in household</v>
          </cell>
          <cell r="C121">
            <v>34</v>
          </cell>
          <cell r="D121">
            <v>18.03</v>
          </cell>
          <cell r="E121" t="str">
            <v/>
          </cell>
        </row>
        <row r="122">
          <cell r="B122" t="str">
            <v>One-or-more-children household</v>
          </cell>
          <cell r="C122">
            <v>52</v>
          </cell>
          <cell r="D122">
            <v>17.53</v>
          </cell>
          <cell r="E122" t="str">
            <v/>
          </cell>
        </row>
        <row r="123">
          <cell r="B123" t="str">
            <v>Yes, lived at current address</v>
          </cell>
          <cell r="C123">
            <v>67</v>
          </cell>
          <cell r="D123">
            <v>14.82</v>
          </cell>
          <cell r="E123" t="str">
            <v/>
          </cell>
        </row>
        <row r="124">
          <cell r="B124" t="str">
            <v>No, did not live at current address</v>
          </cell>
          <cell r="C124">
            <v>19</v>
          </cell>
          <cell r="D124">
            <v>28.4</v>
          </cell>
          <cell r="E124" t="str">
            <v>#</v>
          </cell>
        </row>
        <row r="125">
          <cell r="B125" t="str">
            <v>Owned</v>
          </cell>
          <cell r="C125">
            <v>41</v>
          </cell>
          <cell r="D125">
            <v>21.88</v>
          </cell>
          <cell r="E125" t="str">
            <v>#</v>
          </cell>
        </row>
        <row r="126">
          <cell r="B126" t="str">
            <v>Rented, private</v>
          </cell>
          <cell r="C126">
            <v>32</v>
          </cell>
          <cell r="D126">
            <v>20.95</v>
          </cell>
          <cell r="E126" t="str">
            <v>#</v>
          </cell>
        </row>
        <row r="127">
          <cell r="B127" t="str">
            <v>Rented, government</v>
          </cell>
          <cell r="C127">
            <v>13</v>
          </cell>
          <cell r="D127">
            <v>32.229999999999997</v>
          </cell>
          <cell r="E127" t="str">
            <v>#</v>
          </cell>
        </row>
        <row r="129">
          <cell r="B129"/>
          <cell r="C129"/>
          <cell r="D129"/>
          <cell r="E129"/>
        </row>
        <row r="130">
          <cell r="B130"/>
          <cell r="C130"/>
          <cell r="D130"/>
          <cell r="E130"/>
        </row>
      </sheetData>
      <sheetData sheetId="8">
        <row r="4">
          <cell r="B4" t="str">
            <v>New Zealand Average</v>
          </cell>
          <cell r="C4">
            <v>56.22</v>
          </cell>
          <cell r="D4">
            <v>6.79</v>
          </cell>
          <cell r="E4" t="str">
            <v>.</v>
          </cell>
          <cell r="F4" t="str">
            <v/>
          </cell>
        </row>
        <row r="5">
          <cell r="B5" t="str">
            <v>Female</v>
          </cell>
          <cell r="C5">
            <v>56.22</v>
          </cell>
          <cell r="D5">
            <v>6.79</v>
          </cell>
          <cell r="E5" t="str">
            <v>.</v>
          </cell>
          <cell r="F5" t="str">
            <v/>
          </cell>
        </row>
        <row r="6">
          <cell r="B6" t="str">
            <v>Cis-female</v>
          </cell>
          <cell r="C6">
            <v>56.1</v>
          </cell>
          <cell r="D6">
            <v>6.8</v>
          </cell>
          <cell r="E6" t="str">
            <v>.</v>
          </cell>
          <cell r="F6" t="str">
            <v/>
          </cell>
        </row>
        <row r="7">
          <cell r="B7" t="str">
            <v>Gender-diverse or trans-gender</v>
          </cell>
          <cell r="C7" t="str">
            <v>Ŝ</v>
          </cell>
          <cell r="D7">
            <v>0</v>
          </cell>
          <cell r="E7" t="str">
            <v/>
          </cell>
          <cell r="F7" t="str">
            <v>*</v>
          </cell>
        </row>
        <row r="8">
          <cell r="B8" t="str">
            <v>Heterosexual</v>
          </cell>
          <cell r="C8">
            <v>57.68</v>
          </cell>
          <cell r="D8">
            <v>7</v>
          </cell>
          <cell r="E8" t="str">
            <v>.</v>
          </cell>
          <cell r="F8" t="str">
            <v/>
          </cell>
        </row>
        <row r="9">
          <cell r="B9" t="str">
            <v>Gay or lesbian</v>
          </cell>
          <cell r="C9" t="str">
            <v>S</v>
          </cell>
          <cell r="D9">
            <v>95.24</v>
          </cell>
          <cell r="E9" t="str">
            <v/>
          </cell>
          <cell r="F9" t="str">
            <v/>
          </cell>
        </row>
        <row r="10">
          <cell r="B10" t="str">
            <v>Bisexual</v>
          </cell>
          <cell r="C10" t="str">
            <v>S</v>
          </cell>
          <cell r="D10">
            <v>27.86</v>
          </cell>
          <cell r="E10" t="str">
            <v/>
          </cell>
          <cell r="F10" t="str">
            <v/>
          </cell>
        </row>
        <row r="11">
          <cell r="B11" t="str">
            <v>Other sexual identity</v>
          </cell>
          <cell r="C11" t="str">
            <v>S</v>
          </cell>
          <cell r="D11">
            <v>118.53</v>
          </cell>
          <cell r="E11" t="str">
            <v/>
          </cell>
          <cell r="F11" t="str">
            <v/>
          </cell>
        </row>
        <row r="12">
          <cell r="B12" t="str">
            <v>People with diverse sexualities</v>
          </cell>
          <cell r="C12" t="str">
            <v>S</v>
          </cell>
          <cell r="D12">
            <v>25.66</v>
          </cell>
          <cell r="E12" t="str">
            <v/>
          </cell>
          <cell r="F12" t="str">
            <v/>
          </cell>
        </row>
        <row r="13">
          <cell r="B13" t="str">
            <v>Not LGBT</v>
          </cell>
          <cell r="C13">
            <v>57.25</v>
          </cell>
          <cell r="D13">
            <v>6.98</v>
          </cell>
          <cell r="E13" t="str">
            <v>.</v>
          </cell>
          <cell r="F13" t="str">
            <v/>
          </cell>
        </row>
        <row r="14">
          <cell r="B14" t="str">
            <v>LGBT</v>
          </cell>
          <cell r="C14" t="str">
            <v>S</v>
          </cell>
          <cell r="D14">
            <v>24.98</v>
          </cell>
          <cell r="E14" t="str">
            <v/>
          </cell>
          <cell r="F14" t="str">
            <v/>
          </cell>
        </row>
        <row r="15">
          <cell r="B15" t="str">
            <v>15–19 years</v>
          </cell>
          <cell r="C15" t="str">
            <v>S</v>
          </cell>
          <cell r="D15">
            <v>34.450000000000003</v>
          </cell>
          <cell r="E15" t="str">
            <v/>
          </cell>
          <cell r="F15" t="str">
            <v/>
          </cell>
        </row>
        <row r="16">
          <cell r="B16" t="str">
            <v>20–29 years</v>
          </cell>
          <cell r="C16">
            <v>57.99</v>
          </cell>
          <cell r="D16">
            <v>14.42</v>
          </cell>
          <cell r="E16" t="str">
            <v>.</v>
          </cell>
          <cell r="F16" t="str">
            <v/>
          </cell>
        </row>
        <row r="17">
          <cell r="B17" t="str">
            <v>30–39 years</v>
          </cell>
          <cell r="C17">
            <v>58.02</v>
          </cell>
          <cell r="D17">
            <v>13.52</v>
          </cell>
          <cell r="E17" t="str">
            <v>.</v>
          </cell>
          <cell r="F17" t="str">
            <v/>
          </cell>
        </row>
        <row r="18">
          <cell r="B18" t="str">
            <v>40–49 years</v>
          </cell>
          <cell r="C18">
            <v>60.61</v>
          </cell>
          <cell r="D18">
            <v>17.170000000000002</v>
          </cell>
          <cell r="E18" t="str">
            <v>.</v>
          </cell>
          <cell r="F18" t="str">
            <v/>
          </cell>
        </row>
        <row r="19">
          <cell r="B19" t="str">
            <v>50–59 years</v>
          </cell>
          <cell r="C19">
            <v>46.2</v>
          </cell>
          <cell r="D19">
            <v>21.22</v>
          </cell>
          <cell r="E19" t="str">
            <v>.</v>
          </cell>
          <cell r="F19" t="str">
            <v/>
          </cell>
        </row>
        <row r="20">
          <cell r="B20" t="str">
            <v>60–64 years</v>
          </cell>
          <cell r="C20" t="str">
            <v>S</v>
          </cell>
          <cell r="D20">
            <v>36.619999999999997</v>
          </cell>
          <cell r="E20" t="str">
            <v/>
          </cell>
          <cell r="F20" t="str">
            <v/>
          </cell>
        </row>
        <row r="21">
          <cell r="B21" t="str">
            <v>65 years and over</v>
          </cell>
          <cell r="C21">
            <v>66.88</v>
          </cell>
          <cell r="D21">
            <v>23.58</v>
          </cell>
          <cell r="E21" t="str">
            <v>.</v>
          </cell>
          <cell r="F21" t="str">
            <v/>
          </cell>
        </row>
        <row r="22">
          <cell r="B22" t="str">
            <v>15–29 years</v>
          </cell>
          <cell r="C22">
            <v>56.09</v>
          </cell>
          <cell r="D22">
            <v>13.2</v>
          </cell>
          <cell r="E22" t="str">
            <v>.</v>
          </cell>
          <cell r="F22" t="str">
            <v/>
          </cell>
        </row>
        <row r="23">
          <cell r="B23" t="str">
            <v>30–64 years</v>
          </cell>
          <cell r="C23">
            <v>55.45</v>
          </cell>
          <cell r="D23">
            <v>8.67</v>
          </cell>
          <cell r="E23" t="str">
            <v>.‡</v>
          </cell>
          <cell r="F23" t="str">
            <v/>
          </cell>
        </row>
        <row r="24">
          <cell r="B24" t="str">
            <v>65 years and over</v>
          </cell>
          <cell r="C24">
            <v>66.88</v>
          </cell>
          <cell r="D24">
            <v>23.58</v>
          </cell>
          <cell r="E24" t="str">
            <v>.</v>
          </cell>
          <cell r="F24" t="str">
            <v/>
          </cell>
        </row>
        <row r="25">
          <cell r="B25" t="str">
            <v>15–19 years</v>
          </cell>
          <cell r="C25" t="str">
            <v>S</v>
          </cell>
          <cell r="D25">
            <v>34.450000000000003</v>
          </cell>
          <cell r="E25" t="str">
            <v/>
          </cell>
          <cell r="F25" t="str">
            <v/>
          </cell>
        </row>
        <row r="26">
          <cell r="B26" t="str">
            <v>20–29 years</v>
          </cell>
          <cell r="C26">
            <v>57.99</v>
          </cell>
          <cell r="D26">
            <v>14.42</v>
          </cell>
          <cell r="E26" t="str">
            <v>.</v>
          </cell>
          <cell r="F26" t="str">
            <v/>
          </cell>
        </row>
        <row r="27">
          <cell r="B27" t="str">
            <v>NZ European</v>
          </cell>
          <cell r="C27">
            <v>58.18</v>
          </cell>
          <cell r="D27">
            <v>7.94</v>
          </cell>
          <cell r="E27" t="str">
            <v>.‡</v>
          </cell>
          <cell r="F27" t="str">
            <v/>
          </cell>
        </row>
        <row r="28">
          <cell r="B28" t="str">
            <v>Māori</v>
          </cell>
          <cell r="C28">
            <v>62.9</v>
          </cell>
          <cell r="D28">
            <v>10.08</v>
          </cell>
          <cell r="E28" t="str">
            <v>.</v>
          </cell>
          <cell r="F28" t="str">
            <v/>
          </cell>
        </row>
        <row r="29">
          <cell r="B29" t="str">
            <v>Pacific peoples</v>
          </cell>
          <cell r="C29">
            <v>59.14</v>
          </cell>
          <cell r="D29">
            <v>20.94</v>
          </cell>
          <cell r="E29" t="str">
            <v>.</v>
          </cell>
          <cell r="F29" t="str">
            <v/>
          </cell>
        </row>
        <row r="30">
          <cell r="B30" t="str">
            <v>Asian</v>
          </cell>
          <cell r="C30" t="str">
            <v>S</v>
          </cell>
          <cell r="D30">
            <v>21.65</v>
          </cell>
          <cell r="E30" t="str">
            <v/>
          </cell>
          <cell r="F30" t="str">
            <v>*</v>
          </cell>
        </row>
        <row r="31">
          <cell r="B31" t="str">
            <v>Chinese</v>
          </cell>
          <cell r="C31">
            <v>0</v>
          </cell>
          <cell r="D31">
            <v>0</v>
          </cell>
          <cell r="E31" t="str">
            <v>.</v>
          </cell>
          <cell r="F31" t="str">
            <v>*</v>
          </cell>
        </row>
        <row r="32">
          <cell r="B32" t="str">
            <v>Indian</v>
          </cell>
          <cell r="C32" t="str">
            <v>S</v>
          </cell>
          <cell r="D32">
            <v>42.66</v>
          </cell>
          <cell r="E32" t="str">
            <v/>
          </cell>
          <cell r="F32" t="str">
            <v/>
          </cell>
        </row>
        <row r="33">
          <cell r="B33" t="str">
            <v>Other Asian ethnicity</v>
          </cell>
          <cell r="C33" t="str">
            <v>S</v>
          </cell>
          <cell r="D33">
            <v>60.22</v>
          </cell>
          <cell r="E33" t="str">
            <v/>
          </cell>
          <cell r="F33" t="str">
            <v/>
          </cell>
        </row>
        <row r="34">
          <cell r="B34" t="str">
            <v>Other ethnicity</v>
          </cell>
          <cell r="C34" t="str">
            <v>S</v>
          </cell>
          <cell r="D34">
            <v>57.46</v>
          </cell>
          <cell r="E34" t="str">
            <v/>
          </cell>
          <cell r="F34" t="str">
            <v/>
          </cell>
        </row>
        <row r="35">
          <cell r="B35" t="str">
            <v>Other ethnicity (except European and Māori)</v>
          </cell>
          <cell r="C35">
            <v>44.75</v>
          </cell>
          <cell r="D35">
            <v>17.57</v>
          </cell>
          <cell r="E35" t="str">
            <v>.</v>
          </cell>
          <cell r="F35" t="str">
            <v/>
          </cell>
        </row>
        <row r="36">
          <cell r="B36" t="str">
            <v>Other ethnicity (except European, Māori and Asian)</v>
          </cell>
          <cell r="C36">
            <v>57.02</v>
          </cell>
          <cell r="D36">
            <v>19.010000000000002</v>
          </cell>
          <cell r="E36" t="str">
            <v>.</v>
          </cell>
          <cell r="F36" t="str">
            <v/>
          </cell>
        </row>
        <row r="37">
          <cell r="B37" t="str">
            <v>Other ethnicity (except European, Māori and Pacific)</v>
          </cell>
          <cell r="C37" t="str">
            <v>S</v>
          </cell>
          <cell r="D37">
            <v>25.55</v>
          </cell>
          <cell r="E37" t="str">
            <v/>
          </cell>
          <cell r="F37" t="str">
            <v/>
          </cell>
        </row>
        <row r="38">
          <cell r="B38">
            <v>2018</v>
          </cell>
          <cell r="C38">
            <v>52.62</v>
          </cell>
          <cell r="D38">
            <v>8.48</v>
          </cell>
          <cell r="E38" t="str">
            <v>.‡</v>
          </cell>
          <cell r="F38" t="str">
            <v/>
          </cell>
        </row>
        <row r="39">
          <cell r="B39" t="str">
            <v>2019/20</v>
          </cell>
          <cell r="C39">
            <v>60.67</v>
          </cell>
          <cell r="D39">
            <v>11.1</v>
          </cell>
          <cell r="E39" t="str">
            <v>.</v>
          </cell>
          <cell r="F39" t="str">
            <v/>
          </cell>
        </row>
        <row r="40">
          <cell r="B40" t="str">
            <v>Auckland</v>
          </cell>
          <cell r="C40">
            <v>62.49</v>
          </cell>
          <cell r="D40">
            <v>13.34</v>
          </cell>
          <cell r="E40" t="str">
            <v>.</v>
          </cell>
          <cell r="F40" t="str">
            <v/>
          </cell>
        </row>
        <row r="41">
          <cell r="B41" t="str">
            <v>Wellington</v>
          </cell>
          <cell r="C41" t="str">
            <v>S</v>
          </cell>
          <cell r="D41">
            <v>18.690000000000001</v>
          </cell>
          <cell r="E41" t="str">
            <v/>
          </cell>
          <cell r="F41" t="str">
            <v/>
          </cell>
        </row>
        <row r="42">
          <cell r="B42" t="str">
            <v>Rest of North Island</v>
          </cell>
          <cell r="C42">
            <v>52.7</v>
          </cell>
          <cell r="D42">
            <v>11.84</v>
          </cell>
          <cell r="E42" t="str">
            <v>.</v>
          </cell>
          <cell r="F42" t="str">
            <v/>
          </cell>
        </row>
        <row r="43">
          <cell r="B43" t="str">
            <v>Canterbury</v>
          </cell>
          <cell r="C43">
            <v>77.06</v>
          </cell>
          <cell r="D43">
            <v>17.059999999999999</v>
          </cell>
          <cell r="E43" t="str">
            <v>.</v>
          </cell>
          <cell r="F43" t="str">
            <v/>
          </cell>
        </row>
        <row r="44">
          <cell r="B44" t="str">
            <v>Rest of South Island</v>
          </cell>
          <cell r="C44" t="str">
            <v>Ŝ</v>
          </cell>
          <cell r="D44">
            <v>19.149999999999999</v>
          </cell>
          <cell r="E44" t="str">
            <v/>
          </cell>
          <cell r="F44" t="str">
            <v/>
          </cell>
        </row>
        <row r="45">
          <cell r="B45" t="str">
            <v>Major urban area</v>
          </cell>
          <cell r="C45">
            <v>57.28</v>
          </cell>
          <cell r="D45">
            <v>10.36</v>
          </cell>
          <cell r="E45" t="str">
            <v>.</v>
          </cell>
          <cell r="F45" t="str">
            <v/>
          </cell>
        </row>
        <row r="46">
          <cell r="B46" t="str">
            <v>Large urban area</v>
          </cell>
          <cell r="C46">
            <v>49.85</v>
          </cell>
          <cell r="D46">
            <v>18.45</v>
          </cell>
          <cell r="E46" t="str">
            <v>.</v>
          </cell>
          <cell r="F46" t="str">
            <v/>
          </cell>
        </row>
        <row r="47">
          <cell r="B47" t="str">
            <v>Medium urban area</v>
          </cell>
          <cell r="C47">
            <v>68.17</v>
          </cell>
          <cell r="D47">
            <v>28.66</v>
          </cell>
          <cell r="E47" t="str">
            <v>.</v>
          </cell>
          <cell r="F47" t="str">
            <v/>
          </cell>
        </row>
        <row r="48">
          <cell r="B48" t="str">
            <v>Small urban area</v>
          </cell>
          <cell r="C48">
            <v>67.86</v>
          </cell>
          <cell r="D48">
            <v>23.41</v>
          </cell>
          <cell r="E48" t="str">
            <v>.</v>
          </cell>
          <cell r="F48" t="str">
            <v/>
          </cell>
        </row>
        <row r="49">
          <cell r="B49" t="str">
            <v>Rural settlement/rural other</v>
          </cell>
          <cell r="C49" t="str">
            <v>Ŝ</v>
          </cell>
          <cell r="D49">
            <v>18.45</v>
          </cell>
          <cell r="E49" t="str">
            <v/>
          </cell>
          <cell r="F49" t="str">
            <v/>
          </cell>
        </row>
        <row r="50">
          <cell r="B50" t="str">
            <v>Major urban area</v>
          </cell>
          <cell r="C50">
            <v>57.28</v>
          </cell>
          <cell r="D50">
            <v>10.36</v>
          </cell>
          <cell r="E50" t="str">
            <v>.</v>
          </cell>
          <cell r="F50" t="str">
            <v/>
          </cell>
        </row>
        <row r="51">
          <cell r="B51" t="str">
            <v>Medium/large urban area</v>
          </cell>
          <cell r="C51">
            <v>56.43</v>
          </cell>
          <cell r="D51">
            <v>11.79</v>
          </cell>
          <cell r="E51" t="str">
            <v>.</v>
          </cell>
          <cell r="F51" t="str">
            <v/>
          </cell>
        </row>
        <row r="52">
          <cell r="B52" t="str">
            <v>Small urban/rural area</v>
          </cell>
          <cell r="C52">
            <v>54.54</v>
          </cell>
          <cell r="D52">
            <v>14.99</v>
          </cell>
          <cell r="E52" t="str">
            <v>.</v>
          </cell>
          <cell r="F52" t="str">
            <v/>
          </cell>
        </row>
        <row r="53">
          <cell r="B53" t="str">
            <v>Quintile 1 (least deprived)</v>
          </cell>
          <cell r="C53">
            <v>54.22</v>
          </cell>
          <cell r="D53">
            <v>22.93</v>
          </cell>
          <cell r="E53" t="str">
            <v>.</v>
          </cell>
          <cell r="F53" t="str">
            <v/>
          </cell>
        </row>
        <row r="54">
          <cell r="B54" t="str">
            <v>Quintile 2</v>
          </cell>
          <cell r="C54">
            <v>48.85</v>
          </cell>
          <cell r="D54">
            <v>20.73</v>
          </cell>
          <cell r="E54" t="str">
            <v>.</v>
          </cell>
          <cell r="F54" t="str">
            <v/>
          </cell>
        </row>
        <row r="55">
          <cell r="B55" t="str">
            <v>Quintile 3</v>
          </cell>
          <cell r="C55" t="str">
            <v>Ŝ</v>
          </cell>
          <cell r="D55">
            <v>17.71</v>
          </cell>
          <cell r="E55" t="str">
            <v/>
          </cell>
          <cell r="F55" t="str">
            <v/>
          </cell>
        </row>
        <row r="56">
          <cell r="B56" t="str">
            <v>Quintile 4</v>
          </cell>
          <cell r="C56">
            <v>68.37</v>
          </cell>
          <cell r="D56">
            <v>14.91</v>
          </cell>
          <cell r="E56" t="str">
            <v>.</v>
          </cell>
          <cell r="F56" t="str">
            <v/>
          </cell>
        </row>
        <row r="57">
          <cell r="B57" t="str">
            <v>Quintile 5 (most deprived)</v>
          </cell>
          <cell r="C57">
            <v>60.08</v>
          </cell>
          <cell r="D57">
            <v>11.34</v>
          </cell>
          <cell r="E57" t="str">
            <v>.</v>
          </cell>
          <cell r="F57" t="str">
            <v/>
          </cell>
        </row>
        <row r="58">
          <cell r="B58" t="str">
            <v>Had partner within last 12 months</v>
          </cell>
          <cell r="C58">
            <v>56.22</v>
          </cell>
          <cell r="D58">
            <v>6.79</v>
          </cell>
          <cell r="E58" t="str">
            <v>.</v>
          </cell>
          <cell r="F58" t="str">
            <v/>
          </cell>
        </row>
        <row r="59">
          <cell r="B59" t="str">
            <v>Has ever had a partner</v>
          </cell>
          <cell r="C59">
            <v>56.22</v>
          </cell>
          <cell r="D59">
            <v>6.79</v>
          </cell>
          <cell r="E59" t="str">
            <v>.</v>
          </cell>
          <cell r="F59" t="str">
            <v/>
          </cell>
        </row>
        <row r="60">
          <cell r="B60" t="str">
            <v>Partnered – legally registered</v>
          </cell>
          <cell r="C60">
            <v>43.96</v>
          </cell>
          <cell r="D60">
            <v>10.38</v>
          </cell>
          <cell r="E60" t="str">
            <v>.</v>
          </cell>
          <cell r="F60" t="str">
            <v/>
          </cell>
        </row>
        <row r="61">
          <cell r="B61" t="str">
            <v>Partnered – not legally registered</v>
          </cell>
          <cell r="C61">
            <v>74.55</v>
          </cell>
          <cell r="D61">
            <v>12.29</v>
          </cell>
          <cell r="E61" t="str">
            <v>.</v>
          </cell>
          <cell r="F61" t="str">
            <v/>
          </cell>
        </row>
        <row r="62">
          <cell r="B62" t="str">
            <v>Non-partnered</v>
          </cell>
          <cell r="C62">
            <v>65.73</v>
          </cell>
          <cell r="D62">
            <v>10.93</v>
          </cell>
          <cell r="E62" t="str">
            <v>.</v>
          </cell>
          <cell r="F62" t="str">
            <v/>
          </cell>
        </row>
        <row r="63">
          <cell r="B63" t="str">
            <v>Never married and never in a civil union</v>
          </cell>
          <cell r="C63">
            <v>60.41</v>
          </cell>
          <cell r="D63">
            <v>14.75</v>
          </cell>
          <cell r="E63" t="str">
            <v>.</v>
          </cell>
          <cell r="F63" t="str">
            <v/>
          </cell>
        </row>
        <row r="64">
          <cell r="B64" t="str">
            <v>Divorced</v>
          </cell>
          <cell r="C64">
            <v>85.01</v>
          </cell>
          <cell r="D64">
            <v>32.090000000000003</v>
          </cell>
          <cell r="E64" t="str">
            <v>.</v>
          </cell>
          <cell r="F64" t="str">
            <v/>
          </cell>
        </row>
        <row r="65">
          <cell r="B65" t="str">
            <v>Widowed/surviving partner</v>
          </cell>
          <cell r="C65" t="str">
            <v>S</v>
          </cell>
          <cell r="D65">
            <v>67.2</v>
          </cell>
          <cell r="E65" t="str">
            <v/>
          </cell>
          <cell r="F65" t="str">
            <v/>
          </cell>
        </row>
        <row r="66">
          <cell r="B66" t="str">
            <v>Separated</v>
          </cell>
          <cell r="C66">
            <v>76.319999999999993</v>
          </cell>
          <cell r="D66">
            <v>14.8</v>
          </cell>
          <cell r="E66" t="str">
            <v>.</v>
          </cell>
          <cell r="F66" t="str">
            <v/>
          </cell>
        </row>
        <row r="67">
          <cell r="B67" t="str">
            <v>Married/civil union/de facto</v>
          </cell>
          <cell r="C67">
            <v>43.66</v>
          </cell>
          <cell r="D67">
            <v>10.33</v>
          </cell>
          <cell r="E67" t="str">
            <v>.</v>
          </cell>
          <cell r="F67" t="str">
            <v/>
          </cell>
        </row>
        <row r="68">
          <cell r="B68" t="str">
            <v>Adults with disability</v>
          </cell>
          <cell r="C68">
            <v>82.37</v>
          </cell>
          <cell r="D68">
            <v>23.9</v>
          </cell>
          <cell r="E68" t="str">
            <v>.</v>
          </cell>
          <cell r="F68" t="str">
            <v/>
          </cell>
        </row>
        <row r="69">
          <cell r="B69" t="str">
            <v>Adults without disability</v>
          </cell>
          <cell r="C69">
            <v>53.78</v>
          </cell>
          <cell r="D69">
            <v>7.63</v>
          </cell>
          <cell r="E69" t="str">
            <v>.</v>
          </cell>
          <cell r="F69" t="str">
            <v/>
          </cell>
        </row>
        <row r="70">
          <cell r="B70" t="str">
            <v>Low level of psychological distress</v>
          </cell>
          <cell r="C70">
            <v>56.73</v>
          </cell>
          <cell r="D70">
            <v>7.23</v>
          </cell>
          <cell r="E70" t="str">
            <v>.</v>
          </cell>
          <cell r="F70" t="str">
            <v/>
          </cell>
        </row>
        <row r="71">
          <cell r="B71" t="str">
            <v>Moderate level of psychological distress</v>
          </cell>
          <cell r="C71">
            <v>52.18</v>
          </cell>
          <cell r="D71">
            <v>19.23</v>
          </cell>
          <cell r="E71" t="str">
            <v>.</v>
          </cell>
          <cell r="F71" t="str">
            <v/>
          </cell>
        </row>
        <row r="72">
          <cell r="B72" t="str">
            <v>High level of psychological distress</v>
          </cell>
          <cell r="C72" t="str">
            <v>S</v>
          </cell>
          <cell r="D72">
            <v>33.19</v>
          </cell>
          <cell r="E72" t="str">
            <v/>
          </cell>
          <cell r="F72" t="str">
            <v/>
          </cell>
        </row>
        <row r="73">
          <cell r="B73" t="str">
            <v>No probable serious mental illness</v>
          </cell>
          <cell r="C73">
            <v>56.73</v>
          </cell>
          <cell r="D73">
            <v>7.23</v>
          </cell>
          <cell r="E73" t="str">
            <v>.</v>
          </cell>
          <cell r="F73" t="str">
            <v/>
          </cell>
        </row>
        <row r="74">
          <cell r="B74" t="str">
            <v>Probable serious mental illness</v>
          </cell>
          <cell r="C74">
            <v>52.18</v>
          </cell>
          <cell r="D74">
            <v>19.23</v>
          </cell>
          <cell r="E74" t="str">
            <v>.</v>
          </cell>
          <cell r="F74" t="str">
            <v/>
          </cell>
        </row>
        <row r="75">
          <cell r="B75" t="str">
            <v>Employed</v>
          </cell>
          <cell r="C75">
            <v>50.8</v>
          </cell>
          <cell r="D75">
            <v>8.74</v>
          </cell>
          <cell r="E75" t="str">
            <v>.‡</v>
          </cell>
          <cell r="F75" t="str">
            <v/>
          </cell>
        </row>
        <row r="76">
          <cell r="B76" t="str">
            <v>Unemployed</v>
          </cell>
          <cell r="C76">
            <v>58.43</v>
          </cell>
          <cell r="D76">
            <v>27.47</v>
          </cell>
          <cell r="E76" t="str">
            <v>.</v>
          </cell>
          <cell r="F76" t="str">
            <v/>
          </cell>
        </row>
        <row r="77">
          <cell r="B77" t="str">
            <v>Retired</v>
          </cell>
          <cell r="C77">
            <v>57.96</v>
          </cell>
          <cell r="D77">
            <v>27.92</v>
          </cell>
          <cell r="E77" t="str">
            <v>.</v>
          </cell>
          <cell r="F77" t="str">
            <v/>
          </cell>
        </row>
        <row r="78">
          <cell r="B78" t="str">
            <v>Home or caring duties or voluntary work</v>
          </cell>
          <cell r="C78">
            <v>79.430000000000007</v>
          </cell>
          <cell r="D78">
            <v>14.07</v>
          </cell>
          <cell r="E78" t="str">
            <v>.</v>
          </cell>
          <cell r="F78" t="str">
            <v>*</v>
          </cell>
        </row>
        <row r="79">
          <cell r="B79" t="str">
            <v>Not employed, studying</v>
          </cell>
          <cell r="C79" t="str">
            <v>S</v>
          </cell>
          <cell r="D79">
            <v>29.48</v>
          </cell>
          <cell r="E79" t="str">
            <v/>
          </cell>
          <cell r="F79" t="str">
            <v/>
          </cell>
        </row>
        <row r="80">
          <cell r="B80" t="str">
            <v>Not employed, not actively seeking work/unable to work</v>
          </cell>
          <cell r="C80" t="str">
            <v>Ŝ</v>
          </cell>
          <cell r="D80">
            <v>19.510000000000002</v>
          </cell>
          <cell r="E80" t="str">
            <v/>
          </cell>
          <cell r="F80" t="str">
            <v/>
          </cell>
        </row>
        <row r="81">
          <cell r="B81" t="str">
            <v>Other employment status</v>
          </cell>
          <cell r="C81" t="str">
            <v>S</v>
          </cell>
          <cell r="D81">
            <v>40.08</v>
          </cell>
          <cell r="E81" t="str">
            <v/>
          </cell>
          <cell r="F81" t="str">
            <v/>
          </cell>
        </row>
        <row r="82">
          <cell r="B82" t="str">
            <v>Not in the labour force</v>
          </cell>
          <cell r="C82">
            <v>66.56</v>
          </cell>
          <cell r="D82">
            <v>11.41</v>
          </cell>
          <cell r="E82" t="str">
            <v>.</v>
          </cell>
          <cell r="F82" t="str">
            <v/>
          </cell>
        </row>
        <row r="83">
          <cell r="B83" t="str">
            <v>Personal income: $20,000 or less</v>
          </cell>
          <cell r="C83">
            <v>57.57</v>
          </cell>
          <cell r="D83">
            <v>10.43</v>
          </cell>
          <cell r="E83" t="str">
            <v>.</v>
          </cell>
          <cell r="F83" t="str">
            <v/>
          </cell>
        </row>
        <row r="84">
          <cell r="B84" t="str">
            <v>Personal income: $20,001–$40,000</v>
          </cell>
          <cell r="C84">
            <v>57.76</v>
          </cell>
          <cell r="D84">
            <v>12.93</v>
          </cell>
          <cell r="E84" t="str">
            <v>.</v>
          </cell>
          <cell r="F84" t="str">
            <v/>
          </cell>
        </row>
        <row r="85">
          <cell r="B85" t="str">
            <v>Personal income: $40,001–$60,000</v>
          </cell>
          <cell r="C85">
            <v>51.81</v>
          </cell>
          <cell r="D85">
            <v>14.61</v>
          </cell>
          <cell r="E85" t="str">
            <v>.</v>
          </cell>
          <cell r="F85" t="str">
            <v/>
          </cell>
        </row>
        <row r="86">
          <cell r="B86" t="str">
            <v>Personal income: $60,001 or more</v>
          </cell>
          <cell r="C86">
            <v>55.98</v>
          </cell>
          <cell r="D86">
            <v>20.05</v>
          </cell>
          <cell r="E86" t="str">
            <v>.</v>
          </cell>
          <cell r="F86" t="str">
            <v/>
          </cell>
        </row>
        <row r="87">
          <cell r="B87" t="str">
            <v>Household income: $40,000 or less</v>
          </cell>
          <cell r="C87">
            <v>60.69</v>
          </cell>
          <cell r="D87">
            <v>11.84</v>
          </cell>
          <cell r="E87" t="str">
            <v>.</v>
          </cell>
          <cell r="F87" t="str">
            <v/>
          </cell>
        </row>
        <row r="88">
          <cell r="B88" t="str">
            <v>Household income: $40,001–$60,000</v>
          </cell>
          <cell r="C88">
            <v>59.08</v>
          </cell>
          <cell r="D88">
            <v>15.98</v>
          </cell>
          <cell r="E88" t="str">
            <v>.</v>
          </cell>
          <cell r="F88" t="str">
            <v/>
          </cell>
        </row>
        <row r="89">
          <cell r="B89" t="str">
            <v>Household income: $60,001–$100,000</v>
          </cell>
          <cell r="C89">
            <v>55.44</v>
          </cell>
          <cell r="D89">
            <v>14.8</v>
          </cell>
          <cell r="E89" t="str">
            <v>.</v>
          </cell>
          <cell r="F89" t="str">
            <v/>
          </cell>
        </row>
        <row r="90">
          <cell r="B90" t="str">
            <v>Household income: $100,001 or more</v>
          </cell>
          <cell r="C90">
            <v>49.46</v>
          </cell>
          <cell r="D90">
            <v>15.34</v>
          </cell>
          <cell r="E90" t="str">
            <v>.</v>
          </cell>
          <cell r="F90" t="str">
            <v/>
          </cell>
        </row>
        <row r="91">
          <cell r="B91" t="str">
            <v>Not at all limited</v>
          </cell>
          <cell r="C91">
            <v>56.24</v>
          </cell>
          <cell r="D91">
            <v>15.93</v>
          </cell>
          <cell r="E91" t="str">
            <v>.</v>
          </cell>
          <cell r="F91" t="str">
            <v/>
          </cell>
        </row>
        <row r="92">
          <cell r="B92" t="str">
            <v>A little limited</v>
          </cell>
          <cell r="C92">
            <v>55.97</v>
          </cell>
          <cell r="D92">
            <v>18.79</v>
          </cell>
          <cell r="E92" t="str">
            <v>.</v>
          </cell>
          <cell r="F92" t="str">
            <v/>
          </cell>
        </row>
        <row r="93">
          <cell r="B93" t="str">
            <v>Quite limited</v>
          </cell>
          <cell r="C93">
            <v>51.81</v>
          </cell>
          <cell r="D93">
            <v>21.89</v>
          </cell>
          <cell r="E93" t="str">
            <v>.</v>
          </cell>
          <cell r="F93" t="str">
            <v/>
          </cell>
        </row>
        <row r="94">
          <cell r="B94" t="str">
            <v>Very limited</v>
          </cell>
          <cell r="C94" t="str">
            <v>SŜ</v>
          </cell>
          <cell r="D94">
            <v>19.989999999999998</v>
          </cell>
          <cell r="E94" t="str">
            <v/>
          </cell>
          <cell r="F94" t="str">
            <v/>
          </cell>
        </row>
        <row r="95">
          <cell r="B95" t="str">
            <v>Couldn't buy it</v>
          </cell>
          <cell r="C95">
            <v>67.88</v>
          </cell>
          <cell r="D95">
            <v>10.97</v>
          </cell>
          <cell r="E95" t="str">
            <v>.</v>
          </cell>
          <cell r="F95" t="str">
            <v/>
          </cell>
        </row>
        <row r="96">
          <cell r="B96" t="str">
            <v>Not at all limited</v>
          </cell>
          <cell r="C96">
            <v>56.24</v>
          </cell>
          <cell r="D96">
            <v>15.93</v>
          </cell>
          <cell r="E96" t="str">
            <v>.</v>
          </cell>
          <cell r="F96" t="str">
            <v/>
          </cell>
        </row>
        <row r="97">
          <cell r="B97" t="str">
            <v>A little limited</v>
          </cell>
          <cell r="C97">
            <v>55.97</v>
          </cell>
          <cell r="D97">
            <v>18.79</v>
          </cell>
          <cell r="E97" t="str">
            <v>.</v>
          </cell>
          <cell r="F97" t="str">
            <v/>
          </cell>
        </row>
        <row r="98">
          <cell r="B98" t="str">
            <v>Quite or very limited</v>
          </cell>
          <cell r="C98">
            <v>44.32</v>
          </cell>
          <cell r="D98">
            <v>14.35</v>
          </cell>
          <cell r="E98" t="str">
            <v>.</v>
          </cell>
          <cell r="F98" t="str">
            <v/>
          </cell>
        </row>
        <row r="99">
          <cell r="B99" t="str">
            <v>Couldn't buy it</v>
          </cell>
          <cell r="C99">
            <v>67.88</v>
          </cell>
          <cell r="D99">
            <v>10.97</v>
          </cell>
          <cell r="E99" t="str">
            <v>.</v>
          </cell>
          <cell r="F99" t="str">
            <v/>
          </cell>
        </row>
        <row r="100">
          <cell r="B100" t="str">
            <v>Yes, can meet unexpected expense</v>
          </cell>
          <cell r="C100">
            <v>54.05</v>
          </cell>
          <cell r="D100">
            <v>9.25</v>
          </cell>
          <cell r="E100" t="str">
            <v>.‡</v>
          </cell>
          <cell r="F100" t="str">
            <v/>
          </cell>
        </row>
        <row r="101">
          <cell r="B101" t="str">
            <v>No, cannot meet unexpected expense</v>
          </cell>
          <cell r="C101">
            <v>60.18</v>
          </cell>
          <cell r="D101">
            <v>10.35</v>
          </cell>
          <cell r="E101" t="str">
            <v>.</v>
          </cell>
          <cell r="F101" t="str">
            <v/>
          </cell>
        </row>
        <row r="102">
          <cell r="B102" t="str">
            <v>Household had no vehicle access</v>
          </cell>
          <cell r="C102">
            <v>74.05</v>
          </cell>
          <cell r="D102">
            <v>23.88</v>
          </cell>
          <cell r="E102" t="str">
            <v>.</v>
          </cell>
          <cell r="F102" t="str">
            <v/>
          </cell>
        </row>
        <row r="103">
          <cell r="B103" t="str">
            <v>Household had vehicle access</v>
          </cell>
          <cell r="C103">
            <v>55.45</v>
          </cell>
          <cell r="D103">
            <v>7.11</v>
          </cell>
          <cell r="E103" t="str">
            <v>.</v>
          </cell>
          <cell r="F103" t="str">
            <v/>
          </cell>
        </row>
        <row r="104">
          <cell r="B104" t="str">
            <v>Household had no access to device</v>
          </cell>
          <cell r="C104" t="str">
            <v>S</v>
          </cell>
          <cell r="D104">
            <v>48.98</v>
          </cell>
          <cell r="E104" t="str">
            <v/>
          </cell>
          <cell r="F104" t="str">
            <v/>
          </cell>
        </row>
        <row r="105">
          <cell r="B105" t="str">
            <v>Household had access to device</v>
          </cell>
          <cell r="C105">
            <v>56.25</v>
          </cell>
          <cell r="D105">
            <v>6.97</v>
          </cell>
          <cell r="E105" t="str">
            <v>.</v>
          </cell>
          <cell r="F105" t="str">
            <v/>
          </cell>
        </row>
        <row r="106">
          <cell r="B106" t="str">
            <v>One person household</v>
          </cell>
          <cell r="C106">
            <v>63.72</v>
          </cell>
          <cell r="D106">
            <v>13.56</v>
          </cell>
          <cell r="E106" t="str">
            <v>.</v>
          </cell>
          <cell r="F106" t="str">
            <v/>
          </cell>
        </row>
        <row r="107">
          <cell r="B107" t="str">
            <v>One parent with child(ren)</v>
          </cell>
          <cell r="C107">
            <v>74.69</v>
          </cell>
          <cell r="D107">
            <v>11.96</v>
          </cell>
          <cell r="E107" t="str">
            <v>.</v>
          </cell>
          <cell r="F107" t="str">
            <v/>
          </cell>
        </row>
        <row r="108">
          <cell r="B108" t="str">
            <v>Couple only</v>
          </cell>
          <cell r="C108" t="str">
            <v>Ŝ</v>
          </cell>
          <cell r="D108">
            <v>17.920000000000002</v>
          </cell>
          <cell r="E108" t="str">
            <v/>
          </cell>
          <cell r="F108" t="str">
            <v/>
          </cell>
        </row>
        <row r="109">
          <cell r="B109" t="str">
            <v>Couple with child(ren)</v>
          </cell>
          <cell r="C109">
            <v>46.47</v>
          </cell>
          <cell r="D109">
            <v>13.65</v>
          </cell>
          <cell r="E109" t="str">
            <v>.</v>
          </cell>
          <cell r="F109" t="str">
            <v/>
          </cell>
        </row>
        <row r="110">
          <cell r="B110" t="str">
            <v>Other multi-person household</v>
          </cell>
          <cell r="C110" t="str">
            <v>S</v>
          </cell>
          <cell r="D110">
            <v>26.9</v>
          </cell>
          <cell r="E110" t="str">
            <v/>
          </cell>
          <cell r="F110" t="str">
            <v/>
          </cell>
        </row>
        <row r="111">
          <cell r="B111" t="str">
            <v>Other household with couple and/or child</v>
          </cell>
          <cell r="C111">
            <v>60.9</v>
          </cell>
          <cell r="D111">
            <v>15.53</v>
          </cell>
          <cell r="E111" t="str">
            <v>.</v>
          </cell>
          <cell r="F111" t="str">
            <v/>
          </cell>
        </row>
        <row r="112">
          <cell r="B112" t="str">
            <v>One-person household</v>
          </cell>
          <cell r="C112">
            <v>63.72</v>
          </cell>
          <cell r="D112">
            <v>13.56</v>
          </cell>
          <cell r="E112" t="str">
            <v>.</v>
          </cell>
          <cell r="F112" t="str">
            <v/>
          </cell>
        </row>
        <row r="113">
          <cell r="B113" t="str">
            <v>Two-people household</v>
          </cell>
          <cell r="C113">
            <v>48.38</v>
          </cell>
          <cell r="D113">
            <v>12.46</v>
          </cell>
          <cell r="E113" t="str">
            <v>.</v>
          </cell>
          <cell r="F113" t="str">
            <v/>
          </cell>
        </row>
        <row r="114">
          <cell r="B114" t="str">
            <v>Three-people household</v>
          </cell>
          <cell r="C114">
            <v>57.35</v>
          </cell>
          <cell r="D114">
            <v>15.42</v>
          </cell>
          <cell r="E114" t="str">
            <v>.</v>
          </cell>
          <cell r="F114" t="str">
            <v/>
          </cell>
        </row>
        <row r="115">
          <cell r="B115" t="str">
            <v>Four-people household</v>
          </cell>
          <cell r="C115">
            <v>55.56</v>
          </cell>
          <cell r="D115">
            <v>15.63</v>
          </cell>
          <cell r="E115" t="str">
            <v>.</v>
          </cell>
          <cell r="F115" t="str">
            <v/>
          </cell>
        </row>
        <row r="116">
          <cell r="B116" t="str">
            <v>Five-or-more-people household</v>
          </cell>
          <cell r="C116">
            <v>60.52</v>
          </cell>
          <cell r="D116">
            <v>16.48</v>
          </cell>
          <cell r="E116" t="str">
            <v>.</v>
          </cell>
          <cell r="F116" t="str">
            <v/>
          </cell>
        </row>
        <row r="117">
          <cell r="B117" t="str">
            <v>No children in household</v>
          </cell>
          <cell r="C117">
            <v>51.34</v>
          </cell>
          <cell r="D117">
            <v>10.18</v>
          </cell>
          <cell r="E117" t="str">
            <v>.</v>
          </cell>
          <cell r="F117" t="str">
            <v/>
          </cell>
        </row>
        <row r="118">
          <cell r="B118" t="str">
            <v>One-child household</v>
          </cell>
          <cell r="C118">
            <v>55.11</v>
          </cell>
          <cell r="D118">
            <v>20.53</v>
          </cell>
          <cell r="E118" t="str">
            <v>.</v>
          </cell>
          <cell r="F118" t="str">
            <v/>
          </cell>
        </row>
        <row r="119">
          <cell r="B119" t="str">
            <v>Two-or-more-children household</v>
          </cell>
          <cell r="C119">
            <v>61.58</v>
          </cell>
          <cell r="D119">
            <v>10.98</v>
          </cell>
          <cell r="E119" t="str">
            <v>.</v>
          </cell>
          <cell r="F119" t="str">
            <v/>
          </cell>
        </row>
        <row r="120">
          <cell r="B120" t="str">
            <v>No children in household</v>
          </cell>
          <cell r="C120">
            <v>51.34</v>
          </cell>
          <cell r="D120">
            <v>10.18</v>
          </cell>
          <cell r="E120" t="str">
            <v>.</v>
          </cell>
          <cell r="F120" t="str">
            <v/>
          </cell>
        </row>
        <row r="121">
          <cell r="B121" t="str">
            <v>One-or-more-children household</v>
          </cell>
          <cell r="C121">
            <v>59.41</v>
          </cell>
          <cell r="D121">
            <v>9.5500000000000007</v>
          </cell>
          <cell r="E121" t="str">
            <v>.‡</v>
          </cell>
          <cell r="F121" t="str">
            <v/>
          </cell>
        </row>
        <row r="122">
          <cell r="B122" t="str">
            <v>Yes, lived at current address</v>
          </cell>
          <cell r="C122">
            <v>53.14</v>
          </cell>
          <cell r="D122">
            <v>7.18</v>
          </cell>
          <cell r="E122" t="str">
            <v>.‡</v>
          </cell>
          <cell r="F122" t="str">
            <v/>
          </cell>
        </row>
        <row r="123">
          <cell r="B123" t="str">
            <v>No, did not live at current address</v>
          </cell>
          <cell r="C123">
            <v>66.98</v>
          </cell>
          <cell r="D123">
            <v>15.3</v>
          </cell>
          <cell r="E123" t="str">
            <v>.</v>
          </cell>
          <cell r="F123" t="str">
            <v/>
          </cell>
        </row>
        <row r="124">
          <cell r="B124" t="str">
            <v>Owned</v>
          </cell>
          <cell r="C124">
            <v>50.01</v>
          </cell>
          <cell r="D124">
            <v>9.82</v>
          </cell>
          <cell r="E124" t="str">
            <v>.‡</v>
          </cell>
          <cell r="F124" t="str">
            <v/>
          </cell>
        </row>
        <row r="125">
          <cell r="B125" t="str">
            <v>Rented, private</v>
          </cell>
          <cell r="C125">
            <v>60.01</v>
          </cell>
          <cell r="D125">
            <v>10.84</v>
          </cell>
          <cell r="E125" t="str">
            <v>.</v>
          </cell>
          <cell r="F125" t="str">
            <v/>
          </cell>
        </row>
        <row r="126">
          <cell r="B126" t="str">
            <v>Rented, government</v>
          </cell>
          <cell r="C126">
            <v>66.78</v>
          </cell>
          <cell r="D126">
            <v>15.95</v>
          </cell>
          <cell r="E126" t="str">
            <v>.</v>
          </cell>
          <cell r="F126" t="str">
            <v/>
          </cell>
        </row>
        <row r="128">
          <cell r="B128"/>
          <cell r="C128"/>
          <cell r="D128"/>
          <cell r="E128"/>
          <cell r="F128"/>
        </row>
        <row r="129">
          <cell r="B129"/>
          <cell r="C129"/>
          <cell r="D129"/>
          <cell r="E129"/>
          <cell r="F129"/>
        </row>
        <row r="130">
          <cell r="B130"/>
          <cell r="C130"/>
          <cell r="D130"/>
          <cell r="E130"/>
          <cell r="F130"/>
        </row>
      </sheetData>
      <sheetData sheetId="9">
        <row r="4">
          <cell r="B4" t="str">
            <v>New Zealand Average</v>
          </cell>
          <cell r="C4">
            <v>49</v>
          </cell>
          <cell r="D4">
            <v>17.23</v>
          </cell>
          <cell r="E4" t="str">
            <v/>
          </cell>
        </row>
        <row r="5">
          <cell r="B5" t="str">
            <v>Female</v>
          </cell>
          <cell r="C5">
            <v>49</v>
          </cell>
          <cell r="D5">
            <v>17.23</v>
          </cell>
          <cell r="E5" t="str">
            <v/>
          </cell>
        </row>
        <row r="6">
          <cell r="B6" t="str">
            <v>Cis-female</v>
          </cell>
          <cell r="C6">
            <v>48</v>
          </cell>
          <cell r="D6">
            <v>17.309999999999999</v>
          </cell>
          <cell r="E6" t="str">
            <v/>
          </cell>
        </row>
        <row r="7">
          <cell r="B7" t="str">
            <v>Gender-diverse or trans-gender</v>
          </cell>
          <cell r="C7" t="str">
            <v>S</v>
          </cell>
          <cell r="D7">
            <v>140.30000000000001</v>
          </cell>
          <cell r="E7" t="str">
            <v/>
          </cell>
        </row>
        <row r="8">
          <cell r="B8" t="str">
            <v>Heterosexual</v>
          </cell>
          <cell r="C8">
            <v>45</v>
          </cell>
          <cell r="D8">
            <v>17.57</v>
          </cell>
          <cell r="E8" t="str">
            <v/>
          </cell>
        </row>
        <row r="9">
          <cell r="B9" t="str">
            <v>Gay or lesbian</v>
          </cell>
          <cell r="C9" t="str">
            <v>S</v>
          </cell>
          <cell r="D9">
            <v>191.89</v>
          </cell>
          <cell r="E9" t="str">
            <v/>
          </cell>
        </row>
        <row r="10">
          <cell r="B10" t="str">
            <v>Bisexual</v>
          </cell>
          <cell r="C10" t="str">
            <v>S</v>
          </cell>
          <cell r="D10">
            <v>77.040000000000006</v>
          </cell>
          <cell r="E10" t="str">
            <v/>
          </cell>
        </row>
        <row r="11">
          <cell r="B11" t="str">
            <v>Other sexual identity</v>
          </cell>
          <cell r="C11" t="str">
            <v>S</v>
          </cell>
          <cell r="D11">
            <v>196.38</v>
          </cell>
          <cell r="E11" t="str">
            <v/>
          </cell>
        </row>
        <row r="12">
          <cell r="B12" t="str">
            <v>People with diverse sexualities</v>
          </cell>
          <cell r="C12" t="str">
            <v>S</v>
          </cell>
          <cell r="D12">
            <v>68.319999999999993</v>
          </cell>
          <cell r="E12" t="str">
            <v/>
          </cell>
        </row>
        <row r="13">
          <cell r="B13" t="str">
            <v>Not LGBT</v>
          </cell>
          <cell r="C13">
            <v>45</v>
          </cell>
          <cell r="D13">
            <v>17.510000000000002</v>
          </cell>
          <cell r="E13" t="str">
            <v/>
          </cell>
        </row>
        <row r="14">
          <cell r="B14" t="str">
            <v>LGBT</v>
          </cell>
          <cell r="C14" t="str">
            <v>S</v>
          </cell>
          <cell r="D14">
            <v>63.69</v>
          </cell>
          <cell r="E14" t="str">
            <v/>
          </cell>
        </row>
        <row r="15">
          <cell r="B15" t="str">
            <v>15–19 years</v>
          </cell>
          <cell r="C15" t="str">
            <v>S</v>
          </cell>
          <cell r="D15">
            <v>69.06</v>
          </cell>
          <cell r="E15" t="str">
            <v/>
          </cell>
        </row>
        <row r="16">
          <cell r="B16" t="str">
            <v>20–29 years</v>
          </cell>
          <cell r="C16">
            <v>13</v>
          </cell>
          <cell r="D16">
            <v>33.03</v>
          </cell>
          <cell r="E16" t="str">
            <v>#</v>
          </cell>
        </row>
        <row r="17">
          <cell r="B17" t="str">
            <v>30–39 years</v>
          </cell>
          <cell r="C17">
            <v>14</v>
          </cell>
          <cell r="D17">
            <v>37.06</v>
          </cell>
          <cell r="E17" t="str">
            <v>#</v>
          </cell>
        </row>
        <row r="18">
          <cell r="B18" t="str">
            <v>40–49 years</v>
          </cell>
          <cell r="C18">
            <v>11</v>
          </cell>
          <cell r="D18">
            <v>46.35</v>
          </cell>
          <cell r="E18" t="str">
            <v>#</v>
          </cell>
        </row>
        <row r="19">
          <cell r="B19" t="str">
            <v>50–59 years</v>
          </cell>
          <cell r="C19" t="str">
            <v>S</v>
          </cell>
          <cell r="D19">
            <v>60.31</v>
          </cell>
          <cell r="E19" t="str">
            <v/>
          </cell>
        </row>
        <row r="20">
          <cell r="B20" t="str">
            <v>60–64 years</v>
          </cell>
          <cell r="C20" t="str">
            <v>S</v>
          </cell>
          <cell r="D20">
            <v>94.39</v>
          </cell>
          <cell r="E20" t="str">
            <v/>
          </cell>
        </row>
        <row r="21">
          <cell r="B21" t="str">
            <v>65 years and over</v>
          </cell>
          <cell r="C21" t="str">
            <v>S</v>
          </cell>
          <cell r="D21">
            <v>58.72</v>
          </cell>
          <cell r="E21" t="str">
            <v/>
          </cell>
        </row>
        <row r="22">
          <cell r="B22" t="str">
            <v>15–29 years</v>
          </cell>
          <cell r="C22">
            <v>15</v>
          </cell>
          <cell r="D22">
            <v>30.01</v>
          </cell>
          <cell r="E22" t="str">
            <v>#</v>
          </cell>
        </row>
        <row r="23">
          <cell r="B23" t="str">
            <v>30–64 years</v>
          </cell>
          <cell r="C23">
            <v>31</v>
          </cell>
          <cell r="D23">
            <v>24</v>
          </cell>
          <cell r="E23" t="str">
            <v>#</v>
          </cell>
        </row>
        <row r="24">
          <cell r="B24" t="str">
            <v>65 years and over</v>
          </cell>
          <cell r="C24" t="str">
            <v>S</v>
          </cell>
          <cell r="D24">
            <v>58.72</v>
          </cell>
          <cell r="E24" t="str">
            <v/>
          </cell>
        </row>
        <row r="25">
          <cell r="B25" t="str">
            <v>15–19 years</v>
          </cell>
          <cell r="C25" t="str">
            <v>S</v>
          </cell>
          <cell r="D25">
            <v>69.06</v>
          </cell>
          <cell r="E25" t="str">
            <v/>
          </cell>
        </row>
        <row r="26">
          <cell r="B26" t="str">
            <v>20–29 years</v>
          </cell>
          <cell r="C26">
            <v>13</v>
          </cell>
          <cell r="D26">
            <v>33.03</v>
          </cell>
          <cell r="E26" t="str">
            <v>#</v>
          </cell>
        </row>
        <row r="27">
          <cell r="B27" t="str">
            <v>NZ European</v>
          </cell>
          <cell r="C27">
            <v>34</v>
          </cell>
          <cell r="D27">
            <v>22.82</v>
          </cell>
          <cell r="E27" t="str">
            <v>#</v>
          </cell>
        </row>
        <row r="28">
          <cell r="B28" t="str">
            <v>Māori</v>
          </cell>
          <cell r="C28">
            <v>15</v>
          </cell>
          <cell r="D28">
            <v>27.09</v>
          </cell>
          <cell r="E28" t="str">
            <v>#</v>
          </cell>
        </row>
        <row r="29">
          <cell r="B29" t="str">
            <v>Pacific peoples</v>
          </cell>
          <cell r="C29" t="str">
            <v>S</v>
          </cell>
          <cell r="D29">
            <v>50.12</v>
          </cell>
          <cell r="E29" t="str">
            <v/>
          </cell>
        </row>
        <row r="30">
          <cell r="B30" t="str">
            <v>Asian</v>
          </cell>
          <cell r="C30" t="str">
            <v>S</v>
          </cell>
          <cell r="D30">
            <v>109.05</v>
          </cell>
          <cell r="E30" t="str">
            <v/>
          </cell>
        </row>
        <row r="31">
          <cell r="B31" t="str">
            <v>Chinese</v>
          </cell>
          <cell r="C31">
            <v>0</v>
          </cell>
          <cell r="D31" t="str">
            <v>.</v>
          </cell>
          <cell r="E31" t="str">
            <v/>
          </cell>
        </row>
        <row r="32">
          <cell r="B32" t="str">
            <v>Indian</v>
          </cell>
          <cell r="C32" t="str">
            <v>S</v>
          </cell>
          <cell r="D32">
            <v>126.6</v>
          </cell>
          <cell r="E32" t="str">
            <v/>
          </cell>
        </row>
        <row r="33">
          <cell r="B33" t="str">
            <v>Other Asian ethnicity</v>
          </cell>
          <cell r="C33" t="str">
            <v>S</v>
          </cell>
          <cell r="D33">
            <v>196.04</v>
          </cell>
          <cell r="E33" t="str">
            <v/>
          </cell>
        </row>
        <row r="34">
          <cell r="B34" t="str">
            <v>Other ethnicity</v>
          </cell>
          <cell r="C34" t="str">
            <v>S</v>
          </cell>
          <cell r="D34">
            <v>141.68</v>
          </cell>
          <cell r="E34" t="str">
            <v/>
          </cell>
        </row>
        <row r="35">
          <cell r="B35" t="str">
            <v>Other ethnicity (except European and Māori)</v>
          </cell>
          <cell r="C35">
            <v>8</v>
          </cell>
          <cell r="D35">
            <v>45.32</v>
          </cell>
          <cell r="E35" t="str">
            <v>#</v>
          </cell>
        </row>
        <row r="36">
          <cell r="B36" t="str">
            <v>Other ethnicity (except European, Māori and Asian)</v>
          </cell>
          <cell r="C36">
            <v>7</v>
          </cell>
          <cell r="D36">
            <v>49.32</v>
          </cell>
          <cell r="E36" t="str">
            <v>#</v>
          </cell>
        </row>
        <row r="37">
          <cell r="B37" t="str">
            <v>Other ethnicity (except European, Māori and Pacific)</v>
          </cell>
          <cell r="C37" t="str">
            <v>S</v>
          </cell>
          <cell r="D37">
            <v>90.56</v>
          </cell>
          <cell r="E37" t="str">
            <v/>
          </cell>
        </row>
        <row r="38">
          <cell r="B38">
            <v>2018</v>
          </cell>
          <cell r="C38">
            <v>25</v>
          </cell>
          <cell r="D38">
            <v>23.55</v>
          </cell>
          <cell r="E38" t="str">
            <v>#</v>
          </cell>
        </row>
        <row r="39">
          <cell r="B39" t="str">
            <v>2019/20</v>
          </cell>
          <cell r="C39">
            <v>23</v>
          </cell>
          <cell r="D39">
            <v>26.55</v>
          </cell>
          <cell r="E39" t="str">
            <v>#</v>
          </cell>
        </row>
        <row r="40">
          <cell r="B40" t="str">
            <v>Auckland</v>
          </cell>
          <cell r="C40">
            <v>15</v>
          </cell>
          <cell r="D40">
            <v>36.090000000000003</v>
          </cell>
          <cell r="E40" t="str">
            <v>#</v>
          </cell>
        </row>
        <row r="41">
          <cell r="B41" t="str">
            <v>Wellington</v>
          </cell>
          <cell r="C41">
            <v>4</v>
          </cell>
          <cell r="D41">
            <v>48.15</v>
          </cell>
          <cell r="E41" t="str">
            <v>#</v>
          </cell>
        </row>
        <row r="42">
          <cell r="B42" t="str">
            <v>Rest of North Island</v>
          </cell>
          <cell r="C42">
            <v>14</v>
          </cell>
          <cell r="D42">
            <v>30.42</v>
          </cell>
          <cell r="E42" t="str">
            <v>#</v>
          </cell>
        </row>
        <row r="43">
          <cell r="B43" t="str">
            <v>Canterbury</v>
          </cell>
          <cell r="C43">
            <v>11</v>
          </cell>
          <cell r="D43">
            <v>48.01</v>
          </cell>
          <cell r="E43" t="str">
            <v>#</v>
          </cell>
        </row>
        <row r="44">
          <cell r="B44" t="str">
            <v>Rest of South Island</v>
          </cell>
          <cell r="C44" t="str">
            <v>S</v>
          </cell>
          <cell r="D44">
            <v>53.61</v>
          </cell>
          <cell r="E44" t="str">
            <v/>
          </cell>
        </row>
        <row r="45">
          <cell r="B45" t="str">
            <v>Major urban area</v>
          </cell>
          <cell r="C45">
            <v>25</v>
          </cell>
          <cell r="D45">
            <v>23.94</v>
          </cell>
          <cell r="E45" t="str">
            <v>#</v>
          </cell>
        </row>
        <row r="46">
          <cell r="B46" t="str">
            <v>Large urban area</v>
          </cell>
          <cell r="C46">
            <v>7</v>
          </cell>
          <cell r="D46">
            <v>44.86</v>
          </cell>
          <cell r="E46" t="str">
            <v>#</v>
          </cell>
        </row>
        <row r="47">
          <cell r="B47" t="str">
            <v>Medium urban area</v>
          </cell>
          <cell r="C47" t="str">
            <v>S</v>
          </cell>
          <cell r="D47">
            <v>78.11</v>
          </cell>
          <cell r="E47" t="str">
            <v/>
          </cell>
        </row>
        <row r="48">
          <cell r="B48" t="str">
            <v>Small urban area</v>
          </cell>
          <cell r="C48" t="str">
            <v>S</v>
          </cell>
          <cell r="D48">
            <v>50.16</v>
          </cell>
          <cell r="E48" t="str">
            <v/>
          </cell>
        </row>
        <row r="49">
          <cell r="B49" t="str">
            <v>Rural settlement/rural other</v>
          </cell>
          <cell r="C49" t="str">
            <v>S</v>
          </cell>
          <cell r="D49">
            <v>51.02</v>
          </cell>
          <cell r="E49" t="str">
            <v/>
          </cell>
        </row>
        <row r="50">
          <cell r="B50" t="str">
            <v>Major urban area</v>
          </cell>
          <cell r="C50">
            <v>25</v>
          </cell>
          <cell r="D50">
            <v>23.94</v>
          </cell>
          <cell r="E50" t="str">
            <v>#</v>
          </cell>
        </row>
        <row r="51">
          <cell r="B51" t="str">
            <v>Medium/large urban area</v>
          </cell>
          <cell r="C51">
            <v>12</v>
          </cell>
          <cell r="D51">
            <v>41.57</v>
          </cell>
          <cell r="E51" t="str">
            <v>#</v>
          </cell>
        </row>
        <row r="52">
          <cell r="B52" t="str">
            <v>Small urban/rural area</v>
          </cell>
          <cell r="C52">
            <v>12</v>
          </cell>
          <cell r="D52">
            <v>38.9</v>
          </cell>
          <cell r="E52" t="str">
            <v>#</v>
          </cell>
        </row>
        <row r="53">
          <cell r="B53" t="str">
            <v>Quintile 1 (least deprived)</v>
          </cell>
          <cell r="C53" t="str">
            <v>S</v>
          </cell>
          <cell r="D53">
            <v>53.47</v>
          </cell>
          <cell r="E53" t="str">
            <v/>
          </cell>
        </row>
        <row r="54">
          <cell r="B54" t="str">
            <v>Quintile 2</v>
          </cell>
          <cell r="C54">
            <v>7</v>
          </cell>
          <cell r="D54">
            <v>46.72</v>
          </cell>
          <cell r="E54" t="str">
            <v>#</v>
          </cell>
        </row>
        <row r="55">
          <cell r="B55" t="str">
            <v>Quintile 3</v>
          </cell>
          <cell r="C55" t="str">
            <v>S</v>
          </cell>
          <cell r="D55">
            <v>54.18</v>
          </cell>
          <cell r="E55" t="str">
            <v/>
          </cell>
        </row>
        <row r="56">
          <cell r="B56" t="str">
            <v>Quintile 4</v>
          </cell>
          <cell r="C56">
            <v>13</v>
          </cell>
          <cell r="D56">
            <v>39.32</v>
          </cell>
          <cell r="E56" t="str">
            <v>#</v>
          </cell>
        </row>
        <row r="57">
          <cell r="B57" t="str">
            <v>Quintile 5 (most deprived)</v>
          </cell>
          <cell r="C57">
            <v>15</v>
          </cell>
          <cell r="D57">
            <v>28.16</v>
          </cell>
          <cell r="E57" t="str">
            <v>#</v>
          </cell>
        </row>
        <row r="58">
          <cell r="B58" t="str">
            <v>Had partner within last 12 months</v>
          </cell>
          <cell r="C58">
            <v>49</v>
          </cell>
          <cell r="D58">
            <v>17.23</v>
          </cell>
          <cell r="E58" t="str">
            <v/>
          </cell>
        </row>
        <row r="59">
          <cell r="B59" t="str">
            <v>Has ever had a partner</v>
          </cell>
          <cell r="C59">
            <v>49</v>
          </cell>
          <cell r="D59">
            <v>17.23</v>
          </cell>
          <cell r="E59" t="str">
            <v/>
          </cell>
        </row>
        <row r="60">
          <cell r="B60" t="str">
            <v>Partnered – legally registered</v>
          </cell>
          <cell r="C60">
            <v>18</v>
          </cell>
          <cell r="D60">
            <v>32.049999999999997</v>
          </cell>
          <cell r="E60" t="str">
            <v>#</v>
          </cell>
        </row>
        <row r="61">
          <cell r="B61" t="str">
            <v>Partnered – not legally registered</v>
          </cell>
          <cell r="C61">
            <v>9</v>
          </cell>
          <cell r="D61">
            <v>38.15</v>
          </cell>
          <cell r="E61" t="str">
            <v>#</v>
          </cell>
        </row>
        <row r="62">
          <cell r="B62" t="str">
            <v>Non-partnered</v>
          </cell>
          <cell r="C62">
            <v>21</v>
          </cell>
          <cell r="D62">
            <v>30.17</v>
          </cell>
          <cell r="E62" t="str">
            <v>#</v>
          </cell>
        </row>
        <row r="63">
          <cell r="B63" t="str">
            <v>Never married and never in a civil union</v>
          </cell>
          <cell r="C63">
            <v>13</v>
          </cell>
          <cell r="D63">
            <v>32.47</v>
          </cell>
          <cell r="E63" t="str">
            <v>#</v>
          </cell>
        </row>
        <row r="64">
          <cell r="B64" t="str">
            <v>Divorced</v>
          </cell>
          <cell r="C64" t="str">
            <v>S</v>
          </cell>
          <cell r="D64">
            <v>79.260000000000005</v>
          </cell>
          <cell r="E64" t="str">
            <v/>
          </cell>
        </row>
        <row r="65">
          <cell r="B65" t="str">
            <v>Widowed/surviving partner</v>
          </cell>
          <cell r="C65" t="str">
            <v>S</v>
          </cell>
          <cell r="D65">
            <v>105.2</v>
          </cell>
          <cell r="E65" t="str">
            <v/>
          </cell>
        </row>
        <row r="66">
          <cell r="B66" t="str">
            <v>Separated</v>
          </cell>
          <cell r="C66">
            <v>14</v>
          </cell>
          <cell r="D66">
            <v>42.71</v>
          </cell>
          <cell r="E66" t="str">
            <v>#</v>
          </cell>
        </row>
        <row r="67">
          <cell r="B67" t="str">
            <v>Married/civil union/de facto</v>
          </cell>
          <cell r="C67">
            <v>18</v>
          </cell>
          <cell r="D67">
            <v>32.049999999999997</v>
          </cell>
          <cell r="E67" t="str">
            <v>#</v>
          </cell>
        </row>
        <row r="68">
          <cell r="B68" t="str">
            <v>Adults with disability</v>
          </cell>
          <cell r="C68" t="str">
            <v>S</v>
          </cell>
          <cell r="D68">
            <v>71.83</v>
          </cell>
          <cell r="E68" t="str">
            <v/>
          </cell>
        </row>
        <row r="69">
          <cell r="B69" t="str">
            <v>Adults without disability</v>
          </cell>
          <cell r="C69">
            <v>42</v>
          </cell>
          <cell r="D69">
            <v>18.87</v>
          </cell>
          <cell r="E69" t="str">
            <v/>
          </cell>
        </row>
        <row r="70">
          <cell r="B70" t="str">
            <v>Low level of psychological distress</v>
          </cell>
          <cell r="C70">
            <v>38</v>
          </cell>
          <cell r="D70">
            <v>19.739999999999998</v>
          </cell>
          <cell r="E70" t="str">
            <v/>
          </cell>
        </row>
        <row r="71">
          <cell r="B71" t="str">
            <v>Moderate level of psychological distress</v>
          </cell>
          <cell r="C71">
            <v>5</v>
          </cell>
          <cell r="D71">
            <v>46.95</v>
          </cell>
          <cell r="E71" t="str">
            <v>#</v>
          </cell>
        </row>
        <row r="72">
          <cell r="B72" t="str">
            <v>High level of psychological distress</v>
          </cell>
          <cell r="C72" t="str">
            <v>S</v>
          </cell>
          <cell r="D72">
            <v>58.36</v>
          </cell>
          <cell r="E72" t="str">
            <v/>
          </cell>
        </row>
        <row r="73">
          <cell r="B73" t="str">
            <v>No probable serious mental illness</v>
          </cell>
          <cell r="C73">
            <v>38</v>
          </cell>
          <cell r="D73">
            <v>19.739999999999998</v>
          </cell>
          <cell r="E73" t="str">
            <v/>
          </cell>
        </row>
        <row r="74">
          <cell r="B74" t="str">
            <v>Probable serious mental illness</v>
          </cell>
          <cell r="C74">
            <v>5</v>
          </cell>
          <cell r="D74">
            <v>46.95</v>
          </cell>
          <cell r="E74" t="str">
            <v>#</v>
          </cell>
        </row>
        <row r="75">
          <cell r="B75" t="str">
            <v>Employed</v>
          </cell>
          <cell r="C75">
            <v>27</v>
          </cell>
          <cell r="D75">
            <v>24.93</v>
          </cell>
          <cell r="E75" t="str">
            <v>#</v>
          </cell>
        </row>
        <row r="76">
          <cell r="B76" t="str">
            <v>Unemployed</v>
          </cell>
          <cell r="C76" t="str">
            <v>S</v>
          </cell>
          <cell r="D76">
            <v>68</v>
          </cell>
          <cell r="E76" t="str">
            <v/>
          </cell>
        </row>
        <row r="77">
          <cell r="B77" t="str">
            <v>Retired</v>
          </cell>
          <cell r="C77" t="str">
            <v>S</v>
          </cell>
          <cell r="D77">
            <v>73.03</v>
          </cell>
          <cell r="E77" t="str">
            <v/>
          </cell>
        </row>
        <row r="78">
          <cell r="B78" t="str">
            <v>Home or caring duties or voluntary work</v>
          </cell>
          <cell r="C78">
            <v>8</v>
          </cell>
          <cell r="D78">
            <v>39.54</v>
          </cell>
          <cell r="E78" t="str">
            <v>#</v>
          </cell>
        </row>
        <row r="79">
          <cell r="B79" t="str">
            <v>Not employed, studying</v>
          </cell>
          <cell r="C79" t="str">
            <v>S</v>
          </cell>
          <cell r="D79">
            <v>69.41</v>
          </cell>
          <cell r="E79" t="str">
            <v/>
          </cell>
        </row>
        <row r="80">
          <cell r="B80" t="str">
            <v>Not employed, not actively seeking work/unable to work</v>
          </cell>
          <cell r="C80" t="str">
            <v>S</v>
          </cell>
          <cell r="D80">
            <v>75.78</v>
          </cell>
          <cell r="E80" t="str">
            <v/>
          </cell>
        </row>
        <row r="81">
          <cell r="B81" t="str">
            <v>Other employment status</v>
          </cell>
          <cell r="C81" t="str">
            <v>S</v>
          </cell>
          <cell r="D81">
            <v>83.33</v>
          </cell>
          <cell r="E81" t="str">
            <v/>
          </cell>
        </row>
        <row r="82">
          <cell r="B82" t="str">
            <v>Not in the labour force</v>
          </cell>
          <cell r="C82">
            <v>17</v>
          </cell>
          <cell r="D82">
            <v>27.97</v>
          </cell>
          <cell r="E82" t="str">
            <v>#</v>
          </cell>
        </row>
        <row r="83">
          <cell r="B83" t="str">
            <v>Personal income: $20,000 or less</v>
          </cell>
          <cell r="C83">
            <v>17</v>
          </cell>
          <cell r="D83">
            <v>31.17</v>
          </cell>
          <cell r="E83" t="str">
            <v>#</v>
          </cell>
        </row>
        <row r="84">
          <cell r="B84" t="str">
            <v>Personal income: $20,001–$40,000</v>
          </cell>
          <cell r="C84">
            <v>15</v>
          </cell>
          <cell r="D84">
            <v>33.799999999999997</v>
          </cell>
          <cell r="E84" t="str">
            <v>#</v>
          </cell>
        </row>
        <row r="85">
          <cell r="B85" t="str">
            <v>Personal income: $40,001–$60,000</v>
          </cell>
          <cell r="C85">
            <v>9</v>
          </cell>
          <cell r="D85">
            <v>41.94</v>
          </cell>
          <cell r="E85" t="str">
            <v>#</v>
          </cell>
        </row>
        <row r="86">
          <cell r="B86" t="str">
            <v>Personal income: $60,001 or more</v>
          </cell>
          <cell r="C86">
            <v>8</v>
          </cell>
          <cell r="D86">
            <v>47.47</v>
          </cell>
          <cell r="E86" t="str">
            <v>#</v>
          </cell>
        </row>
        <row r="87">
          <cell r="B87" t="str">
            <v>Household income: $40,000 or less</v>
          </cell>
          <cell r="C87">
            <v>16</v>
          </cell>
          <cell r="D87">
            <v>27.54</v>
          </cell>
          <cell r="E87" t="str">
            <v>#</v>
          </cell>
        </row>
        <row r="88">
          <cell r="B88" t="str">
            <v>Household income: $40,001–$60,000</v>
          </cell>
          <cell r="C88">
            <v>10</v>
          </cell>
          <cell r="D88">
            <v>41.56</v>
          </cell>
          <cell r="E88" t="str">
            <v>#</v>
          </cell>
        </row>
        <row r="89">
          <cell r="B89" t="str">
            <v>Household income: $60,001–$100,000</v>
          </cell>
          <cell r="C89">
            <v>11</v>
          </cell>
          <cell r="D89">
            <v>43.14</v>
          </cell>
          <cell r="E89" t="str">
            <v>#</v>
          </cell>
        </row>
        <row r="90">
          <cell r="B90" t="str">
            <v>Household income: $100,001 or more</v>
          </cell>
          <cell r="C90">
            <v>11</v>
          </cell>
          <cell r="D90">
            <v>39.25</v>
          </cell>
          <cell r="E90" t="str">
            <v>#</v>
          </cell>
        </row>
        <row r="91">
          <cell r="B91" t="str">
            <v>Not at all limited</v>
          </cell>
          <cell r="C91">
            <v>10</v>
          </cell>
          <cell r="D91">
            <v>39.619999999999997</v>
          </cell>
          <cell r="E91" t="str">
            <v>#</v>
          </cell>
        </row>
        <row r="92">
          <cell r="B92" t="str">
            <v>A little limited</v>
          </cell>
          <cell r="C92">
            <v>11</v>
          </cell>
          <cell r="D92">
            <v>42.95</v>
          </cell>
          <cell r="E92" t="str">
            <v>#</v>
          </cell>
        </row>
        <row r="93">
          <cell r="B93" t="str">
            <v>Quite limited</v>
          </cell>
          <cell r="C93" t="str">
            <v>S</v>
          </cell>
          <cell r="D93">
            <v>50.2</v>
          </cell>
          <cell r="E93" t="str">
            <v/>
          </cell>
        </row>
        <row r="94">
          <cell r="B94" t="str">
            <v>Very limited</v>
          </cell>
          <cell r="C94" t="str">
            <v>S</v>
          </cell>
          <cell r="D94">
            <v>64.44</v>
          </cell>
          <cell r="E94" t="str">
            <v/>
          </cell>
        </row>
        <row r="95">
          <cell r="B95" t="str">
            <v>Couldn't buy it</v>
          </cell>
          <cell r="C95">
            <v>17</v>
          </cell>
          <cell r="D95">
            <v>28.03</v>
          </cell>
          <cell r="E95" t="str">
            <v>#</v>
          </cell>
        </row>
        <row r="96">
          <cell r="B96" t="str">
            <v>Not at all limited</v>
          </cell>
          <cell r="C96">
            <v>10</v>
          </cell>
          <cell r="D96">
            <v>39.619999999999997</v>
          </cell>
          <cell r="E96" t="str">
            <v>#</v>
          </cell>
        </row>
        <row r="97">
          <cell r="B97" t="str">
            <v>A little limited</v>
          </cell>
          <cell r="C97">
            <v>11</v>
          </cell>
          <cell r="D97">
            <v>42.95</v>
          </cell>
          <cell r="E97" t="str">
            <v>#</v>
          </cell>
        </row>
        <row r="98">
          <cell r="B98" t="str">
            <v>Quite or very limited</v>
          </cell>
          <cell r="C98">
            <v>10</v>
          </cell>
          <cell r="D98">
            <v>37.78</v>
          </cell>
          <cell r="E98" t="str">
            <v>#</v>
          </cell>
        </row>
        <row r="99">
          <cell r="B99" t="str">
            <v>Couldn't buy it</v>
          </cell>
          <cell r="C99">
            <v>17</v>
          </cell>
          <cell r="D99">
            <v>28.03</v>
          </cell>
          <cell r="E99" t="str">
            <v>#</v>
          </cell>
        </row>
        <row r="100">
          <cell r="B100" t="str">
            <v>Yes, can meet unexpected expense</v>
          </cell>
          <cell r="C100">
            <v>30</v>
          </cell>
          <cell r="D100">
            <v>25.35</v>
          </cell>
          <cell r="E100" t="str">
            <v>#</v>
          </cell>
        </row>
        <row r="101">
          <cell r="B101" t="str">
            <v>No, cannot meet unexpected expense</v>
          </cell>
          <cell r="C101">
            <v>17</v>
          </cell>
          <cell r="D101">
            <v>28.67</v>
          </cell>
          <cell r="E101" t="str">
            <v>#</v>
          </cell>
        </row>
        <row r="102">
          <cell r="B102" t="str">
            <v>Household had no vehicle access</v>
          </cell>
          <cell r="C102" t="str">
            <v>S</v>
          </cell>
          <cell r="D102">
            <v>64.2</v>
          </cell>
          <cell r="E102" t="str">
            <v/>
          </cell>
        </row>
        <row r="103">
          <cell r="B103" t="str">
            <v>Household had vehicle access</v>
          </cell>
          <cell r="C103">
            <v>46</v>
          </cell>
          <cell r="D103">
            <v>17.93</v>
          </cell>
          <cell r="E103" t="str">
            <v/>
          </cell>
        </row>
        <row r="104">
          <cell r="B104" t="str">
            <v>Household had no access to device</v>
          </cell>
          <cell r="C104" t="str">
            <v>S</v>
          </cell>
          <cell r="D104">
            <v>119.08</v>
          </cell>
          <cell r="E104" t="str">
            <v/>
          </cell>
        </row>
        <row r="105">
          <cell r="B105" t="str">
            <v>Household had access to device</v>
          </cell>
          <cell r="C105">
            <v>48</v>
          </cell>
          <cell r="D105">
            <v>17.54</v>
          </cell>
          <cell r="E105" t="str">
            <v/>
          </cell>
        </row>
        <row r="106">
          <cell r="B106" t="str">
            <v>One person household</v>
          </cell>
          <cell r="C106">
            <v>4</v>
          </cell>
          <cell r="D106">
            <v>32.090000000000003</v>
          </cell>
          <cell r="E106" t="str">
            <v>#</v>
          </cell>
        </row>
        <row r="107">
          <cell r="B107" t="str">
            <v>One parent with child(ren)</v>
          </cell>
          <cell r="C107">
            <v>14</v>
          </cell>
          <cell r="D107">
            <v>31.84</v>
          </cell>
          <cell r="E107" t="str">
            <v>#</v>
          </cell>
        </row>
        <row r="108">
          <cell r="B108" t="str">
            <v>Couple only</v>
          </cell>
          <cell r="C108" t="str">
            <v>S</v>
          </cell>
          <cell r="D108">
            <v>55.28</v>
          </cell>
          <cell r="E108" t="str">
            <v/>
          </cell>
        </row>
        <row r="109">
          <cell r="B109" t="str">
            <v>Couple with child(ren)</v>
          </cell>
          <cell r="C109">
            <v>11</v>
          </cell>
          <cell r="D109">
            <v>40.29</v>
          </cell>
          <cell r="E109" t="str">
            <v>#</v>
          </cell>
        </row>
        <row r="110">
          <cell r="B110" t="str">
            <v>Other multi-person household</v>
          </cell>
          <cell r="C110" t="str">
            <v>S</v>
          </cell>
          <cell r="D110">
            <v>71.36</v>
          </cell>
          <cell r="E110" t="str">
            <v/>
          </cell>
        </row>
        <row r="111">
          <cell r="B111" t="str">
            <v>Other household with couple and/or child</v>
          </cell>
          <cell r="C111">
            <v>12</v>
          </cell>
          <cell r="D111">
            <v>44.22</v>
          </cell>
          <cell r="E111" t="str">
            <v>#</v>
          </cell>
        </row>
        <row r="112">
          <cell r="B112" t="str">
            <v>One-person household</v>
          </cell>
          <cell r="C112">
            <v>4</v>
          </cell>
          <cell r="D112">
            <v>32.090000000000003</v>
          </cell>
          <cell r="E112" t="str">
            <v>#</v>
          </cell>
        </row>
        <row r="113">
          <cell r="B113" t="str">
            <v>Two-people household</v>
          </cell>
          <cell r="C113">
            <v>10</v>
          </cell>
          <cell r="D113">
            <v>33.369999999999997</v>
          </cell>
          <cell r="E113" t="str">
            <v>#</v>
          </cell>
        </row>
        <row r="114">
          <cell r="B114" t="str">
            <v>Three-people household</v>
          </cell>
          <cell r="C114">
            <v>11</v>
          </cell>
          <cell r="D114">
            <v>45.76</v>
          </cell>
          <cell r="E114" t="str">
            <v>#</v>
          </cell>
        </row>
        <row r="115">
          <cell r="B115" t="str">
            <v>Four-people household</v>
          </cell>
          <cell r="C115">
            <v>10</v>
          </cell>
          <cell r="D115">
            <v>40.29</v>
          </cell>
          <cell r="E115" t="str">
            <v>#</v>
          </cell>
        </row>
        <row r="116">
          <cell r="B116" t="str">
            <v>Five-or-more-people household</v>
          </cell>
          <cell r="C116">
            <v>14</v>
          </cell>
          <cell r="D116">
            <v>36.74</v>
          </cell>
          <cell r="E116" t="str">
            <v>#</v>
          </cell>
        </row>
        <row r="117">
          <cell r="B117" t="str">
            <v>No children in household</v>
          </cell>
          <cell r="C117">
            <v>18</v>
          </cell>
          <cell r="D117">
            <v>23.48</v>
          </cell>
          <cell r="E117" t="str">
            <v>#</v>
          </cell>
        </row>
        <row r="118">
          <cell r="B118" t="str">
            <v>One-child household</v>
          </cell>
          <cell r="C118">
            <v>10</v>
          </cell>
          <cell r="D118">
            <v>48.83</v>
          </cell>
          <cell r="E118" t="str">
            <v>#</v>
          </cell>
        </row>
        <row r="119">
          <cell r="B119" t="str">
            <v>Two-or-more-children household</v>
          </cell>
          <cell r="C119">
            <v>21</v>
          </cell>
          <cell r="D119">
            <v>28.14</v>
          </cell>
          <cell r="E119" t="str">
            <v>#</v>
          </cell>
        </row>
        <row r="120">
          <cell r="B120" t="str">
            <v>No children in household</v>
          </cell>
          <cell r="C120">
            <v>18</v>
          </cell>
          <cell r="D120">
            <v>23.48</v>
          </cell>
          <cell r="E120" t="str">
            <v>#</v>
          </cell>
        </row>
        <row r="121">
          <cell r="B121" t="str">
            <v>One-or-more-children household</v>
          </cell>
          <cell r="C121">
            <v>31</v>
          </cell>
          <cell r="D121">
            <v>24.11</v>
          </cell>
          <cell r="E121" t="str">
            <v>#</v>
          </cell>
        </row>
        <row r="122">
          <cell r="B122" t="str">
            <v>Yes, lived at current address</v>
          </cell>
          <cell r="C122">
            <v>36</v>
          </cell>
          <cell r="D122">
            <v>21.15</v>
          </cell>
          <cell r="E122" t="str">
            <v>#</v>
          </cell>
        </row>
        <row r="123">
          <cell r="B123" t="str">
            <v>No, did not live at current address</v>
          </cell>
          <cell r="C123">
            <v>13</v>
          </cell>
          <cell r="D123">
            <v>34.79</v>
          </cell>
          <cell r="E123" t="str">
            <v>#</v>
          </cell>
        </row>
        <row r="124">
          <cell r="B124" t="str">
            <v>Owned</v>
          </cell>
          <cell r="C124">
            <v>21</v>
          </cell>
          <cell r="D124">
            <v>29.33</v>
          </cell>
          <cell r="E124" t="str">
            <v>#</v>
          </cell>
        </row>
        <row r="125">
          <cell r="B125" t="str">
            <v>Rented, private</v>
          </cell>
          <cell r="C125">
            <v>19</v>
          </cell>
          <cell r="D125">
            <v>27.09</v>
          </cell>
          <cell r="E125" t="str">
            <v>#</v>
          </cell>
        </row>
        <row r="126">
          <cell r="B126" t="str">
            <v>Rented, government</v>
          </cell>
          <cell r="C126">
            <v>8</v>
          </cell>
          <cell r="D126">
            <v>40.24</v>
          </cell>
          <cell r="E126" t="str">
            <v>#</v>
          </cell>
        </row>
        <row r="128">
          <cell r="B128"/>
          <cell r="C128"/>
          <cell r="D128"/>
          <cell r="E128"/>
        </row>
        <row r="129">
          <cell r="B129"/>
          <cell r="C129"/>
          <cell r="D129"/>
          <cell r="E129"/>
        </row>
        <row r="130">
          <cell r="B130"/>
          <cell r="C130"/>
          <cell r="D130"/>
          <cell r="E130"/>
        </row>
      </sheetData>
      <sheetData sheetId="10">
        <row r="4">
          <cell r="B4" t="str">
            <v>New Zealand Average</v>
          </cell>
          <cell r="C4">
            <v>41.25</v>
          </cell>
          <cell r="D4">
            <v>7.39</v>
          </cell>
          <cell r="E4" t="str">
            <v>.‡</v>
          </cell>
          <cell r="F4" t="str">
            <v/>
          </cell>
        </row>
        <row r="5">
          <cell r="B5" t="str">
            <v>Female</v>
          </cell>
          <cell r="C5">
            <v>41.25</v>
          </cell>
          <cell r="D5">
            <v>7.39</v>
          </cell>
          <cell r="E5" t="str">
            <v>.‡</v>
          </cell>
          <cell r="F5" t="str">
            <v/>
          </cell>
        </row>
        <row r="6">
          <cell r="B6" t="str">
            <v>Cis-female</v>
          </cell>
          <cell r="C6">
            <v>41.09</v>
          </cell>
          <cell r="D6">
            <v>7.39</v>
          </cell>
          <cell r="E6" t="str">
            <v>.‡</v>
          </cell>
          <cell r="F6" t="str">
            <v/>
          </cell>
        </row>
        <row r="7">
          <cell r="B7" t="str">
            <v>Gender-diverse or trans-gender</v>
          </cell>
          <cell r="C7" t="str">
            <v>Ŝ</v>
          </cell>
          <cell r="D7">
            <v>0</v>
          </cell>
          <cell r="E7" t="str">
            <v/>
          </cell>
          <cell r="F7" t="str">
            <v>*</v>
          </cell>
        </row>
        <row r="8">
          <cell r="B8" t="str">
            <v>Heterosexual</v>
          </cell>
          <cell r="C8">
            <v>41.66</v>
          </cell>
          <cell r="D8">
            <v>7.59</v>
          </cell>
          <cell r="E8" t="str">
            <v>.‡</v>
          </cell>
          <cell r="F8" t="str">
            <v/>
          </cell>
        </row>
        <row r="9">
          <cell r="B9" t="str">
            <v>Gay or lesbian</v>
          </cell>
          <cell r="C9" t="str">
            <v>S</v>
          </cell>
          <cell r="D9">
            <v>94.93</v>
          </cell>
          <cell r="E9" t="str">
            <v/>
          </cell>
          <cell r="F9" t="str">
            <v/>
          </cell>
        </row>
        <row r="10">
          <cell r="B10" t="str">
            <v>Bisexual</v>
          </cell>
          <cell r="C10" t="str">
            <v>S</v>
          </cell>
          <cell r="D10">
            <v>28.9</v>
          </cell>
          <cell r="E10" t="str">
            <v/>
          </cell>
          <cell r="F10" t="str">
            <v/>
          </cell>
        </row>
        <row r="11">
          <cell r="B11" t="str">
            <v>Other sexual identity</v>
          </cell>
          <cell r="C11" t="str">
            <v>S</v>
          </cell>
          <cell r="D11">
            <v>118.53</v>
          </cell>
          <cell r="E11" t="str">
            <v/>
          </cell>
          <cell r="F11" t="str">
            <v/>
          </cell>
        </row>
        <row r="12">
          <cell r="B12" t="str">
            <v>People with diverse sexualities</v>
          </cell>
          <cell r="C12" t="str">
            <v>S</v>
          </cell>
          <cell r="D12">
            <v>25.36</v>
          </cell>
          <cell r="E12" t="str">
            <v/>
          </cell>
          <cell r="F12" t="str">
            <v/>
          </cell>
        </row>
        <row r="13">
          <cell r="B13" t="str">
            <v>Not LGBT</v>
          </cell>
          <cell r="C13">
            <v>41.37</v>
          </cell>
          <cell r="D13">
            <v>7.57</v>
          </cell>
          <cell r="E13" t="str">
            <v>.‡</v>
          </cell>
          <cell r="F13" t="str">
            <v/>
          </cell>
        </row>
        <row r="14">
          <cell r="B14" t="str">
            <v>LGBT</v>
          </cell>
          <cell r="C14" t="str">
            <v>S</v>
          </cell>
          <cell r="D14">
            <v>24.67</v>
          </cell>
          <cell r="E14" t="str">
            <v/>
          </cell>
          <cell r="F14" t="str">
            <v/>
          </cell>
        </row>
        <row r="15">
          <cell r="B15" t="str">
            <v>15–19 years</v>
          </cell>
          <cell r="C15" t="str">
            <v>S</v>
          </cell>
          <cell r="D15">
            <v>22.78</v>
          </cell>
          <cell r="E15" t="str">
            <v/>
          </cell>
          <cell r="F15" t="str">
            <v/>
          </cell>
        </row>
        <row r="16">
          <cell r="B16" t="str">
            <v>20–29 years</v>
          </cell>
          <cell r="C16">
            <v>46.08</v>
          </cell>
          <cell r="D16">
            <v>14.42</v>
          </cell>
          <cell r="E16" t="str">
            <v>.</v>
          </cell>
          <cell r="F16" t="str">
            <v/>
          </cell>
        </row>
        <row r="17">
          <cell r="B17" t="str">
            <v>30–39 years</v>
          </cell>
          <cell r="C17">
            <v>55.44</v>
          </cell>
          <cell r="D17">
            <v>13.65</v>
          </cell>
          <cell r="E17" t="str">
            <v>.</v>
          </cell>
          <cell r="F17" t="str">
            <v/>
          </cell>
        </row>
        <row r="18">
          <cell r="B18" t="str">
            <v>40–49 years</v>
          </cell>
          <cell r="C18" t="str">
            <v>Ŝ</v>
          </cell>
          <cell r="D18">
            <v>14.56</v>
          </cell>
          <cell r="E18" t="str">
            <v/>
          </cell>
          <cell r="F18" t="str">
            <v/>
          </cell>
        </row>
        <row r="19">
          <cell r="B19" t="str">
            <v>50–59 years</v>
          </cell>
          <cell r="C19" t="str">
            <v>SŜ</v>
          </cell>
          <cell r="D19">
            <v>17.27</v>
          </cell>
          <cell r="E19" t="str">
            <v/>
          </cell>
          <cell r="F19" t="str">
            <v/>
          </cell>
        </row>
        <row r="20">
          <cell r="B20" t="str">
            <v>60–64 years</v>
          </cell>
          <cell r="C20" t="str">
            <v>S</v>
          </cell>
          <cell r="D20">
            <v>22.31</v>
          </cell>
          <cell r="E20" t="str">
            <v/>
          </cell>
          <cell r="F20" t="str">
            <v/>
          </cell>
        </row>
        <row r="21">
          <cell r="B21" t="str">
            <v>65 years and over</v>
          </cell>
          <cell r="C21">
            <v>60.09</v>
          </cell>
          <cell r="D21">
            <v>24.2</v>
          </cell>
          <cell r="E21" t="str">
            <v>.</v>
          </cell>
          <cell r="F21" t="str">
            <v/>
          </cell>
        </row>
        <row r="22">
          <cell r="B22" t="str">
            <v>15–29 years</v>
          </cell>
          <cell r="C22">
            <v>40.93</v>
          </cell>
          <cell r="D22">
            <v>12.17</v>
          </cell>
          <cell r="E22" t="str">
            <v>.</v>
          </cell>
          <cell r="F22" t="str">
            <v/>
          </cell>
        </row>
        <row r="23">
          <cell r="B23" t="str">
            <v>30–64 years</v>
          </cell>
          <cell r="C23">
            <v>39.94</v>
          </cell>
          <cell r="D23">
            <v>8.98</v>
          </cell>
          <cell r="E23" t="str">
            <v>.‡</v>
          </cell>
          <cell r="F23" t="str">
            <v/>
          </cell>
        </row>
        <row r="24">
          <cell r="B24" t="str">
            <v>65 years and over</v>
          </cell>
          <cell r="C24">
            <v>60.09</v>
          </cell>
          <cell r="D24">
            <v>24.2</v>
          </cell>
          <cell r="E24" t="str">
            <v>.</v>
          </cell>
          <cell r="F24" t="str">
            <v/>
          </cell>
        </row>
        <row r="25">
          <cell r="B25" t="str">
            <v>15–19 years</v>
          </cell>
          <cell r="C25" t="str">
            <v>S</v>
          </cell>
          <cell r="D25">
            <v>22.78</v>
          </cell>
          <cell r="E25" t="str">
            <v/>
          </cell>
          <cell r="F25" t="str">
            <v/>
          </cell>
        </row>
        <row r="26">
          <cell r="B26" t="str">
            <v>20–29 years</v>
          </cell>
          <cell r="C26">
            <v>46.08</v>
          </cell>
          <cell r="D26">
            <v>14.42</v>
          </cell>
          <cell r="E26" t="str">
            <v>.</v>
          </cell>
          <cell r="F26" t="str">
            <v/>
          </cell>
        </row>
        <row r="27">
          <cell r="B27" t="str">
            <v>NZ European</v>
          </cell>
          <cell r="C27">
            <v>40.6</v>
          </cell>
          <cell r="D27">
            <v>9.2899999999999991</v>
          </cell>
          <cell r="E27" t="str">
            <v>.‡</v>
          </cell>
          <cell r="F27" t="str">
            <v/>
          </cell>
        </row>
        <row r="28">
          <cell r="B28" t="str">
            <v>Māori</v>
          </cell>
          <cell r="C28">
            <v>46.11</v>
          </cell>
          <cell r="D28">
            <v>10.08</v>
          </cell>
          <cell r="E28" t="str">
            <v>.</v>
          </cell>
          <cell r="F28" t="str">
            <v/>
          </cell>
        </row>
        <row r="29">
          <cell r="B29" t="str">
            <v>Pacific peoples</v>
          </cell>
          <cell r="C29">
            <v>42.64</v>
          </cell>
          <cell r="D29">
            <v>20.39</v>
          </cell>
          <cell r="E29" t="str">
            <v>.</v>
          </cell>
          <cell r="F29" t="str">
            <v/>
          </cell>
        </row>
        <row r="30">
          <cell r="B30" t="str">
            <v>Asian</v>
          </cell>
          <cell r="C30" t="str">
            <v>S</v>
          </cell>
          <cell r="D30">
            <v>21.65</v>
          </cell>
          <cell r="E30" t="str">
            <v/>
          </cell>
          <cell r="F30" t="str">
            <v/>
          </cell>
        </row>
        <row r="31">
          <cell r="B31" t="str">
            <v>Chinese</v>
          </cell>
          <cell r="C31">
            <v>0</v>
          </cell>
          <cell r="D31">
            <v>0</v>
          </cell>
          <cell r="E31" t="str">
            <v>.</v>
          </cell>
          <cell r="F31" t="str">
            <v>*</v>
          </cell>
        </row>
        <row r="32">
          <cell r="B32" t="str">
            <v>Indian</v>
          </cell>
          <cell r="C32" t="str">
            <v>S</v>
          </cell>
          <cell r="D32">
            <v>42.66</v>
          </cell>
          <cell r="E32" t="str">
            <v/>
          </cell>
          <cell r="F32" t="str">
            <v/>
          </cell>
        </row>
        <row r="33">
          <cell r="B33" t="str">
            <v>Other Asian ethnicity</v>
          </cell>
          <cell r="C33" t="str">
            <v>S</v>
          </cell>
          <cell r="D33">
            <v>60.22</v>
          </cell>
          <cell r="E33" t="str">
            <v/>
          </cell>
          <cell r="F33" t="str">
            <v/>
          </cell>
        </row>
        <row r="34">
          <cell r="B34" t="str">
            <v>Other ethnicity</v>
          </cell>
          <cell r="C34" t="str">
            <v>S</v>
          </cell>
          <cell r="D34">
            <v>57.46</v>
          </cell>
          <cell r="E34" t="str">
            <v/>
          </cell>
          <cell r="F34" t="str">
            <v/>
          </cell>
        </row>
        <row r="35">
          <cell r="B35" t="str">
            <v>Other ethnicity (except European and Māori)</v>
          </cell>
          <cell r="C35" t="str">
            <v>Ŝ</v>
          </cell>
          <cell r="D35">
            <v>16.510000000000002</v>
          </cell>
          <cell r="E35" t="str">
            <v/>
          </cell>
          <cell r="F35" t="str">
            <v/>
          </cell>
        </row>
        <row r="36">
          <cell r="B36" t="str">
            <v>Other ethnicity (except European, Māori and Asian)</v>
          </cell>
          <cell r="C36" t="str">
            <v>Ŝ</v>
          </cell>
          <cell r="D36">
            <v>18.87</v>
          </cell>
          <cell r="E36" t="str">
            <v/>
          </cell>
          <cell r="F36" t="str">
            <v/>
          </cell>
        </row>
        <row r="37">
          <cell r="B37" t="str">
            <v>Other ethnicity (except European, Māori and Pacific)</v>
          </cell>
          <cell r="C37" t="str">
            <v>S</v>
          </cell>
          <cell r="D37">
            <v>25.55</v>
          </cell>
          <cell r="E37" t="str">
            <v/>
          </cell>
          <cell r="F37" t="str">
            <v/>
          </cell>
        </row>
        <row r="38">
          <cell r="B38">
            <v>2018</v>
          </cell>
          <cell r="C38">
            <v>35.39</v>
          </cell>
          <cell r="D38">
            <v>8.8000000000000007</v>
          </cell>
          <cell r="E38" t="str">
            <v>.‡</v>
          </cell>
          <cell r="F38" t="str">
            <v/>
          </cell>
        </row>
        <row r="39">
          <cell r="B39" t="str">
            <v>2019/20</v>
          </cell>
          <cell r="C39">
            <v>48.48</v>
          </cell>
          <cell r="D39">
            <v>11.14</v>
          </cell>
          <cell r="E39" t="str">
            <v>.</v>
          </cell>
          <cell r="F39" t="str">
            <v/>
          </cell>
        </row>
        <row r="40">
          <cell r="B40" t="str">
            <v>Auckland</v>
          </cell>
          <cell r="C40">
            <v>50.83</v>
          </cell>
          <cell r="D40">
            <v>13.27</v>
          </cell>
          <cell r="E40" t="str">
            <v>.</v>
          </cell>
          <cell r="F40" t="str">
            <v/>
          </cell>
        </row>
        <row r="41">
          <cell r="B41" t="str">
            <v>Wellington</v>
          </cell>
          <cell r="C41" t="str">
            <v>SŜ</v>
          </cell>
          <cell r="D41">
            <v>16.739999999999998</v>
          </cell>
          <cell r="E41" t="str">
            <v/>
          </cell>
          <cell r="F41" t="str">
            <v/>
          </cell>
        </row>
        <row r="42">
          <cell r="B42" t="str">
            <v>Rest of North Island</v>
          </cell>
          <cell r="C42">
            <v>42.35</v>
          </cell>
          <cell r="D42">
            <v>11.81</v>
          </cell>
          <cell r="E42" t="str">
            <v>.</v>
          </cell>
          <cell r="F42" t="str">
            <v/>
          </cell>
        </row>
        <row r="43">
          <cell r="B43" t="str">
            <v>Canterbury</v>
          </cell>
          <cell r="C43" t="str">
            <v>SŜ</v>
          </cell>
          <cell r="D43">
            <v>19.829999999999998</v>
          </cell>
          <cell r="E43" t="str">
            <v/>
          </cell>
          <cell r="F43" t="str">
            <v/>
          </cell>
        </row>
        <row r="44">
          <cell r="B44" t="str">
            <v>Rest of South Island</v>
          </cell>
          <cell r="C44" t="str">
            <v>Ŝ</v>
          </cell>
          <cell r="D44">
            <v>18.7</v>
          </cell>
          <cell r="E44" t="str">
            <v/>
          </cell>
          <cell r="F44" t="str">
            <v/>
          </cell>
        </row>
        <row r="45">
          <cell r="B45" t="str">
            <v>Major urban area</v>
          </cell>
          <cell r="C45">
            <v>41.66</v>
          </cell>
          <cell r="D45">
            <v>10.62</v>
          </cell>
          <cell r="E45" t="str">
            <v>.</v>
          </cell>
          <cell r="F45" t="str">
            <v/>
          </cell>
        </row>
        <row r="46">
          <cell r="B46" t="str">
            <v>Large urban area</v>
          </cell>
          <cell r="C46">
            <v>45.59</v>
          </cell>
          <cell r="D46">
            <v>17.670000000000002</v>
          </cell>
          <cell r="E46" t="str">
            <v>.</v>
          </cell>
          <cell r="F46" t="str">
            <v/>
          </cell>
        </row>
        <row r="47">
          <cell r="B47" t="str">
            <v>Medium urban area</v>
          </cell>
          <cell r="C47" t="str">
            <v>S</v>
          </cell>
          <cell r="D47">
            <v>32.29</v>
          </cell>
          <cell r="E47" t="str">
            <v/>
          </cell>
          <cell r="F47" t="str">
            <v/>
          </cell>
        </row>
        <row r="48">
          <cell r="B48" t="str">
            <v>Small urban area</v>
          </cell>
          <cell r="C48">
            <v>52.98</v>
          </cell>
          <cell r="D48">
            <v>22.42</v>
          </cell>
          <cell r="E48" t="str">
            <v>.</v>
          </cell>
          <cell r="F48" t="str">
            <v/>
          </cell>
        </row>
        <row r="49">
          <cell r="B49" t="str">
            <v>Rural settlement/rural other</v>
          </cell>
          <cell r="C49" t="str">
            <v>SŜ</v>
          </cell>
          <cell r="D49">
            <v>17.29</v>
          </cell>
          <cell r="E49" t="str">
            <v/>
          </cell>
          <cell r="F49" t="str">
            <v/>
          </cell>
        </row>
        <row r="50">
          <cell r="B50" t="str">
            <v>Major urban area</v>
          </cell>
          <cell r="C50">
            <v>41.66</v>
          </cell>
          <cell r="D50">
            <v>10.62</v>
          </cell>
          <cell r="E50" t="str">
            <v>.</v>
          </cell>
          <cell r="F50" t="str">
            <v/>
          </cell>
        </row>
        <row r="51">
          <cell r="B51" t="str">
            <v>Medium/large urban area</v>
          </cell>
          <cell r="C51">
            <v>43.14</v>
          </cell>
          <cell r="D51">
            <v>18.53</v>
          </cell>
          <cell r="E51" t="str">
            <v>.</v>
          </cell>
          <cell r="F51" t="str">
            <v/>
          </cell>
        </row>
        <row r="52">
          <cell r="B52" t="str">
            <v>Small urban/rural area</v>
          </cell>
          <cell r="C52">
            <v>38.92</v>
          </cell>
          <cell r="D52">
            <v>14.65</v>
          </cell>
          <cell r="E52" t="str">
            <v>.</v>
          </cell>
          <cell r="F52" t="str">
            <v/>
          </cell>
        </row>
        <row r="53">
          <cell r="B53" t="str">
            <v>Quintile 1 (least deprived)</v>
          </cell>
          <cell r="C53" t="str">
            <v>S</v>
          </cell>
          <cell r="D53">
            <v>21.52</v>
          </cell>
          <cell r="E53" t="str">
            <v/>
          </cell>
          <cell r="F53" t="str">
            <v/>
          </cell>
        </row>
        <row r="54">
          <cell r="B54" t="str">
            <v>Quintile 2</v>
          </cell>
          <cell r="C54" t="str">
            <v>SŜ</v>
          </cell>
          <cell r="D54">
            <v>16.34</v>
          </cell>
          <cell r="E54" t="str">
            <v/>
          </cell>
          <cell r="F54" t="str">
            <v/>
          </cell>
        </row>
        <row r="55">
          <cell r="B55" t="str">
            <v>Quintile 3</v>
          </cell>
          <cell r="C55" t="str">
            <v>Ŝ</v>
          </cell>
          <cell r="D55">
            <v>15.48</v>
          </cell>
          <cell r="E55" t="str">
            <v/>
          </cell>
          <cell r="F55" t="str">
            <v/>
          </cell>
        </row>
        <row r="56">
          <cell r="B56" t="str">
            <v>Quintile 4</v>
          </cell>
          <cell r="C56">
            <v>50.98</v>
          </cell>
          <cell r="D56">
            <v>14.74</v>
          </cell>
          <cell r="E56" t="str">
            <v>.</v>
          </cell>
          <cell r="F56" t="str">
            <v/>
          </cell>
        </row>
        <row r="57">
          <cell r="B57" t="str">
            <v>Quintile 5 (most deprived)</v>
          </cell>
          <cell r="C57">
            <v>52.17</v>
          </cell>
          <cell r="D57">
            <v>11.1</v>
          </cell>
          <cell r="E57" t="str">
            <v>.</v>
          </cell>
          <cell r="F57" t="str">
            <v/>
          </cell>
        </row>
        <row r="58">
          <cell r="B58" t="str">
            <v>Had partner within last 12 months</v>
          </cell>
          <cell r="C58">
            <v>41.25</v>
          </cell>
          <cell r="D58">
            <v>7.39</v>
          </cell>
          <cell r="E58" t="str">
            <v>.‡</v>
          </cell>
          <cell r="F58" t="str">
            <v/>
          </cell>
        </row>
        <row r="59">
          <cell r="B59" t="str">
            <v>Has ever had a partner</v>
          </cell>
          <cell r="C59">
            <v>41.25</v>
          </cell>
          <cell r="D59">
            <v>7.39</v>
          </cell>
          <cell r="E59" t="str">
            <v>.‡</v>
          </cell>
          <cell r="F59" t="str">
            <v/>
          </cell>
        </row>
        <row r="60">
          <cell r="B60" t="str">
            <v>Partnered – legally registered</v>
          </cell>
          <cell r="C60">
            <v>27.79</v>
          </cell>
          <cell r="D60">
            <v>9.52</v>
          </cell>
          <cell r="E60" t="str">
            <v>.‡</v>
          </cell>
          <cell r="F60" t="str">
            <v/>
          </cell>
        </row>
        <row r="61">
          <cell r="B61" t="str">
            <v>Partnered – not legally registered</v>
          </cell>
          <cell r="C61">
            <v>52.91</v>
          </cell>
          <cell r="D61">
            <v>15.46</v>
          </cell>
          <cell r="E61" t="str">
            <v>.</v>
          </cell>
          <cell r="F61" t="str">
            <v/>
          </cell>
        </row>
        <row r="62">
          <cell r="B62" t="str">
            <v>Non-partnered</v>
          </cell>
          <cell r="C62">
            <v>54.6</v>
          </cell>
          <cell r="D62">
            <v>15.75</v>
          </cell>
          <cell r="E62" t="str">
            <v>.</v>
          </cell>
          <cell r="F62" t="str">
            <v/>
          </cell>
        </row>
        <row r="63">
          <cell r="B63" t="str">
            <v>Never married and never in a civil union</v>
          </cell>
          <cell r="C63">
            <v>45.16</v>
          </cell>
          <cell r="D63">
            <v>13.43</v>
          </cell>
          <cell r="E63" t="str">
            <v>.</v>
          </cell>
          <cell r="F63" t="str">
            <v/>
          </cell>
        </row>
        <row r="64">
          <cell r="B64" t="str">
            <v>Divorced</v>
          </cell>
          <cell r="C64">
            <v>80.260000000000005</v>
          </cell>
          <cell r="D64">
            <v>33.24</v>
          </cell>
          <cell r="E64" t="str">
            <v>.</v>
          </cell>
          <cell r="F64" t="str">
            <v/>
          </cell>
        </row>
        <row r="65">
          <cell r="B65" t="str">
            <v>Widowed/surviving partner</v>
          </cell>
          <cell r="C65" t="str">
            <v>S</v>
          </cell>
          <cell r="D65">
            <v>58.39</v>
          </cell>
          <cell r="E65" t="str">
            <v/>
          </cell>
          <cell r="F65" t="str">
            <v/>
          </cell>
        </row>
        <row r="66">
          <cell r="B66" t="str">
            <v>Separated</v>
          </cell>
          <cell r="C66">
            <v>61.73</v>
          </cell>
          <cell r="D66">
            <v>19.64</v>
          </cell>
          <cell r="E66" t="str">
            <v>.</v>
          </cell>
          <cell r="F66" t="str">
            <v/>
          </cell>
        </row>
        <row r="67">
          <cell r="B67" t="str">
            <v>Married/civil union/de facto</v>
          </cell>
          <cell r="C67">
            <v>27.6</v>
          </cell>
          <cell r="D67">
            <v>9.4600000000000009</v>
          </cell>
          <cell r="E67" t="str">
            <v>.‡</v>
          </cell>
          <cell r="F67" t="str">
            <v/>
          </cell>
        </row>
        <row r="68">
          <cell r="B68" t="str">
            <v>Adults with disability</v>
          </cell>
          <cell r="C68" t="str">
            <v>S</v>
          </cell>
          <cell r="D68">
            <v>34.5</v>
          </cell>
          <cell r="E68" t="str">
            <v/>
          </cell>
          <cell r="F68" t="str">
            <v/>
          </cell>
        </row>
        <row r="69">
          <cell r="B69" t="str">
            <v>Adults without disability</v>
          </cell>
          <cell r="C69">
            <v>41.43</v>
          </cell>
          <cell r="D69">
            <v>7.21</v>
          </cell>
          <cell r="E69" t="str">
            <v>.‡</v>
          </cell>
          <cell r="F69" t="str">
            <v/>
          </cell>
        </row>
        <row r="70">
          <cell r="B70" t="str">
            <v>Low level of psychological distress</v>
          </cell>
          <cell r="C70">
            <v>39.880000000000003</v>
          </cell>
          <cell r="D70">
            <v>7.76</v>
          </cell>
          <cell r="E70" t="str">
            <v>.‡</v>
          </cell>
          <cell r="F70" t="str">
            <v/>
          </cell>
        </row>
        <row r="71">
          <cell r="B71" t="str">
            <v>Moderate level of psychological distress</v>
          </cell>
          <cell r="C71" t="str">
            <v>Ŝ</v>
          </cell>
          <cell r="D71">
            <v>19.48</v>
          </cell>
          <cell r="E71" t="str">
            <v/>
          </cell>
          <cell r="F71" t="str">
            <v/>
          </cell>
        </row>
        <row r="72">
          <cell r="B72" t="str">
            <v>High level of psychological distress</v>
          </cell>
          <cell r="C72" t="str">
            <v>S</v>
          </cell>
          <cell r="D72">
            <v>32.25</v>
          </cell>
          <cell r="E72" t="str">
            <v/>
          </cell>
          <cell r="F72" t="str">
            <v/>
          </cell>
        </row>
        <row r="73">
          <cell r="B73" t="str">
            <v>No probable serious mental illness</v>
          </cell>
          <cell r="C73">
            <v>39.880000000000003</v>
          </cell>
          <cell r="D73">
            <v>7.76</v>
          </cell>
          <cell r="E73" t="str">
            <v>.‡</v>
          </cell>
          <cell r="F73" t="str">
            <v/>
          </cell>
        </row>
        <row r="74">
          <cell r="B74" t="str">
            <v>Probable serious mental illness</v>
          </cell>
          <cell r="C74" t="str">
            <v>Ŝ</v>
          </cell>
          <cell r="D74">
            <v>19.48</v>
          </cell>
          <cell r="E74" t="str">
            <v/>
          </cell>
          <cell r="F74" t="str">
            <v/>
          </cell>
        </row>
        <row r="75">
          <cell r="B75" t="str">
            <v>Employed</v>
          </cell>
          <cell r="C75">
            <v>36.64</v>
          </cell>
          <cell r="D75">
            <v>9.57</v>
          </cell>
          <cell r="E75" t="str">
            <v>.‡</v>
          </cell>
          <cell r="F75" t="str">
            <v/>
          </cell>
        </row>
        <row r="76">
          <cell r="B76" t="str">
            <v>Unemployed</v>
          </cell>
          <cell r="C76" t="str">
            <v>S</v>
          </cell>
          <cell r="D76">
            <v>27.28</v>
          </cell>
          <cell r="E76" t="str">
            <v/>
          </cell>
          <cell r="F76" t="str">
            <v/>
          </cell>
        </row>
        <row r="77">
          <cell r="B77" t="str">
            <v>Retired</v>
          </cell>
          <cell r="C77" t="str">
            <v>S</v>
          </cell>
          <cell r="D77">
            <v>28.69</v>
          </cell>
          <cell r="E77" t="str">
            <v/>
          </cell>
          <cell r="F77" t="str">
            <v/>
          </cell>
        </row>
        <row r="78">
          <cell r="B78" t="str">
            <v>Home or caring duties or voluntary work</v>
          </cell>
          <cell r="C78">
            <v>65.48</v>
          </cell>
          <cell r="D78">
            <v>18.39</v>
          </cell>
          <cell r="E78" t="str">
            <v>.</v>
          </cell>
          <cell r="F78" t="str">
            <v/>
          </cell>
        </row>
        <row r="79">
          <cell r="B79" t="str">
            <v>Not employed, studying</v>
          </cell>
          <cell r="C79" t="str">
            <v>SŜ</v>
          </cell>
          <cell r="D79">
            <v>19.05</v>
          </cell>
          <cell r="E79" t="str">
            <v/>
          </cell>
          <cell r="F79" t="str">
            <v/>
          </cell>
        </row>
        <row r="80">
          <cell r="B80" t="str">
            <v>Not employed, not actively seeking work/unable to work</v>
          </cell>
          <cell r="C80">
            <v>69.34</v>
          </cell>
          <cell r="D80">
            <v>28.18</v>
          </cell>
          <cell r="E80" t="str">
            <v>.</v>
          </cell>
          <cell r="F80" t="str">
            <v/>
          </cell>
        </row>
        <row r="81">
          <cell r="B81" t="str">
            <v>Other employment status</v>
          </cell>
          <cell r="C81" t="str">
            <v>S</v>
          </cell>
          <cell r="D81">
            <v>38.86</v>
          </cell>
          <cell r="E81" t="str">
            <v/>
          </cell>
          <cell r="F81" t="str">
            <v/>
          </cell>
        </row>
        <row r="82">
          <cell r="B82" t="str">
            <v>Not in the labour force</v>
          </cell>
          <cell r="C82">
            <v>52.42</v>
          </cell>
          <cell r="D82">
            <v>12.97</v>
          </cell>
          <cell r="E82" t="str">
            <v>.</v>
          </cell>
          <cell r="F82" t="str">
            <v/>
          </cell>
        </row>
        <row r="83">
          <cell r="B83" t="str">
            <v>Personal income: $20,000 or less</v>
          </cell>
          <cell r="C83">
            <v>32.049999999999997</v>
          </cell>
          <cell r="D83">
            <v>12.02</v>
          </cell>
          <cell r="E83" t="str">
            <v>.</v>
          </cell>
          <cell r="F83" t="str">
            <v/>
          </cell>
        </row>
        <row r="84">
          <cell r="B84" t="str">
            <v>Personal income: $20,001–$40,000</v>
          </cell>
          <cell r="C84">
            <v>50.72</v>
          </cell>
          <cell r="D84">
            <v>12.63</v>
          </cell>
          <cell r="E84" t="str">
            <v>.</v>
          </cell>
          <cell r="F84" t="str">
            <v/>
          </cell>
        </row>
        <row r="85">
          <cell r="B85" t="str">
            <v>Personal income: $40,001–$60,000</v>
          </cell>
          <cell r="C85">
            <v>43.71</v>
          </cell>
          <cell r="D85">
            <v>15.48</v>
          </cell>
          <cell r="E85" t="str">
            <v>.</v>
          </cell>
          <cell r="F85" t="str">
            <v/>
          </cell>
        </row>
        <row r="86">
          <cell r="B86" t="str">
            <v>Personal income: $60,001 or more</v>
          </cell>
          <cell r="C86" t="str">
            <v>Ŝ</v>
          </cell>
          <cell r="D86">
            <v>18.73</v>
          </cell>
          <cell r="E86" t="str">
            <v/>
          </cell>
          <cell r="F86" t="str">
            <v/>
          </cell>
        </row>
        <row r="87">
          <cell r="B87" t="str">
            <v>Household income: $40,000 or less</v>
          </cell>
          <cell r="C87">
            <v>49.81</v>
          </cell>
          <cell r="D87">
            <v>11.72</v>
          </cell>
          <cell r="E87" t="str">
            <v>.</v>
          </cell>
          <cell r="F87" t="str">
            <v/>
          </cell>
        </row>
        <row r="88">
          <cell r="B88" t="str">
            <v>Household income: $40,001–$60,000</v>
          </cell>
          <cell r="C88">
            <v>46.46</v>
          </cell>
          <cell r="D88">
            <v>16.34</v>
          </cell>
          <cell r="E88" t="str">
            <v>.</v>
          </cell>
          <cell r="F88" t="str">
            <v/>
          </cell>
        </row>
        <row r="89">
          <cell r="B89" t="str">
            <v>Household income: $60,001–$100,000</v>
          </cell>
          <cell r="C89">
            <v>37.68</v>
          </cell>
          <cell r="D89">
            <v>15.52</v>
          </cell>
          <cell r="E89" t="str">
            <v>.</v>
          </cell>
          <cell r="F89" t="str">
            <v/>
          </cell>
        </row>
        <row r="90">
          <cell r="B90" t="str">
            <v>Household income: $100,001 or more</v>
          </cell>
          <cell r="C90" t="str">
            <v>Ŝ</v>
          </cell>
          <cell r="D90">
            <v>13.9</v>
          </cell>
          <cell r="E90" t="str">
            <v/>
          </cell>
          <cell r="F90" t="str">
            <v/>
          </cell>
        </row>
        <row r="91">
          <cell r="B91" t="str">
            <v>Not at all limited</v>
          </cell>
          <cell r="C91">
            <v>44.59</v>
          </cell>
          <cell r="D91">
            <v>14.64</v>
          </cell>
          <cell r="E91" t="str">
            <v>.</v>
          </cell>
          <cell r="F91" t="str">
            <v/>
          </cell>
        </row>
        <row r="92">
          <cell r="B92" t="str">
            <v>A little limited</v>
          </cell>
          <cell r="C92">
            <v>36.19</v>
          </cell>
          <cell r="D92">
            <v>16.39</v>
          </cell>
          <cell r="E92" t="str">
            <v>.</v>
          </cell>
          <cell r="F92" t="str">
            <v/>
          </cell>
        </row>
        <row r="93">
          <cell r="B93" t="str">
            <v>Quite limited</v>
          </cell>
          <cell r="C93" t="str">
            <v>S</v>
          </cell>
          <cell r="D93">
            <v>20.57</v>
          </cell>
          <cell r="E93" t="str">
            <v/>
          </cell>
          <cell r="F93" t="str">
            <v/>
          </cell>
        </row>
        <row r="94">
          <cell r="B94" t="str">
            <v>Very limited</v>
          </cell>
          <cell r="C94" t="str">
            <v>SŜ</v>
          </cell>
          <cell r="D94">
            <v>16.350000000000001</v>
          </cell>
          <cell r="E94" t="str">
            <v/>
          </cell>
          <cell r="F94" t="str">
            <v/>
          </cell>
        </row>
        <row r="95">
          <cell r="B95" t="str">
            <v>Couldn't buy it</v>
          </cell>
          <cell r="C95">
            <v>55.03</v>
          </cell>
          <cell r="D95">
            <v>12.66</v>
          </cell>
          <cell r="E95" t="str">
            <v>.</v>
          </cell>
          <cell r="F95" t="str">
            <v/>
          </cell>
        </row>
        <row r="96">
          <cell r="B96" t="str">
            <v>Not at all limited</v>
          </cell>
          <cell r="C96">
            <v>44.59</v>
          </cell>
          <cell r="D96">
            <v>14.64</v>
          </cell>
          <cell r="E96" t="str">
            <v>.</v>
          </cell>
          <cell r="F96" t="str">
            <v/>
          </cell>
        </row>
        <row r="97">
          <cell r="B97" t="str">
            <v>A little limited</v>
          </cell>
          <cell r="C97">
            <v>36.19</v>
          </cell>
          <cell r="D97">
            <v>16.39</v>
          </cell>
          <cell r="E97" t="str">
            <v>.</v>
          </cell>
          <cell r="F97" t="str">
            <v/>
          </cell>
        </row>
        <row r="98">
          <cell r="B98" t="str">
            <v>Quite or very limited</v>
          </cell>
          <cell r="C98">
            <v>28.66</v>
          </cell>
          <cell r="D98">
            <v>12.83</v>
          </cell>
          <cell r="E98" t="str">
            <v>.</v>
          </cell>
          <cell r="F98" t="str">
            <v/>
          </cell>
        </row>
        <row r="99">
          <cell r="B99" t="str">
            <v>Couldn't buy it</v>
          </cell>
          <cell r="C99">
            <v>55.03</v>
          </cell>
          <cell r="D99">
            <v>12.66</v>
          </cell>
          <cell r="E99" t="str">
            <v>.</v>
          </cell>
          <cell r="F99" t="str">
            <v/>
          </cell>
        </row>
        <row r="100">
          <cell r="B100" t="str">
            <v>Yes, can meet unexpected expense</v>
          </cell>
          <cell r="C100">
            <v>39.35</v>
          </cell>
          <cell r="D100">
            <v>9.74</v>
          </cell>
          <cell r="E100" t="str">
            <v>.‡</v>
          </cell>
          <cell r="F100" t="str">
            <v/>
          </cell>
        </row>
        <row r="101">
          <cell r="B101" t="str">
            <v>No, cannot meet unexpected expense</v>
          </cell>
          <cell r="C101">
            <v>47.07</v>
          </cell>
          <cell r="D101">
            <v>11.22</v>
          </cell>
          <cell r="E101" t="str">
            <v>.</v>
          </cell>
          <cell r="F101" t="str">
            <v/>
          </cell>
        </row>
        <row r="102">
          <cell r="B102" t="str">
            <v>Household had no vehicle access</v>
          </cell>
          <cell r="C102">
            <v>73.34</v>
          </cell>
          <cell r="D102">
            <v>24.05</v>
          </cell>
          <cell r="E102" t="str">
            <v>.</v>
          </cell>
          <cell r="F102" t="str">
            <v>*</v>
          </cell>
        </row>
        <row r="103">
          <cell r="B103" t="str">
            <v>Household had vehicle access</v>
          </cell>
          <cell r="C103">
            <v>39.869999999999997</v>
          </cell>
          <cell r="D103">
            <v>7.46</v>
          </cell>
          <cell r="E103" t="str">
            <v>.‡</v>
          </cell>
          <cell r="F103" t="str">
            <v/>
          </cell>
        </row>
        <row r="104">
          <cell r="B104" t="str">
            <v>Household had no access to device</v>
          </cell>
          <cell r="C104" t="str">
            <v>S</v>
          </cell>
          <cell r="D104">
            <v>48.98</v>
          </cell>
          <cell r="E104" t="str">
            <v/>
          </cell>
          <cell r="F104" t="str">
            <v/>
          </cell>
        </row>
        <row r="105">
          <cell r="B105" t="str">
            <v>Household had access to device</v>
          </cell>
          <cell r="C105">
            <v>41.08</v>
          </cell>
          <cell r="D105">
            <v>7.56</v>
          </cell>
          <cell r="E105" t="str">
            <v>.‡</v>
          </cell>
          <cell r="F105" t="str">
            <v/>
          </cell>
        </row>
        <row r="106">
          <cell r="B106" t="str">
            <v>One person household</v>
          </cell>
          <cell r="C106">
            <v>49.56</v>
          </cell>
          <cell r="D106">
            <v>14.97</v>
          </cell>
          <cell r="E106" t="str">
            <v>.</v>
          </cell>
          <cell r="F106" t="str">
            <v/>
          </cell>
        </row>
        <row r="107">
          <cell r="B107" t="str">
            <v>One parent with child(ren)</v>
          </cell>
          <cell r="C107">
            <v>72.069999999999993</v>
          </cell>
          <cell r="D107">
            <v>12.06</v>
          </cell>
          <cell r="E107" t="str">
            <v>.</v>
          </cell>
          <cell r="F107" t="str">
            <v>*</v>
          </cell>
        </row>
        <row r="108">
          <cell r="B108" t="str">
            <v>Couple only</v>
          </cell>
          <cell r="C108" t="str">
            <v>SŜ</v>
          </cell>
          <cell r="D108">
            <v>15.51</v>
          </cell>
          <cell r="E108" t="str">
            <v/>
          </cell>
          <cell r="F108" t="str">
            <v/>
          </cell>
        </row>
        <row r="109">
          <cell r="B109" t="str">
            <v>Couple with child(ren)</v>
          </cell>
          <cell r="C109" t="str">
            <v>Ŝ</v>
          </cell>
          <cell r="D109">
            <v>13.25</v>
          </cell>
          <cell r="E109" t="str">
            <v/>
          </cell>
          <cell r="F109" t="str">
            <v/>
          </cell>
        </row>
        <row r="110">
          <cell r="B110" t="str">
            <v>Other multi-person household</v>
          </cell>
          <cell r="C110" t="str">
            <v>S</v>
          </cell>
          <cell r="D110">
            <v>26.43</v>
          </cell>
          <cell r="E110" t="str">
            <v/>
          </cell>
          <cell r="F110" t="str">
            <v/>
          </cell>
        </row>
        <row r="111">
          <cell r="B111" t="str">
            <v>Other household with couple and/or child</v>
          </cell>
          <cell r="C111" t="str">
            <v>SŜ</v>
          </cell>
          <cell r="D111">
            <v>19.13</v>
          </cell>
          <cell r="E111" t="str">
            <v/>
          </cell>
          <cell r="F111" t="str">
            <v/>
          </cell>
        </row>
        <row r="112">
          <cell r="B112" t="str">
            <v>One-person household</v>
          </cell>
          <cell r="C112">
            <v>49.56</v>
          </cell>
          <cell r="D112">
            <v>14.97</v>
          </cell>
          <cell r="E112" t="str">
            <v>.</v>
          </cell>
          <cell r="F112" t="str">
            <v/>
          </cell>
        </row>
        <row r="113">
          <cell r="B113" t="str">
            <v>Two-people household</v>
          </cell>
          <cell r="C113">
            <v>34.770000000000003</v>
          </cell>
          <cell r="D113">
            <v>10.94</v>
          </cell>
          <cell r="E113" t="str">
            <v>.</v>
          </cell>
          <cell r="F113" t="str">
            <v/>
          </cell>
        </row>
        <row r="114">
          <cell r="B114" t="str">
            <v>Three-people household</v>
          </cell>
          <cell r="C114">
            <v>44.25</v>
          </cell>
          <cell r="D114">
            <v>15.23</v>
          </cell>
          <cell r="E114" t="str">
            <v>.</v>
          </cell>
          <cell r="F114" t="str">
            <v/>
          </cell>
        </row>
        <row r="115">
          <cell r="B115" t="str">
            <v>Four-people household</v>
          </cell>
          <cell r="C115" t="str">
            <v>Ŝ</v>
          </cell>
          <cell r="D115">
            <v>16.940000000000001</v>
          </cell>
          <cell r="E115" t="str">
            <v/>
          </cell>
          <cell r="F115" t="str">
            <v/>
          </cell>
        </row>
        <row r="116">
          <cell r="B116" t="str">
            <v>Five-or-more-people household</v>
          </cell>
          <cell r="C116">
            <v>45.56</v>
          </cell>
          <cell r="D116">
            <v>16.489999999999998</v>
          </cell>
          <cell r="E116" t="str">
            <v>.</v>
          </cell>
          <cell r="F116" t="str">
            <v/>
          </cell>
        </row>
        <row r="117">
          <cell r="B117" t="str">
            <v>No children in household</v>
          </cell>
          <cell r="C117">
            <v>36.5</v>
          </cell>
          <cell r="D117">
            <v>9.25</v>
          </cell>
          <cell r="E117" t="str">
            <v>.‡</v>
          </cell>
          <cell r="F117" t="str">
            <v/>
          </cell>
        </row>
        <row r="118">
          <cell r="B118" t="str">
            <v>One-child household</v>
          </cell>
          <cell r="C118">
            <v>30.65</v>
          </cell>
          <cell r="D118">
            <v>15.22</v>
          </cell>
          <cell r="E118" t="str">
            <v>.</v>
          </cell>
          <cell r="F118" t="str">
            <v/>
          </cell>
        </row>
        <row r="119">
          <cell r="B119" t="str">
            <v>Two-or-more-children household</v>
          </cell>
          <cell r="C119">
            <v>51.26</v>
          </cell>
          <cell r="D119">
            <v>11.97</v>
          </cell>
          <cell r="E119" t="str">
            <v>.</v>
          </cell>
          <cell r="F119" t="str">
            <v/>
          </cell>
        </row>
        <row r="120">
          <cell r="B120" t="str">
            <v>No children in household</v>
          </cell>
          <cell r="C120">
            <v>36.5</v>
          </cell>
          <cell r="D120">
            <v>9.25</v>
          </cell>
          <cell r="E120" t="str">
            <v>.‡</v>
          </cell>
          <cell r="F120" t="str">
            <v/>
          </cell>
        </row>
        <row r="121">
          <cell r="B121" t="str">
            <v>One-or-more-children household</v>
          </cell>
          <cell r="C121">
            <v>44.36</v>
          </cell>
          <cell r="D121">
            <v>10.199999999999999</v>
          </cell>
          <cell r="E121" t="str">
            <v>.</v>
          </cell>
          <cell r="F121" t="str">
            <v/>
          </cell>
        </row>
        <row r="122">
          <cell r="B122" t="str">
            <v>Yes, lived at current address</v>
          </cell>
          <cell r="C122">
            <v>38.119999999999997</v>
          </cell>
          <cell r="D122">
            <v>8.09</v>
          </cell>
          <cell r="E122" t="str">
            <v>.‡</v>
          </cell>
          <cell r="F122" t="str">
            <v/>
          </cell>
        </row>
        <row r="123">
          <cell r="B123" t="str">
            <v>No, did not live at current address</v>
          </cell>
          <cell r="C123">
            <v>52.18</v>
          </cell>
          <cell r="D123">
            <v>14.96</v>
          </cell>
          <cell r="E123" t="str">
            <v>.</v>
          </cell>
          <cell r="F123" t="str">
            <v/>
          </cell>
        </row>
        <row r="124">
          <cell r="B124" t="str">
            <v>Owned</v>
          </cell>
          <cell r="C124">
            <v>30.28</v>
          </cell>
          <cell r="D124">
            <v>10.24</v>
          </cell>
          <cell r="E124" t="str">
            <v>.</v>
          </cell>
          <cell r="F124" t="str">
            <v/>
          </cell>
        </row>
        <row r="125">
          <cell r="B125" t="str">
            <v>Rented, private</v>
          </cell>
          <cell r="C125">
            <v>50.58</v>
          </cell>
          <cell r="D125">
            <v>10.79</v>
          </cell>
          <cell r="E125" t="str">
            <v>.</v>
          </cell>
          <cell r="F125" t="str">
            <v/>
          </cell>
        </row>
        <row r="126">
          <cell r="B126" t="str">
            <v>Rented, government</v>
          </cell>
          <cell r="C126">
            <v>57.02</v>
          </cell>
          <cell r="D126">
            <v>15.55</v>
          </cell>
          <cell r="E126" t="str">
            <v>.</v>
          </cell>
          <cell r="F126" t="str">
            <v/>
          </cell>
        </row>
        <row r="128">
          <cell r="B128"/>
          <cell r="C128"/>
          <cell r="D128"/>
          <cell r="E128"/>
          <cell r="F128"/>
        </row>
        <row r="129">
          <cell r="B129"/>
          <cell r="C129"/>
          <cell r="D129"/>
          <cell r="E129"/>
          <cell r="F129"/>
        </row>
        <row r="130">
          <cell r="B130"/>
          <cell r="C130"/>
          <cell r="D130"/>
          <cell r="E130"/>
          <cell r="F130"/>
        </row>
      </sheetData>
      <sheetData sheetId="11">
        <row r="4">
          <cell r="B4" t="str">
            <v>New Zealand Average</v>
          </cell>
          <cell r="C4">
            <v>36</v>
          </cell>
          <cell r="D4">
            <v>20.14</v>
          </cell>
          <cell r="E4" t="str">
            <v>#</v>
          </cell>
        </row>
        <row r="5">
          <cell r="B5" t="str">
            <v>Female</v>
          </cell>
          <cell r="C5">
            <v>36</v>
          </cell>
          <cell r="D5">
            <v>20.14</v>
          </cell>
          <cell r="E5" t="str">
            <v>#</v>
          </cell>
        </row>
        <row r="6">
          <cell r="B6" t="str">
            <v>Cis-female</v>
          </cell>
          <cell r="C6">
            <v>35</v>
          </cell>
          <cell r="D6">
            <v>20.22</v>
          </cell>
          <cell r="E6" t="str">
            <v>#</v>
          </cell>
        </row>
        <row r="7">
          <cell r="B7" t="str">
            <v>Gender-diverse or trans-gender</v>
          </cell>
          <cell r="C7" t="str">
            <v>S</v>
          </cell>
          <cell r="D7">
            <v>140.30000000000001</v>
          </cell>
          <cell r="E7" t="str">
            <v/>
          </cell>
        </row>
        <row r="8">
          <cell r="B8" t="str">
            <v>Heterosexual</v>
          </cell>
          <cell r="C8">
            <v>33</v>
          </cell>
          <cell r="D8">
            <v>20.16</v>
          </cell>
          <cell r="E8" t="str">
            <v>#</v>
          </cell>
        </row>
        <row r="9">
          <cell r="B9" t="str">
            <v>Gay or lesbian</v>
          </cell>
          <cell r="C9" t="str">
            <v>S</v>
          </cell>
          <cell r="D9">
            <v>196.34</v>
          </cell>
          <cell r="E9" t="str">
            <v/>
          </cell>
        </row>
        <row r="10">
          <cell r="B10" t="str">
            <v>Bisexual</v>
          </cell>
          <cell r="C10" t="str">
            <v>S</v>
          </cell>
          <cell r="D10">
            <v>89.12</v>
          </cell>
          <cell r="E10" t="str">
            <v/>
          </cell>
        </row>
        <row r="11">
          <cell r="B11" t="str">
            <v>Other sexual identity</v>
          </cell>
          <cell r="C11" t="str">
            <v>S</v>
          </cell>
          <cell r="D11">
            <v>196.38</v>
          </cell>
          <cell r="E11" t="str">
            <v/>
          </cell>
        </row>
        <row r="12">
          <cell r="B12" t="str">
            <v>People with diverse sexualities</v>
          </cell>
          <cell r="C12" t="str">
            <v>S</v>
          </cell>
          <cell r="D12">
            <v>76</v>
          </cell>
          <cell r="E12" t="str">
            <v/>
          </cell>
        </row>
        <row r="13">
          <cell r="B13" t="str">
            <v>Not LGBT</v>
          </cell>
          <cell r="C13">
            <v>33</v>
          </cell>
          <cell r="D13">
            <v>20.010000000000002</v>
          </cell>
          <cell r="E13" t="str">
            <v>#</v>
          </cell>
        </row>
        <row r="14">
          <cell r="B14" t="str">
            <v>LGBT</v>
          </cell>
          <cell r="C14" t="str">
            <v>S</v>
          </cell>
          <cell r="D14">
            <v>70.19</v>
          </cell>
          <cell r="E14" t="str">
            <v/>
          </cell>
        </row>
        <row r="15">
          <cell r="B15" t="str">
            <v>15–19 years</v>
          </cell>
          <cell r="C15" t="str">
            <v>S</v>
          </cell>
          <cell r="D15">
            <v>120.77</v>
          </cell>
          <cell r="E15" t="str">
            <v/>
          </cell>
        </row>
        <row r="16">
          <cell r="B16" t="str">
            <v>20–29 years</v>
          </cell>
          <cell r="C16">
            <v>10</v>
          </cell>
          <cell r="D16">
            <v>33.520000000000003</v>
          </cell>
          <cell r="E16" t="str">
            <v>#</v>
          </cell>
        </row>
        <row r="17">
          <cell r="B17" t="str">
            <v>30–39 years</v>
          </cell>
          <cell r="C17">
            <v>14</v>
          </cell>
          <cell r="D17">
            <v>38.74</v>
          </cell>
          <cell r="E17" t="str">
            <v>#</v>
          </cell>
        </row>
        <row r="18">
          <cell r="B18" t="str">
            <v>40–49 years</v>
          </cell>
          <cell r="C18" t="str">
            <v>S</v>
          </cell>
          <cell r="D18">
            <v>52.75</v>
          </cell>
          <cell r="E18" t="str">
            <v/>
          </cell>
        </row>
        <row r="19">
          <cell r="B19" t="str">
            <v>50–59 years</v>
          </cell>
          <cell r="C19" t="str">
            <v>S</v>
          </cell>
          <cell r="D19">
            <v>70.489999999999995</v>
          </cell>
          <cell r="E19" t="str">
            <v/>
          </cell>
        </row>
        <row r="20">
          <cell r="B20" t="str">
            <v>60–64 years</v>
          </cell>
          <cell r="C20" t="str">
            <v>S</v>
          </cell>
          <cell r="D20">
            <v>129.47</v>
          </cell>
          <cell r="E20" t="str">
            <v/>
          </cell>
        </row>
        <row r="21">
          <cell r="B21" t="str">
            <v>65 years and over</v>
          </cell>
          <cell r="C21" t="str">
            <v>S</v>
          </cell>
          <cell r="D21">
            <v>64.02</v>
          </cell>
          <cell r="E21" t="str">
            <v/>
          </cell>
        </row>
        <row r="22">
          <cell r="B22" t="str">
            <v>15–29 years</v>
          </cell>
          <cell r="C22">
            <v>11</v>
          </cell>
          <cell r="D22">
            <v>32.159999999999997</v>
          </cell>
          <cell r="E22" t="str">
            <v>#</v>
          </cell>
        </row>
        <row r="23">
          <cell r="B23" t="str">
            <v>30–64 years</v>
          </cell>
          <cell r="C23">
            <v>22</v>
          </cell>
          <cell r="D23">
            <v>27.62</v>
          </cell>
          <cell r="E23" t="str">
            <v>#</v>
          </cell>
        </row>
        <row r="24">
          <cell r="B24" t="str">
            <v>65 years and over</v>
          </cell>
          <cell r="C24" t="str">
            <v>S</v>
          </cell>
          <cell r="D24">
            <v>64.02</v>
          </cell>
          <cell r="E24" t="str">
            <v/>
          </cell>
        </row>
        <row r="25">
          <cell r="B25" t="str">
            <v>15–19 years</v>
          </cell>
          <cell r="C25" t="str">
            <v>S</v>
          </cell>
          <cell r="D25">
            <v>120.77</v>
          </cell>
          <cell r="E25" t="str">
            <v/>
          </cell>
        </row>
        <row r="26">
          <cell r="B26" t="str">
            <v>20–29 years</v>
          </cell>
          <cell r="C26">
            <v>10</v>
          </cell>
          <cell r="D26">
            <v>33.520000000000003</v>
          </cell>
          <cell r="E26" t="str">
            <v>#</v>
          </cell>
        </row>
        <row r="27">
          <cell r="B27" t="str">
            <v>NZ European</v>
          </cell>
          <cell r="C27">
            <v>24</v>
          </cell>
          <cell r="D27">
            <v>26.32</v>
          </cell>
          <cell r="E27" t="str">
            <v>#</v>
          </cell>
        </row>
        <row r="28">
          <cell r="B28" t="str">
            <v>Māori</v>
          </cell>
          <cell r="C28">
            <v>11</v>
          </cell>
          <cell r="D28">
            <v>32.4</v>
          </cell>
          <cell r="E28" t="str">
            <v>#</v>
          </cell>
        </row>
        <row r="29">
          <cell r="B29" t="str">
            <v>Pacific peoples</v>
          </cell>
          <cell r="C29" t="str">
            <v>S</v>
          </cell>
          <cell r="D29">
            <v>60.83</v>
          </cell>
          <cell r="E29" t="str">
            <v/>
          </cell>
        </row>
        <row r="30">
          <cell r="B30" t="str">
            <v>Asian</v>
          </cell>
          <cell r="C30" t="str">
            <v>S</v>
          </cell>
          <cell r="D30">
            <v>109.05</v>
          </cell>
          <cell r="E30" t="str">
            <v/>
          </cell>
        </row>
        <row r="31">
          <cell r="B31" t="str">
            <v>Chinese</v>
          </cell>
          <cell r="C31">
            <v>0</v>
          </cell>
          <cell r="D31" t="str">
            <v>.</v>
          </cell>
          <cell r="E31" t="str">
            <v/>
          </cell>
        </row>
        <row r="32">
          <cell r="B32" t="str">
            <v>Indian</v>
          </cell>
          <cell r="C32" t="str">
            <v>S</v>
          </cell>
          <cell r="D32">
            <v>126.6</v>
          </cell>
          <cell r="E32" t="str">
            <v/>
          </cell>
        </row>
        <row r="33">
          <cell r="B33" t="str">
            <v>Other Asian ethnicity</v>
          </cell>
          <cell r="C33" t="str">
            <v>S</v>
          </cell>
          <cell r="D33">
            <v>196.04</v>
          </cell>
          <cell r="E33" t="str">
            <v/>
          </cell>
        </row>
        <row r="34">
          <cell r="B34" t="str">
            <v>Other ethnicity</v>
          </cell>
          <cell r="C34" t="str">
            <v>S</v>
          </cell>
          <cell r="D34">
            <v>141.68</v>
          </cell>
          <cell r="E34" t="str">
            <v/>
          </cell>
        </row>
        <row r="35">
          <cell r="B35" t="str">
            <v>Other ethnicity (except European and Māori)</v>
          </cell>
          <cell r="C35" t="str">
            <v>S</v>
          </cell>
          <cell r="D35">
            <v>51.13</v>
          </cell>
          <cell r="E35" t="str">
            <v/>
          </cell>
        </row>
        <row r="36">
          <cell r="B36" t="str">
            <v>Other ethnicity (except European, Māori and Asian)</v>
          </cell>
          <cell r="C36" t="str">
            <v>S</v>
          </cell>
          <cell r="D36">
            <v>57.29</v>
          </cell>
          <cell r="E36" t="str">
            <v/>
          </cell>
        </row>
        <row r="37">
          <cell r="B37" t="str">
            <v>Other ethnicity (except European, Māori and Pacific)</v>
          </cell>
          <cell r="C37" t="str">
            <v>S</v>
          </cell>
          <cell r="D37">
            <v>90.56</v>
          </cell>
          <cell r="E37" t="str">
            <v/>
          </cell>
        </row>
        <row r="38">
          <cell r="B38">
            <v>2018</v>
          </cell>
          <cell r="C38">
            <v>17</v>
          </cell>
          <cell r="D38">
            <v>26.52</v>
          </cell>
          <cell r="E38" t="str">
            <v>#</v>
          </cell>
        </row>
        <row r="39">
          <cell r="B39" t="str">
            <v>2019/20</v>
          </cell>
          <cell r="C39">
            <v>19</v>
          </cell>
          <cell r="D39">
            <v>30.83</v>
          </cell>
          <cell r="E39" t="str">
            <v>#</v>
          </cell>
        </row>
        <row r="40">
          <cell r="B40" t="str">
            <v>Auckland</v>
          </cell>
          <cell r="C40">
            <v>12</v>
          </cell>
          <cell r="D40">
            <v>40.42</v>
          </cell>
          <cell r="E40" t="str">
            <v>#</v>
          </cell>
        </row>
        <row r="41">
          <cell r="B41" t="str">
            <v>Wellington</v>
          </cell>
          <cell r="C41" t="str">
            <v>S</v>
          </cell>
          <cell r="D41">
            <v>51.71</v>
          </cell>
          <cell r="E41" t="str">
            <v/>
          </cell>
        </row>
        <row r="42">
          <cell r="B42" t="str">
            <v>Rest of North Island</v>
          </cell>
          <cell r="C42">
            <v>12</v>
          </cell>
          <cell r="D42">
            <v>35.24</v>
          </cell>
          <cell r="E42" t="str">
            <v>#</v>
          </cell>
        </row>
        <row r="43">
          <cell r="B43" t="str">
            <v>Canterbury</v>
          </cell>
          <cell r="C43" t="str">
            <v>S</v>
          </cell>
          <cell r="D43">
            <v>60.97</v>
          </cell>
          <cell r="E43" t="str">
            <v/>
          </cell>
        </row>
        <row r="44">
          <cell r="B44" t="str">
            <v>Rest of South Island</v>
          </cell>
          <cell r="C44" t="str">
            <v>S</v>
          </cell>
          <cell r="D44">
            <v>59.78</v>
          </cell>
          <cell r="E44" t="str">
            <v/>
          </cell>
        </row>
        <row r="45">
          <cell r="B45" t="str">
            <v>Major urban area</v>
          </cell>
          <cell r="C45">
            <v>18</v>
          </cell>
          <cell r="D45">
            <v>29.69</v>
          </cell>
          <cell r="E45" t="str">
            <v>#</v>
          </cell>
        </row>
        <row r="46">
          <cell r="B46" t="str">
            <v>Large urban area</v>
          </cell>
          <cell r="C46">
            <v>6</v>
          </cell>
          <cell r="D46">
            <v>46.47</v>
          </cell>
          <cell r="E46" t="str">
            <v>#</v>
          </cell>
        </row>
        <row r="47">
          <cell r="B47" t="str">
            <v>Medium urban area</v>
          </cell>
          <cell r="C47" t="str">
            <v>S</v>
          </cell>
          <cell r="D47">
            <v>62.58</v>
          </cell>
          <cell r="E47" t="str">
            <v/>
          </cell>
        </row>
        <row r="48">
          <cell r="B48" t="str">
            <v>Small urban area</v>
          </cell>
          <cell r="C48" t="str">
            <v>S</v>
          </cell>
          <cell r="D48">
            <v>56.37</v>
          </cell>
          <cell r="E48" t="str">
            <v/>
          </cell>
        </row>
        <row r="49">
          <cell r="B49" t="str">
            <v>Rural settlement/rural other</v>
          </cell>
          <cell r="C49" t="str">
            <v>S</v>
          </cell>
          <cell r="D49">
            <v>63.15</v>
          </cell>
          <cell r="E49" t="str">
            <v/>
          </cell>
        </row>
        <row r="50">
          <cell r="B50" t="str">
            <v>Major urban area</v>
          </cell>
          <cell r="C50">
            <v>18</v>
          </cell>
          <cell r="D50">
            <v>29.69</v>
          </cell>
          <cell r="E50" t="str">
            <v>#</v>
          </cell>
        </row>
        <row r="51">
          <cell r="B51" t="str">
            <v>Medium/large urban area</v>
          </cell>
          <cell r="C51">
            <v>9</v>
          </cell>
          <cell r="D51">
            <v>37.369999999999997</v>
          </cell>
          <cell r="E51" t="str">
            <v>#</v>
          </cell>
        </row>
        <row r="52">
          <cell r="B52" t="str">
            <v>Small urban/rural area</v>
          </cell>
          <cell r="C52">
            <v>8</v>
          </cell>
          <cell r="D52">
            <v>46.36</v>
          </cell>
          <cell r="E52" t="str">
            <v>#</v>
          </cell>
        </row>
        <row r="53">
          <cell r="B53" t="str">
            <v>Quintile 1 (least deprived)</v>
          </cell>
          <cell r="C53" t="str">
            <v>S</v>
          </cell>
          <cell r="D53">
            <v>70.290000000000006</v>
          </cell>
          <cell r="E53" t="str">
            <v/>
          </cell>
        </row>
        <row r="54">
          <cell r="B54" t="str">
            <v>Quintile 2</v>
          </cell>
          <cell r="C54" t="str">
            <v>S</v>
          </cell>
          <cell r="D54">
            <v>56.75</v>
          </cell>
          <cell r="E54" t="str">
            <v/>
          </cell>
        </row>
        <row r="55">
          <cell r="B55" t="str">
            <v>Quintile 3</v>
          </cell>
          <cell r="C55" t="str">
            <v>S</v>
          </cell>
          <cell r="D55">
            <v>51.56</v>
          </cell>
          <cell r="E55" t="str">
            <v/>
          </cell>
        </row>
        <row r="56">
          <cell r="B56" t="str">
            <v>Quintile 4</v>
          </cell>
          <cell r="C56">
            <v>10</v>
          </cell>
          <cell r="D56">
            <v>43.8</v>
          </cell>
          <cell r="E56" t="str">
            <v>#</v>
          </cell>
        </row>
        <row r="57">
          <cell r="B57" t="str">
            <v>Quintile 5 (most deprived)</v>
          </cell>
          <cell r="C57">
            <v>13</v>
          </cell>
          <cell r="D57">
            <v>28.99</v>
          </cell>
          <cell r="E57" t="str">
            <v>#</v>
          </cell>
        </row>
        <row r="58">
          <cell r="B58" t="str">
            <v>Had partner within last 12 months</v>
          </cell>
          <cell r="C58">
            <v>36</v>
          </cell>
          <cell r="D58">
            <v>20.14</v>
          </cell>
          <cell r="E58" t="str">
            <v>#</v>
          </cell>
        </row>
        <row r="59">
          <cell r="B59" t="str">
            <v>Has ever had a partner</v>
          </cell>
          <cell r="C59">
            <v>36</v>
          </cell>
          <cell r="D59">
            <v>20.14</v>
          </cell>
          <cell r="E59" t="str">
            <v>#</v>
          </cell>
        </row>
        <row r="60">
          <cell r="B60" t="str">
            <v>Partnered – legally registered</v>
          </cell>
          <cell r="C60">
            <v>12</v>
          </cell>
          <cell r="D60">
            <v>42.06</v>
          </cell>
          <cell r="E60" t="str">
            <v>#</v>
          </cell>
        </row>
        <row r="61">
          <cell r="B61" t="str">
            <v>Partnered – not legally registered</v>
          </cell>
          <cell r="C61">
            <v>6</v>
          </cell>
          <cell r="D61">
            <v>43.67</v>
          </cell>
          <cell r="E61" t="str">
            <v>#</v>
          </cell>
        </row>
        <row r="62">
          <cell r="B62" t="str">
            <v>Non-partnered</v>
          </cell>
          <cell r="C62">
            <v>18</v>
          </cell>
          <cell r="D62">
            <v>28.31</v>
          </cell>
          <cell r="E62" t="str">
            <v>#</v>
          </cell>
        </row>
        <row r="63">
          <cell r="B63" t="str">
            <v>Never married and never in a civil union</v>
          </cell>
          <cell r="C63">
            <v>9</v>
          </cell>
          <cell r="D63">
            <v>33.93</v>
          </cell>
          <cell r="E63" t="str">
            <v>#</v>
          </cell>
        </row>
        <row r="64">
          <cell r="B64" t="str">
            <v>Divorced</v>
          </cell>
          <cell r="C64" t="str">
            <v>S</v>
          </cell>
          <cell r="D64">
            <v>83.68</v>
          </cell>
          <cell r="E64" t="str">
            <v/>
          </cell>
        </row>
        <row r="65">
          <cell r="B65" t="str">
            <v>Widowed/surviving partner</v>
          </cell>
          <cell r="C65" t="str">
            <v>S</v>
          </cell>
          <cell r="D65">
            <v>124.45</v>
          </cell>
          <cell r="E65" t="str">
            <v/>
          </cell>
        </row>
        <row r="66">
          <cell r="B66" t="str">
            <v>Separated</v>
          </cell>
          <cell r="C66">
            <v>11</v>
          </cell>
          <cell r="D66">
            <v>39.36</v>
          </cell>
          <cell r="E66" t="str">
            <v>#</v>
          </cell>
        </row>
        <row r="67">
          <cell r="B67" t="str">
            <v>Married/civil union/de facto</v>
          </cell>
          <cell r="C67">
            <v>12</v>
          </cell>
          <cell r="D67">
            <v>42.06</v>
          </cell>
          <cell r="E67" t="str">
            <v>#</v>
          </cell>
        </row>
        <row r="68">
          <cell r="B68" t="str">
            <v>Adults with disability</v>
          </cell>
          <cell r="C68" t="str">
            <v>S</v>
          </cell>
          <cell r="D68">
            <v>79.010000000000005</v>
          </cell>
          <cell r="E68" t="str">
            <v/>
          </cell>
        </row>
        <row r="69">
          <cell r="B69" t="str">
            <v>Adults without disability</v>
          </cell>
          <cell r="C69">
            <v>33</v>
          </cell>
          <cell r="D69">
            <v>21.65</v>
          </cell>
          <cell r="E69" t="str">
            <v>#</v>
          </cell>
        </row>
        <row r="70">
          <cell r="B70" t="str">
            <v>Low level of psychological distress</v>
          </cell>
          <cell r="C70">
            <v>26</v>
          </cell>
          <cell r="D70">
            <v>21.11</v>
          </cell>
          <cell r="E70" t="str">
            <v>#</v>
          </cell>
        </row>
        <row r="71">
          <cell r="B71" t="str">
            <v>Moderate level of psychological distress</v>
          </cell>
          <cell r="C71" t="str">
            <v>S</v>
          </cell>
          <cell r="D71">
            <v>55.67</v>
          </cell>
          <cell r="E71" t="str">
            <v/>
          </cell>
        </row>
        <row r="72">
          <cell r="B72" t="str">
            <v>High level of psychological distress</v>
          </cell>
          <cell r="C72" t="str">
            <v>S</v>
          </cell>
          <cell r="D72">
            <v>63.21</v>
          </cell>
          <cell r="E72" t="str">
            <v/>
          </cell>
        </row>
        <row r="73">
          <cell r="B73" t="str">
            <v>No probable serious mental illness</v>
          </cell>
          <cell r="C73">
            <v>26</v>
          </cell>
          <cell r="D73">
            <v>21.11</v>
          </cell>
          <cell r="E73" t="str">
            <v>#</v>
          </cell>
        </row>
        <row r="74">
          <cell r="B74" t="str">
            <v>Probable serious mental illness</v>
          </cell>
          <cell r="C74" t="str">
            <v>S</v>
          </cell>
          <cell r="D74">
            <v>55.67</v>
          </cell>
          <cell r="E74" t="str">
            <v/>
          </cell>
        </row>
        <row r="75">
          <cell r="B75" t="str">
            <v>Employed</v>
          </cell>
          <cell r="C75">
            <v>19</v>
          </cell>
          <cell r="D75">
            <v>27.86</v>
          </cell>
          <cell r="E75" t="str">
            <v>#</v>
          </cell>
        </row>
        <row r="76">
          <cell r="B76" t="str">
            <v>Unemployed</v>
          </cell>
          <cell r="C76" t="str">
            <v>S</v>
          </cell>
          <cell r="D76">
            <v>86.45</v>
          </cell>
          <cell r="E76" t="str">
            <v/>
          </cell>
        </row>
        <row r="77">
          <cell r="B77" t="str">
            <v>Retired</v>
          </cell>
          <cell r="C77" t="str">
            <v>S</v>
          </cell>
          <cell r="D77">
            <v>78.25</v>
          </cell>
          <cell r="E77" t="str">
            <v/>
          </cell>
        </row>
        <row r="78">
          <cell r="B78" t="str">
            <v>Home or caring duties or voluntary work</v>
          </cell>
          <cell r="C78">
            <v>6</v>
          </cell>
          <cell r="D78">
            <v>43.14</v>
          </cell>
          <cell r="E78" t="str">
            <v>#</v>
          </cell>
        </row>
        <row r="79">
          <cell r="B79" t="str">
            <v>Not employed, studying</v>
          </cell>
          <cell r="C79" t="str">
            <v>S</v>
          </cell>
          <cell r="D79">
            <v>82.27</v>
          </cell>
          <cell r="E79" t="str">
            <v/>
          </cell>
        </row>
        <row r="80">
          <cell r="B80" t="str">
            <v>Not employed, not actively seeking work/unable to work</v>
          </cell>
          <cell r="C80" t="str">
            <v>S</v>
          </cell>
          <cell r="D80">
            <v>88.14</v>
          </cell>
          <cell r="E80" t="str">
            <v/>
          </cell>
        </row>
        <row r="81">
          <cell r="B81" t="str">
            <v>Other employment status</v>
          </cell>
          <cell r="C81" t="str">
            <v>S</v>
          </cell>
          <cell r="D81">
            <v>102.22</v>
          </cell>
          <cell r="E81" t="str">
            <v/>
          </cell>
        </row>
        <row r="82">
          <cell r="B82" t="str">
            <v>Not in the labour force</v>
          </cell>
          <cell r="C82">
            <v>14</v>
          </cell>
          <cell r="D82">
            <v>32.64</v>
          </cell>
          <cell r="E82" t="str">
            <v>#</v>
          </cell>
        </row>
        <row r="83">
          <cell r="B83" t="str">
            <v>Personal income: $20,000 or less</v>
          </cell>
          <cell r="C83">
            <v>9</v>
          </cell>
          <cell r="D83">
            <v>34.619999999999997</v>
          </cell>
          <cell r="E83" t="str">
            <v>#</v>
          </cell>
        </row>
        <row r="84">
          <cell r="B84" t="str">
            <v>Personal income: $20,001–$40,000</v>
          </cell>
          <cell r="C84">
            <v>13</v>
          </cell>
          <cell r="D84">
            <v>36.06</v>
          </cell>
          <cell r="E84" t="str">
            <v>#</v>
          </cell>
        </row>
        <row r="85">
          <cell r="B85" t="str">
            <v>Personal income: $40,001–$60,000</v>
          </cell>
          <cell r="C85">
            <v>7</v>
          </cell>
          <cell r="D85">
            <v>48.33</v>
          </cell>
          <cell r="E85" t="str">
            <v>#</v>
          </cell>
        </row>
        <row r="86">
          <cell r="B86" t="str">
            <v>Personal income: $60,001 or more</v>
          </cell>
          <cell r="C86" t="str">
            <v>S</v>
          </cell>
          <cell r="D86">
            <v>57.92</v>
          </cell>
          <cell r="E86" t="str">
            <v/>
          </cell>
        </row>
        <row r="87">
          <cell r="B87" t="str">
            <v>Household income: $40,000 or less</v>
          </cell>
          <cell r="C87">
            <v>13</v>
          </cell>
          <cell r="D87">
            <v>28.28</v>
          </cell>
          <cell r="E87" t="str">
            <v>#</v>
          </cell>
        </row>
        <row r="88">
          <cell r="B88" t="str">
            <v>Household income: $40,001–$60,000</v>
          </cell>
          <cell r="C88">
            <v>8</v>
          </cell>
          <cell r="D88">
            <v>47.84</v>
          </cell>
          <cell r="E88" t="str">
            <v>#</v>
          </cell>
        </row>
        <row r="89">
          <cell r="B89" t="str">
            <v>Household income: $60,001–$100,000</v>
          </cell>
          <cell r="C89">
            <v>8</v>
          </cell>
          <cell r="D89">
            <v>42.57</v>
          </cell>
          <cell r="E89" t="str">
            <v>#</v>
          </cell>
        </row>
        <row r="90">
          <cell r="B90" t="str">
            <v>Household income: $100,001 or more</v>
          </cell>
          <cell r="C90" t="str">
            <v>S</v>
          </cell>
          <cell r="D90">
            <v>52.38</v>
          </cell>
          <cell r="E90" t="str">
            <v/>
          </cell>
        </row>
        <row r="91">
          <cell r="B91" t="str">
            <v>Not at all limited</v>
          </cell>
          <cell r="C91">
            <v>8</v>
          </cell>
          <cell r="D91">
            <v>42.13</v>
          </cell>
          <cell r="E91" t="str">
            <v>#</v>
          </cell>
        </row>
        <row r="92">
          <cell r="B92" t="str">
            <v>A little limited</v>
          </cell>
          <cell r="C92">
            <v>7</v>
          </cell>
          <cell r="D92">
            <v>44.72</v>
          </cell>
          <cell r="E92" t="str">
            <v>#</v>
          </cell>
        </row>
        <row r="93">
          <cell r="B93" t="str">
            <v>Quite limited</v>
          </cell>
          <cell r="C93" t="str">
            <v>S</v>
          </cell>
          <cell r="D93">
            <v>64.819999999999993</v>
          </cell>
          <cell r="E93" t="str">
            <v/>
          </cell>
        </row>
        <row r="94">
          <cell r="B94" t="str">
            <v>Very limited</v>
          </cell>
          <cell r="C94" t="str">
            <v>S</v>
          </cell>
          <cell r="D94">
            <v>78.69</v>
          </cell>
          <cell r="E94" t="str">
            <v/>
          </cell>
        </row>
        <row r="95">
          <cell r="B95" t="str">
            <v>Couldn't buy it</v>
          </cell>
          <cell r="C95">
            <v>14</v>
          </cell>
          <cell r="D95">
            <v>32.47</v>
          </cell>
          <cell r="E95" t="str">
            <v>#</v>
          </cell>
        </row>
        <row r="96">
          <cell r="B96" t="str">
            <v>Not at all limited</v>
          </cell>
          <cell r="C96">
            <v>8</v>
          </cell>
          <cell r="D96">
            <v>42.13</v>
          </cell>
          <cell r="E96" t="str">
            <v>#</v>
          </cell>
        </row>
        <row r="97">
          <cell r="B97" t="str">
            <v>A little limited</v>
          </cell>
          <cell r="C97">
            <v>7</v>
          </cell>
          <cell r="D97">
            <v>44.72</v>
          </cell>
          <cell r="E97" t="str">
            <v>#</v>
          </cell>
        </row>
        <row r="98">
          <cell r="B98" t="str">
            <v>Quite or very limited</v>
          </cell>
          <cell r="C98">
            <v>7</v>
          </cell>
          <cell r="D98">
            <v>48.7</v>
          </cell>
          <cell r="E98" t="str">
            <v>#</v>
          </cell>
        </row>
        <row r="99">
          <cell r="B99" t="str">
            <v>Couldn't buy it</v>
          </cell>
          <cell r="C99">
            <v>14</v>
          </cell>
          <cell r="D99">
            <v>32.47</v>
          </cell>
          <cell r="E99" t="str">
            <v>#</v>
          </cell>
        </row>
        <row r="100">
          <cell r="B100" t="str">
            <v>Yes, can meet unexpected expense</v>
          </cell>
          <cell r="C100">
            <v>22</v>
          </cell>
          <cell r="D100">
            <v>28.46</v>
          </cell>
          <cell r="E100" t="str">
            <v>#</v>
          </cell>
        </row>
        <row r="101">
          <cell r="B101" t="str">
            <v>No, cannot meet unexpected expense</v>
          </cell>
          <cell r="C101">
            <v>13</v>
          </cell>
          <cell r="D101">
            <v>32.86</v>
          </cell>
          <cell r="E101" t="str">
            <v>#</v>
          </cell>
        </row>
        <row r="102">
          <cell r="B102" t="str">
            <v>Household had no vehicle access</v>
          </cell>
          <cell r="C102" t="str">
            <v>S</v>
          </cell>
          <cell r="D102">
            <v>64.92</v>
          </cell>
          <cell r="E102" t="str">
            <v/>
          </cell>
        </row>
        <row r="103">
          <cell r="B103" t="str">
            <v>Household had vehicle access</v>
          </cell>
          <cell r="C103">
            <v>33</v>
          </cell>
          <cell r="D103">
            <v>20.75</v>
          </cell>
          <cell r="E103" t="str">
            <v>#</v>
          </cell>
        </row>
        <row r="104">
          <cell r="B104" t="str">
            <v>Household had no access to device</v>
          </cell>
          <cell r="C104" t="str">
            <v>S</v>
          </cell>
          <cell r="D104">
            <v>119.08</v>
          </cell>
          <cell r="E104" t="str">
            <v/>
          </cell>
        </row>
        <row r="105">
          <cell r="B105" t="str">
            <v>Household had access to device</v>
          </cell>
          <cell r="C105">
            <v>35</v>
          </cell>
          <cell r="D105">
            <v>20.54</v>
          </cell>
          <cell r="E105" t="str">
            <v>#</v>
          </cell>
        </row>
        <row r="106">
          <cell r="B106" t="str">
            <v>One person household</v>
          </cell>
          <cell r="C106">
            <v>3</v>
          </cell>
          <cell r="D106">
            <v>37.909999999999997</v>
          </cell>
          <cell r="E106" t="str">
            <v>#</v>
          </cell>
        </row>
        <row r="107">
          <cell r="B107" t="str">
            <v>One parent with child(ren)</v>
          </cell>
          <cell r="C107">
            <v>13</v>
          </cell>
          <cell r="D107">
            <v>33.229999999999997</v>
          </cell>
          <cell r="E107" t="str">
            <v>#</v>
          </cell>
        </row>
        <row r="108">
          <cell r="B108" t="str">
            <v>Couple only</v>
          </cell>
          <cell r="C108" t="str">
            <v>S</v>
          </cell>
          <cell r="D108">
            <v>69.12</v>
          </cell>
          <cell r="E108" t="str">
            <v/>
          </cell>
        </row>
        <row r="109">
          <cell r="B109" t="str">
            <v>Couple with child(ren)</v>
          </cell>
          <cell r="C109" t="str">
            <v>S</v>
          </cell>
          <cell r="D109">
            <v>51.86</v>
          </cell>
          <cell r="E109" t="str">
            <v/>
          </cell>
        </row>
        <row r="110">
          <cell r="B110" t="str">
            <v>Other multi-person household</v>
          </cell>
          <cell r="C110" t="str">
            <v>S</v>
          </cell>
          <cell r="D110">
            <v>80.62</v>
          </cell>
          <cell r="E110" t="str">
            <v/>
          </cell>
        </row>
        <row r="111">
          <cell r="B111" t="str">
            <v>Other household with couple and/or child</v>
          </cell>
          <cell r="C111" t="str">
            <v>S</v>
          </cell>
          <cell r="D111">
            <v>54.01</v>
          </cell>
          <cell r="E111" t="str">
            <v/>
          </cell>
        </row>
        <row r="112">
          <cell r="B112" t="str">
            <v>One-person household</v>
          </cell>
          <cell r="C112">
            <v>3</v>
          </cell>
          <cell r="D112">
            <v>37.909999999999997</v>
          </cell>
          <cell r="E112" t="str">
            <v>#</v>
          </cell>
        </row>
        <row r="113">
          <cell r="B113" t="str">
            <v>Two-people household</v>
          </cell>
          <cell r="C113">
            <v>7</v>
          </cell>
          <cell r="D113">
            <v>36.9</v>
          </cell>
          <cell r="E113" t="str">
            <v>#</v>
          </cell>
        </row>
        <row r="114">
          <cell r="B114" t="str">
            <v>Three-people household</v>
          </cell>
          <cell r="C114">
            <v>9</v>
          </cell>
          <cell r="D114">
            <v>44.37</v>
          </cell>
          <cell r="E114" t="str">
            <v>#</v>
          </cell>
        </row>
        <row r="115">
          <cell r="B115" t="str">
            <v>Four-people household</v>
          </cell>
          <cell r="C115" t="str">
            <v>S</v>
          </cell>
          <cell r="D115">
            <v>53.16</v>
          </cell>
          <cell r="E115" t="str">
            <v/>
          </cell>
        </row>
        <row r="116">
          <cell r="B116" t="str">
            <v>Five-or-more-people household</v>
          </cell>
          <cell r="C116">
            <v>10</v>
          </cell>
          <cell r="D116">
            <v>45.43</v>
          </cell>
          <cell r="E116" t="str">
            <v>#</v>
          </cell>
        </row>
        <row r="117">
          <cell r="B117" t="str">
            <v>No children in household</v>
          </cell>
          <cell r="C117">
            <v>12</v>
          </cell>
          <cell r="D117">
            <v>28.14</v>
          </cell>
          <cell r="E117" t="str">
            <v>#</v>
          </cell>
        </row>
        <row r="118">
          <cell r="B118" t="str">
            <v>One-child household</v>
          </cell>
          <cell r="C118">
            <v>5</v>
          </cell>
          <cell r="D118">
            <v>47.39</v>
          </cell>
          <cell r="E118" t="str">
            <v>#</v>
          </cell>
        </row>
        <row r="119">
          <cell r="B119" t="str">
            <v>Two-or-more-children household</v>
          </cell>
          <cell r="C119">
            <v>18</v>
          </cell>
          <cell r="D119">
            <v>33.29</v>
          </cell>
          <cell r="E119" t="str">
            <v>#</v>
          </cell>
        </row>
        <row r="120">
          <cell r="B120" t="str">
            <v>No children in household</v>
          </cell>
          <cell r="C120">
            <v>12</v>
          </cell>
          <cell r="D120">
            <v>28.14</v>
          </cell>
          <cell r="E120" t="str">
            <v>#</v>
          </cell>
        </row>
        <row r="121">
          <cell r="B121" t="str">
            <v>One-or-more-children household</v>
          </cell>
          <cell r="C121">
            <v>23</v>
          </cell>
          <cell r="D121">
            <v>28.03</v>
          </cell>
          <cell r="E121" t="str">
            <v>#</v>
          </cell>
        </row>
        <row r="122">
          <cell r="B122" t="str">
            <v>Yes, lived at current address</v>
          </cell>
          <cell r="C122">
            <v>26</v>
          </cell>
          <cell r="D122">
            <v>23.98</v>
          </cell>
          <cell r="E122" t="str">
            <v>#</v>
          </cell>
        </row>
        <row r="123">
          <cell r="B123" t="str">
            <v>No, did not live at current address</v>
          </cell>
          <cell r="C123">
            <v>10</v>
          </cell>
          <cell r="D123">
            <v>37.979999999999997</v>
          </cell>
          <cell r="E123" t="str">
            <v>#</v>
          </cell>
        </row>
        <row r="124">
          <cell r="B124" t="str">
            <v>Owned</v>
          </cell>
          <cell r="C124">
            <v>12</v>
          </cell>
          <cell r="D124">
            <v>36.24</v>
          </cell>
          <cell r="E124" t="str">
            <v>#</v>
          </cell>
        </row>
        <row r="125">
          <cell r="B125" t="str">
            <v>Rented, private</v>
          </cell>
          <cell r="C125">
            <v>16</v>
          </cell>
          <cell r="D125">
            <v>30.59</v>
          </cell>
          <cell r="E125" t="str">
            <v>#</v>
          </cell>
        </row>
        <row r="126">
          <cell r="B126" t="str">
            <v>Rented, government</v>
          </cell>
          <cell r="C126">
            <v>7</v>
          </cell>
          <cell r="D126">
            <v>41.19</v>
          </cell>
          <cell r="E126" t="str">
            <v>#</v>
          </cell>
        </row>
        <row r="128">
          <cell r="B128"/>
          <cell r="C128"/>
          <cell r="D128"/>
          <cell r="E128"/>
        </row>
        <row r="129">
          <cell r="B129"/>
          <cell r="C129"/>
          <cell r="D129"/>
          <cell r="E129"/>
        </row>
        <row r="130">
          <cell r="B130"/>
          <cell r="C130"/>
          <cell r="D130"/>
          <cell r="E130"/>
        </row>
      </sheetData>
      <sheetData sheetId="12">
        <row r="4">
          <cell r="B4" t="str">
            <v>New Zealand Average</v>
          </cell>
          <cell r="C4">
            <v>16.89</v>
          </cell>
          <cell r="D4">
            <v>5.4</v>
          </cell>
          <cell r="E4" t="str">
            <v>.‡</v>
          </cell>
          <cell r="F4" t="str">
            <v/>
          </cell>
        </row>
        <row r="5">
          <cell r="B5" t="str">
            <v>Female</v>
          </cell>
          <cell r="C5">
            <v>16.89</v>
          </cell>
          <cell r="D5">
            <v>5.4</v>
          </cell>
          <cell r="E5" t="str">
            <v>.‡</v>
          </cell>
          <cell r="F5" t="str">
            <v/>
          </cell>
        </row>
        <row r="6">
          <cell r="B6" t="str">
            <v>Cis-female</v>
          </cell>
          <cell r="C6">
            <v>16.940000000000001</v>
          </cell>
          <cell r="D6">
            <v>5.41</v>
          </cell>
          <cell r="E6" t="str">
            <v>.‡</v>
          </cell>
          <cell r="F6" t="str">
            <v/>
          </cell>
        </row>
        <row r="7">
          <cell r="B7" t="str">
            <v>Gender-diverse or trans-gender</v>
          </cell>
          <cell r="C7">
            <v>0</v>
          </cell>
          <cell r="D7">
            <v>0</v>
          </cell>
          <cell r="E7" t="str">
            <v>.</v>
          </cell>
          <cell r="F7" t="str">
            <v>*</v>
          </cell>
        </row>
        <row r="8">
          <cell r="B8" t="str">
            <v>Heterosexual</v>
          </cell>
          <cell r="C8">
            <v>18.149999999999999</v>
          </cell>
          <cell r="D8">
            <v>5.9</v>
          </cell>
          <cell r="E8" t="str">
            <v>.‡</v>
          </cell>
          <cell r="F8" t="str">
            <v/>
          </cell>
        </row>
        <row r="9">
          <cell r="B9" t="str">
            <v>Gay or lesbian</v>
          </cell>
          <cell r="C9" t="str">
            <v>SŜ</v>
          </cell>
          <cell r="D9">
            <v>2.5499999999999998</v>
          </cell>
          <cell r="E9" t="str">
            <v/>
          </cell>
          <cell r="F9" t="str">
            <v>*</v>
          </cell>
        </row>
        <row r="10">
          <cell r="B10" t="str">
            <v>Bisexual</v>
          </cell>
          <cell r="C10" t="str">
            <v>SŜ</v>
          </cell>
          <cell r="D10">
            <v>15.7</v>
          </cell>
          <cell r="E10" t="str">
            <v/>
          </cell>
          <cell r="F10" t="str">
            <v/>
          </cell>
        </row>
        <row r="11">
          <cell r="B11" t="str">
            <v>Other sexual identity</v>
          </cell>
          <cell r="C11">
            <v>0</v>
          </cell>
          <cell r="D11">
            <v>0</v>
          </cell>
          <cell r="E11" t="str">
            <v>.</v>
          </cell>
          <cell r="F11" t="str">
            <v>*</v>
          </cell>
        </row>
        <row r="12">
          <cell r="B12" t="str">
            <v>People with diverse sexualities</v>
          </cell>
          <cell r="C12" t="str">
            <v>SŜ</v>
          </cell>
          <cell r="D12">
            <v>8.94</v>
          </cell>
          <cell r="E12" t="str">
            <v/>
          </cell>
          <cell r="F12" t="str">
            <v/>
          </cell>
        </row>
        <row r="13">
          <cell r="B13" t="str">
            <v>Not LGBT</v>
          </cell>
          <cell r="C13">
            <v>17.98</v>
          </cell>
          <cell r="D13">
            <v>5.82</v>
          </cell>
          <cell r="E13" t="str">
            <v>.‡</v>
          </cell>
          <cell r="F13" t="str">
            <v/>
          </cell>
        </row>
        <row r="14">
          <cell r="B14" t="str">
            <v>LGBT</v>
          </cell>
          <cell r="C14" t="str">
            <v>SŜ</v>
          </cell>
          <cell r="D14">
            <v>8.6300000000000008</v>
          </cell>
          <cell r="E14" t="str">
            <v/>
          </cell>
          <cell r="F14" t="str">
            <v/>
          </cell>
        </row>
        <row r="15">
          <cell r="B15" t="str">
            <v>15–19 years</v>
          </cell>
          <cell r="C15" t="str">
            <v>S</v>
          </cell>
          <cell r="D15">
            <v>27.56</v>
          </cell>
          <cell r="E15" t="str">
            <v/>
          </cell>
          <cell r="F15" t="str">
            <v/>
          </cell>
        </row>
        <row r="16">
          <cell r="B16" t="str">
            <v>20–29 years</v>
          </cell>
          <cell r="C16" t="str">
            <v>SŜ</v>
          </cell>
          <cell r="D16">
            <v>9.74</v>
          </cell>
          <cell r="E16" t="str">
            <v/>
          </cell>
          <cell r="F16" t="str">
            <v/>
          </cell>
        </row>
        <row r="17">
          <cell r="B17" t="str">
            <v>30–39 years</v>
          </cell>
          <cell r="C17" t="str">
            <v>SŜ</v>
          </cell>
          <cell r="D17">
            <v>3.6</v>
          </cell>
          <cell r="E17" t="str">
            <v/>
          </cell>
          <cell r="F17" t="str">
            <v>*</v>
          </cell>
        </row>
        <row r="18">
          <cell r="B18" t="str">
            <v>40–49 years</v>
          </cell>
          <cell r="C18" t="str">
            <v>S</v>
          </cell>
          <cell r="D18">
            <v>20.170000000000002</v>
          </cell>
          <cell r="E18" t="str">
            <v/>
          </cell>
          <cell r="F18" t="str">
            <v/>
          </cell>
        </row>
        <row r="19">
          <cell r="B19" t="str">
            <v>50–59 years</v>
          </cell>
          <cell r="C19" t="str">
            <v>SŜ</v>
          </cell>
          <cell r="D19">
            <v>16.97</v>
          </cell>
          <cell r="E19" t="str">
            <v/>
          </cell>
          <cell r="F19" t="str">
            <v/>
          </cell>
        </row>
        <row r="20">
          <cell r="B20" t="str">
            <v>60–64 years</v>
          </cell>
          <cell r="C20" t="str">
            <v>S</v>
          </cell>
          <cell r="D20">
            <v>26.47</v>
          </cell>
          <cell r="E20" t="str">
            <v/>
          </cell>
          <cell r="F20" t="str">
            <v/>
          </cell>
        </row>
        <row r="21">
          <cell r="B21" t="str">
            <v>65 years and over</v>
          </cell>
          <cell r="C21" t="str">
            <v>SŜ</v>
          </cell>
          <cell r="D21">
            <v>10.08</v>
          </cell>
          <cell r="E21" t="str">
            <v/>
          </cell>
          <cell r="F21" t="str">
            <v/>
          </cell>
        </row>
        <row r="22">
          <cell r="B22" t="str">
            <v>15–29 years</v>
          </cell>
          <cell r="C22" t="str">
            <v>SŜ</v>
          </cell>
          <cell r="D22">
            <v>9.35</v>
          </cell>
          <cell r="E22" t="str">
            <v/>
          </cell>
          <cell r="F22" t="str">
            <v/>
          </cell>
        </row>
        <row r="23">
          <cell r="B23" t="str">
            <v>30–64 years</v>
          </cell>
          <cell r="C23">
            <v>17.79</v>
          </cell>
          <cell r="D23">
            <v>8.18</v>
          </cell>
          <cell r="E23" t="str">
            <v>.‡</v>
          </cell>
          <cell r="F23" t="str">
            <v/>
          </cell>
        </row>
        <row r="24">
          <cell r="B24" t="str">
            <v>65 years and over</v>
          </cell>
          <cell r="C24" t="str">
            <v>SŜ</v>
          </cell>
          <cell r="D24">
            <v>10.08</v>
          </cell>
          <cell r="E24" t="str">
            <v/>
          </cell>
          <cell r="F24" t="str">
            <v/>
          </cell>
        </row>
        <row r="25">
          <cell r="B25" t="str">
            <v>15–19 years</v>
          </cell>
          <cell r="C25" t="str">
            <v>S</v>
          </cell>
          <cell r="D25">
            <v>27.56</v>
          </cell>
          <cell r="E25" t="str">
            <v/>
          </cell>
          <cell r="F25" t="str">
            <v/>
          </cell>
        </row>
        <row r="26">
          <cell r="B26" t="str">
            <v>20–29 years</v>
          </cell>
          <cell r="C26" t="str">
            <v>SŜ</v>
          </cell>
          <cell r="D26">
            <v>9.74</v>
          </cell>
          <cell r="E26" t="str">
            <v/>
          </cell>
          <cell r="F26" t="str">
            <v/>
          </cell>
        </row>
        <row r="27">
          <cell r="B27" t="str">
            <v>NZ European</v>
          </cell>
          <cell r="C27">
            <v>18.23</v>
          </cell>
          <cell r="D27">
            <v>7.3</v>
          </cell>
          <cell r="E27" t="str">
            <v>.‡</v>
          </cell>
          <cell r="F27" t="str">
            <v/>
          </cell>
        </row>
        <row r="28">
          <cell r="B28" t="str">
            <v>Māori</v>
          </cell>
          <cell r="C28">
            <v>22.97</v>
          </cell>
          <cell r="D28">
            <v>9.75</v>
          </cell>
          <cell r="E28" t="str">
            <v>.‡</v>
          </cell>
          <cell r="F28" t="str">
            <v/>
          </cell>
        </row>
        <row r="29">
          <cell r="B29" t="str">
            <v>Pacific peoples</v>
          </cell>
          <cell r="C29" t="str">
            <v>SŜ</v>
          </cell>
          <cell r="D29">
            <v>14.65</v>
          </cell>
          <cell r="E29" t="str">
            <v/>
          </cell>
          <cell r="F29" t="str">
            <v/>
          </cell>
        </row>
        <row r="30">
          <cell r="B30" t="str">
            <v>Asian</v>
          </cell>
          <cell r="C30">
            <v>0</v>
          </cell>
          <cell r="D30">
            <v>0</v>
          </cell>
          <cell r="E30" t="str">
            <v>.</v>
          </cell>
          <cell r="F30" t="str">
            <v>*</v>
          </cell>
        </row>
        <row r="31">
          <cell r="B31" t="str">
            <v>Chinese</v>
          </cell>
          <cell r="C31">
            <v>0</v>
          </cell>
          <cell r="D31">
            <v>0</v>
          </cell>
          <cell r="E31" t="str">
            <v>.</v>
          </cell>
          <cell r="F31" t="str">
            <v>*</v>
          </cell>
        </row>
        <row r="32">
          <cell r="B32" t="str">
            <v>Indian</v>
          </cell>
          <cell r="C32">
            <v>0</v>
          </cell>
          <cell r="D32">
            <v>0</v>
          </cell>
          <cell r="E32" t="str">
            <v>.</v>
          </cell>
          <cell r="F32" t="str">
            <v>*</v>
          </cell>
        </row>
        <row r="33">
          <cell r="B33" t="str">
            <v>Other Asian ethnicity</v>
          </cell>
          <cell r="C33">
            <v>0</v>
          </cell>
          <cell r="D33">
            <v>0</v>
          </cell>
          <cell r="E33" t="str">
            <v>.</v>
          </cell>
          <cell r="F33" t="str">
            <v>*</v>
          </cell>
        </row>
        <row r="34">
          <cell r="B34" t="str">
            <v>Other ethnicity</v>
          </cell>
          <cell r="C34">
            <v>0</v>
          </cell>
          <cell r="D34">
            <v>0</v>
          </cell>
          <cell r="E34" t="str">
            <v>.</v>
          </cell>
          <cell r="F34" t="str">
            <v>*</v>
          </cell>
        </row>
        <row r="35">
          <cell r="B35" t="str">
            <v>Other ethnicity (except European and Māori)</v>
          </cell>
          <cell r="C35" t="str">
            <v>SŜ</v>
          </cell>
          <cell r="D35">
            <v>8.0299999999999994</v>
          </cell>
          <cell r="E35" t="str">
            <v/>
          </cell>
          <cell r="F35" t="str">
            <v/>
          </cell>
        </row>
        <row r="36">
          <cell r="B36" t="str">
            <v>Other ethnicity (except European, Māori and Asian)</v>
          </cell>
          <cell r="C36" t="str">
            <v>SŜ</v>
          </cell>
          <cell r="D36">
            <v>11.58</v>
          </cell>
          <cell r="E36" t="str">
            <v/>
          </cell>
          <cell r="F36" t="str">
            <v/>
          </cell>
        </row>
        <row r="37">
          <cell r="B37" t="str">
            <v>Other ethnicity (except European, Māori and Pacific)</v>
          </cell>
          <cell r="C37">
            <v>0</v>
          </cell>
          <cell r="D37">
            <v>0</v>
          </cell>
          <cell r="E37" t="str">
            <v>.</v>
          </cell>
          <cell r="F37" t="str">
            <v>*</v>
          </cell>
        </row>
        <row r="38">
          <cell r="B38">
            <v>2018</v>
          </cell>
          <cell r="C38">
            <v>20.28</v>
          </cell>
          <cell r="D38">
            <v>8.4499999999999993</v>
          </cell>
          <cell r="E38" t="str">
            <v>.‡</v>
          </cell>
          <cell r="F38" t="str">
            <v/>
          </cell>
        </row>
        <row r="39">
          <cell r="B39" t="str">
            <v>2019/20</v>
          </cell>
          <cell r="C39" t="str">
            <v>SŜ</v>
          </cell>
          <cell r="D39">
            <v>6.75</v>
          </cell>
          <cell r="E39" t="str">
            <v/>
          </cell>
          <cell r="F39" t="str">
            <v/>
          </cell>
        </row>
        <row r="40">
          <cell r="B40" t="str">
            <v>Auckland</v>
          </cell>
          <cell r="C40" t="str">
            <v>SŜ</v>
          </cell>
          <cell r="D40">
            <v>9.84</v>
          </cell>
          <cell r="E40" t="str">
            <v/>
          </cell>
          <cell r="F40" t="str">
            <v/>
          </cell>
        </row>
        <row r="41">
          <cell r="B41" t="str">
            <v>Wellington</v>
          </cell>
          <cell r="C41" t="str">
            <v>SŜ</v>
          </cell>
          <cell r="D41">
            <v>6.38</v>
          </cell>
          <cell r="E41" t="str">
            <v/>
          </cell>
          <cell r="F41" t="str">
            <v/>
          </cell>
        </row>
        <row r="42">
          <cell r="B42" t="str">
            <v>Rest of North Island</v>
          </cell>
          <cell r="C42">
            <v>12.32</v>
          </cell>
          <cell r="D42">
            <v>5.66</v>
          </cell>
          <cell r="E42" t="str">
            <v>.‡</v>
          </cell>
          <cell r="F42" t="str">
            <v/>
          </cell>
        </row>
        <row r="43">
          <cell r="B43" t="str">
            <v>Canterbury</v>
          </cell>
          <cell r="C43" t="str">
            <v>S</v>
          </cell>
          <cell r="D43">
            <v>24.71</v>
          </cell>
          <cell r="E43" t="str">
            <v/>
          </cell>
          <cell r="F43" t="str">
            <v/>
          </cell>
        </row>
        <row r="44">
          <cell r="B44" t="str">
            <v>Rest of South Island</v>
          </cell>
          <cell r="C44" t="str">
            <v>SŜ</v>
          </cell>
          <cell r="D44">
            <v>7.88</v>
          </cell>
          <cell r="E44" t="str">
            <v/>
          </cell>
          <cell r="F44" t="str">
            <v/>
          </cell>
        </row>
        <row r="45">
          <cell r="B45" t="str">
            <v>Major urban area</v>
          </cell>
          <cell r="C45">
            <v>18.079999999999998</v>
          </cell>
          <cell r="D45">
            <v>7.84</v>
          </cell>
          <cell r="E45" t="str">
            <v>.‡</v>
          </cell>
          <cell r="F45" t="str">
            <v/>
          </cell>
        </row>
        <row r="46">
          <cell r="B46" t="str">
            <v>Large urban area</v>
          </cell>
          <cell r="C46" t="str">
            <v>SŜ</v>
          </cell>
          <cell r="D46">
            <v>5.65</v>
          </cell>
          <cell r="E46" t="str">
            <v/>
          </cell>
          <cell r="F46" t="str">
            <v/>
          </cell>
        </row>
        <row r="47">
          <cell r="B47" t="str">
            <v>Medium urban area</v>
          </cell>
          <cell r="C47" t="str">
            <v>S</v>
          </cell>
          <cell r="D47">
            <v>46.69</v>
          </cell>
          <cell r="E47" t="str">
            <v/>
          </cell>
          <cell r="F47" t="str">
            <v/>
          </cell>
        </row>
        <row r="48">
          <cell r="B48" t="str">
            <v>Small urban area</v>
          </cell>
          <cell r="C48" t="str">
            <v>SŜ</v>
          </cell>
          <cell r="D48">
            <v>12.11</v>
          </cell>
          <cell r="E48" t="str">
            <v/>
          </cell>
          <cell r="F48" t="str">
            <v/>
          </cell>
        </row>
        <row r="49">
          <cell r="B49" t="str">
            <v>Rural settlement/rural other</v>
          </cell>
          <cell r="C49" t="str">
            <v>SŜ</v>
          </cell>
          <cell r="D49">
            <v>13.26</v>
          </cell>
          <cell r="E49" t="str">
            <v/>
          </cell>
          <cell r="F49" t="str">
            <v/>
          </cell>
        </row>
        <row r="50">
          <cell r="B50" t="str">
            <v>Major urban area</v>
          </cell>
          <cell r="C50">
            <v>18.079999999999998</v>
          </cell>
          <cell r="D50">
            <v>7.84</v>
          </cell>
          <cell r="E50" t="str">
            <v>.‡</v>
          </cell>
          <cell r="F50" t="str">
            <v/>
          </cell>
        </row>
        <row r="51">
          <cell r="B51" t="str">
            <v>Medium/large urban area</v>
          </cell>
          <cell r="C51" t="str">
            <v>SŜ</v>
          </cell>
          <cell r="D51">
            <v>16.09</v>
          </cell>
          <cell r="E51" t="str">
            <v/>
          </cell>
          <cell r="F51" t="str">
            <v/>
          </cell>
        </row>
        <row r="52">
          <cell r="B52" t="str">
            <v>Small urban/rural area</v>
          </cell>
          <cell r="C52" t="str">
            <v>SŜ</v>
          </cell>
          <cell r="D52">
            <v>9.39</v>
          </cell>
          <cell r="E52" t="str">
            <v/>
          </cell>
          <cell r="F52" t="str">
            <v/>
          </cell>
        </row>
        <row r="53">
          <cell r="B53" t="str">
            <v>Quintile 1 (least deprived)</v>
          </cell>
          <cell r="C53" t="str">
            <v>SŜ</v>
          </cell>
          <cell r="D53">
            <v>17.59</v>
          </cell>
          <cell r="E53" t="str">
            <v/>
          </cell>
          <cell r="F53" t="str">
            <v/>
          </cell>
        </row>
        <row r="54">
          <cell r="B54" t="str">
            <v>Quintile 2</v>
          </cell>
          <cell r="C54" t="str">
            <v>SŜ</v>
          </cell>
          <cell r="D54">
            <v>17.079999999999998</v>
          </cell>
          <cell r="E54" t="str">
            <v/>
          </cell>
          <cell r="F54" t="str">
            <v/>
          </cell>
        </row>
        <row r="55">
          <cell r="B55" t="str">
            <v>Quintile 3</v>
          </cell>
          <cell r="C55" t="str">
            <v>SŜ</v>
          </cell>
          <cell r="D55">
            <v>19.010000000000002</v>
          </cell>
          <cell r="E55" t="str">
            <v/>
          </cell>
          <cell r="F55" t="str">
            <v/>
          </cell>
        </row>
        <row r="56">
          <cell r="B56" t="str">
            <v>Quintile 4</v>
          </cell>
          <cell r="C56" t="str">
            <v>Ŝ</v>
          </cell>
          <cell r="D56">
            <v>8.5399999999999991</v>
          </cell>
          <cell r="E56" t="str">
            <v/>
          </cell>
          <cell r="F56" t="str">
            <v/>
          </cell>
        </row>
        <row r="57">
          <cell r="B57" t="str">
            <v>Quintile 5 (most deprived)</v>
          </cell>
          <cell r="C57" t="str">
            <v>SŜ</v>
          </cell>
          <cell r="D57">
            <v>8.4600000000000009</v>
          </cell>
          <cell r="E57" t="str">
            <v/>
          </cell>
          <cell r="F57" t="str">
            <v/>
          </cell>
        </row>
        <row r="58">
          <cell r="B58" t="str">
            <v>Had partner within last 12 months</v>
          </cell>
          <cell r="C58">
            <v>16.89</v>
          </cell>
          <cell r="D58">
            <v>5.4</v>
          </cell>
          <cell r="E58" t="str">
            <v>.‡</v>
          </cell>
          <cell r="F58" t="str">
            <v/>
          </cell>
        </row>
        <row r="59">
          <cell r="B59" t="str">
            <v>Has ever had a partner</v>
          </cell>
          <cell r="C59">
            <v>16.89</v>
          </cell>
          <cell r="D59">
            <v>5.4</v>
          </cell>
          <cell r="E59" t="str">
            <v>.‡</v>
          </cell>
          <cell r="F59" t="str">
            <v/>
          </cell>
        </row>
        <row r="60">
          <cell r="B60" t="str">
            <v>Partnered – legally registered</v>
          </cell>
          <cell r="C60">
            <v>16.73</v>
          </cell>
          <cell r="D60">
            <v>7.26</v>
          </cell>
          <cell r="E60" t="str">
            <v>.‡</v>
          </cell>
          <cell r="F60" t="str">
            <v/>
          </cell>
        </row>
        <row r="61">
          <cell r="B61" t="str">
            <v>Partnered – not legally registered</v>
          </cell>
          <cell r="C61" t="str">
            <v>SŜ</v>
          </cell>
          <cell r="D61">
            <v>14.67</v>
          </cell>
          <cell r="E61" t="str">
            <v/>
          </cell>
          <cell r="F61" t="str">
            <v/>
          </cell>
        </row>
        <row r="62">
          <cell r="B62" t="str">
            <v>Non-partnered</v>
          </cell>
          <cell r="C62" t="str">
            <v>SŜ</v>
          </cell>
          <cell r="D62">
            <v>11.05</v>
          </cell>
          <cell r="E62" t="str">
            <v/>
          </cell>
          <cell r="F62" t="str">
            <v/>
          </cell>
        </row>
        <row r="63">
          <cell r="B63" t="str">
            <v>Never married and never in a civil union</v>
          </cell>
          <cell r="C63" t="str">
            <v>SŜ</v>
          </cell>
          <cell r="D63">
            <v>10.95</v>
          </cell>
          <cell r="E63" t="str">
            <v/>
          </cell>
          <cell r="F63" t="str">
            <v/>
          </cell>
        </row>
        <row r="64">
          <cell r="B64" t="str">
            <v>Divorced</v>
          </cell>
          <cell r="C64" t="str">
            <v>SŜ</v>
          </cell>
          <cell r="D64">
            <v>8.99</v>
          </cell>
          <cell r="E64" t="str">
            <v/>
          </cell>
          <cell r="F64" t="str">
            <v/>
          </cell>
        </row>
        <row r="65">
          <cell r="B65" t="str">
            <v>Widowed/surviving partner</v>
          </cell>
          <cell r="C65" t="str">
            <v>S</v>
          </cell>
          <cell r="D65">
            <v>25.56</v>
          </cell>
          <cell r="E65" t="str">
            <v/>
          </cell>
          <cell r="F65" t="str">
            <v/>
          </cell>
        </row>
        <row r="66">
          <cell r="B66" t="str">
            <v>Separated</v>
          </cell>
          <cell r="C66" t="str">
            <v>SŜ</v>
          </cell>
          <cell r="D66">
            <v>19.02</v>
          </cell>
          <cell r="E66" t="str">
            <v/>
          </cell>
          <cell r="F66" t="str">
            <v/>
          </cell>
        </row>
        <row r="67">
          <cell r="B67" t="str">
            <v>Married/civil union/de facto</v>
          </cell>
          <cell r="C67">
            <v>16.61</v>
          </cell>
          <cell r="D67">
            <v>7.22</v>
          </cell>
          <cell r="E67" t="str">
            <v>.‡</v>
          </cell>
          <cell r="F67" t="str">
            <v/>
          </cell>
        </row>
        <row r="68">
          <cell r="B68" t="str">
            <v>Adults with disability</v>
          </cell>
          <cell r="C68" t="str">
            <v>S</v>
          </cell>
          <cell r="D68">
            <v>41.14</v>
          </cell>
          <cell r="E68" t="str">
            <v/>
          </cell>
          <cell r="F68" t="str">
            <v/>
          </cell>
        </row>
        <row r="69">
          <cell r="B69" t="str">
            <v>Adults without disability</v>
          </cell>
          <cell r="C69">
            <v>14.34</v>
          </cell>
          <cell r="D69">
            <v>4.8600000000000003</v>
          </cell>
          <cell r="E69" t="str">
            <v>.‡</v>
          </cell>
          <cell r="F69" t="str">
            <v/>
          </cell>
        </row>
        <row r="70">
          <cell r="B70" t="str">
            <v>Low level of psychological distress</v>
          </cell>
          <cell r="C70">
            <v>18.309999999999999</v>
          </cell>
          <cell r="D70">
            <v>6.47</v>
          </cell>
          <cell r="E70" t="str">
            <v>.‡</v>
          </cell>
          <cell r="F70" t="str">
            <v/>
          </cell>
        </row>
        <row r="71">
          <cell r="B71" t="str">
            <v>Moderate level of psychological distress</v>
          </cell>
          <cell r="C71" t="str">
            <v>SŜ</v>
          </cell>
          <cell r="D71">
            <v>9.39</v>
          </cell>
          <cell r="E71" t="str">
            <v/>
          </cell>
          <cell r="F71" t="str">
            <v/>
          </cell>
        </row>
        <row r="72">
          <cell r="B72" t="str">
            <v>High level of psychological distress</v>
          </cell>
          <cell r="C72" t="str">
            <v>SŜ</v>
          </cell>
          <cell r="D72">
            <v>6</v>
          </cell>
          <cell r="E72" t="str">
            <v/>
          </cell>
          <cell r="F72" t="str">
            <v>*</v>
          </cell>
        </row>
        <row r="73">
          <cell r="B73" t="str">
            <v>No probable serious mental illness</v>
          </cell>
          <cell r="C73">
            <v>18.309999999999999</v>
          </cell>
          <cell r="D73">
            <v>6.47</v>
          </cell>
          <cell r="E73" t="str">
            <v>.‡</v>
          </cell>
          <cell r="F73" t="str">
            <v/>
          </cell>
        </row>
        <row r="74">
          <cell r="B74" t="str">
            <v>Probable serious mental illness</v>
          </cell>
          <cell r="C74" t="str">
            <v>SŜ</v>
          </cell>
          <cell r="D74">
            <v>9.39</v>
          </cell>
          <cell r="E74" t="str">
            <v/>
          </cell>
          <cell r="F74" t="str">
            <v/>
          </cell>
        </row>
        <row r="75">
          <cell r="B75" t="str">
            <v>Employed</v>
          </cell>
          <cell r="C75" t="str">
            <v>Ŝ</v>
          </cell>
          <cell r="D75">
            <v>7.32</v>
          </cell>
          <cell r="E75" t="str">
            <v/>
          </cell>
          <cell r="F75" t="str">
            <v/>
          </cell>
        </row>
        <row r="76">
          <cell r="B76" t="str">
            <v>Unemployed</v>
          </cell>
          <cell r="C76" t="str">
            <v>S</v>
          </cell>
          <cell r="D76">
            <v>26.16</v>
          </cell>
          <cell r="E76" t="str">
            <v/>
          </cell>
          <cell r="F76" t="str">
            <v/>
          </cell>
        </row>
        <row r="77">
          <cell r="B77" t="str">
            <v>Retired</v>
          </cell>
          <cell r="C77" t="str">
            <v>SŜ</v>
          </cell>
          <cell r="D77">
            <v>11.43</v>
          </cell>
          <cell r="E77" t="str">
            <v/>
          </cell>
          <cell r="F77" t="str">
            <v/>
          </cell>
        </row>
        <row r="78">
          <cell r="B78" t="str">
            <v>Home or caring duties or voluntary work</v>
          </cell>
          <cell r="C78" t="str">
            <v>SŜ</v>
          </cell>
          <cell r="D78">
            <v>17.2</v>
          </cell>
          <cell r="E78" t="str">
            <v/>
          </cell>
          <cell r="F78" t="str">
            <v/>
          </cell>
        </row>
        <row r="79">
          <cell r="B79" t="str">
            <v>Not employed, studying</v>
          </cell>
          <cell r="C79" t="str">
            <v>S</v>
          </cell>
          <cell r="D79">
            <v>25.55</v>
          </cell>
          <cell r="E79" t="str">
            <v/>
          </cell>
          <cell r="F79" t="str">
            <v/>
          </cell>
        </row>
        <row r="80">
          <cell r="B80" t="str">
            <v>Not employed, not actively seeking work/unable to work</v>
          </cell>
          <cell r="C80" t="str">
            <v>SŜ</v>
          </cell>
          <cell r="D80">
            <v>16.420000000000002</v>
          </cell>
          <cell r="E80" t="str">
            <v/>
          </cell>
          <cell r="F80" t="str">
            <v/>
          </cell>
        </row>
        <row r="81">
          <cell r="B81" t="str">
            <v>Other employment status</v>
          </cell>
          <cell r="C81" t="str">
            <v>SŜ</v>
          </cell>
          <cell r="D81">
            <v>19.53</v>
          </cell>
          <cell r="E81" t="str">
            <v/>
          </cell>
          <cell r="F81" t="str">
            <v/>
          </cell>
        </row>
        <row r="82">
          <cell r="B82" t="str">
            <v>Not in the labour force</v>
          </cell>
          <cell r="C82" t="str">
            <v>SŜ</v>
          </cell>
          <cell r="D82">
            <v>9.36</v>
          </cell>
          <cell r="E82" t="str">
            <v/>
          </cell>
          <cell r="F82" t="str">
            <v/>
          </cell>
        </row>
        <row r="83">
          <cell r="B83" t="str">
            <v>Personal income: $20,000 or less</v>
          </cell>
          <cell r="C83" t="str">
            <v>Ŝ</v>
          </cell>
          <cell r="D83">
            <v>12.09</v>
          </cell>
          <cell r="E83" t="str">
            <v/>
          </cell>
          <cell r="F83" t="str">
            <v/>
          </cell>
        </row>
        <row r="84">
          <cell r="B84" t="str">
            <v>Personal income: $20,001–$40,000</v>
          </cell>
          <cell r="C84" t="str">
            <v>SŜ</v>
          </cell>
          <cell r="D84">
            <v>6.29</v>
          </cell>
          <cell r="E84" t="str">
            <v/>
          </cell>
          <cell r="F84" t="str">
            <v/>
          </cell>
        </row>
        <row r="85">
          <cell r="B85" t="str">
            <v>Personal income: $40,001–$60,000</v>
          </cell>
          <cell r="C85" t="str">
            <v>SŜ</v>
          </cell>
          <cell r="D85">
            <v>6.89</v>
          </cell>
          <cell r="E85" t="str">
            <v/>
          </cell>
          <cell r="F85" t="str">
            <v/>
          </cell>
        </row>
        <row r="86">
          <cell r="B86" t="str">
            <v>Personal income: $60,001 or more</v>
          </cell>
          <cell r="C86" t="str">
            <v>SŜ</v>
          </cell>
          <cell r="D86">
            <v>12.19</v>
          </cell>
          <cell r="E86" t="str">
            <v/>
          </cell>
          <cell r="F86" t="str">
            <v/>
          </cell>
        </row>
        <row r="87">
          <cell r="B87" t="str">
            <v>Household income: $40,000 or less</v>
          </cell>
          <cell r="C87" t="str">
            <v>SŜ</v>
          </cell>
          <cell r="D87">
            <v>8.64</v>
          </cell>
          <cell r="E87" t="str">
            <v/>
          </cell>
          <cell r="F87" t="str">
            <v/>
          </cell>
        </row>
        <row r="88">
          <cell r="B88" t="str">
            <v>Household income: $40,001–$60,000</v>
          </cell>
          <cell r="C88" t="str">
            <v>SŜ</v>
          </cell>
          <cell r="D88">
            <v>10.63</v>
          </cell>
          <cell r="E88" t="str">
            <v/>
          </cell>
          <cell r="F88" t="str">
            <v/>
          </cell>
        </row>
        <row r="89">
          <cell r="B89" t="str">
            <v>Household income: $60,001–$100,000</v>
          </cell>
          <cell r="C89" t="str">
            <v>SŜ</v>
          </cell>
          <cell r="D89">
            <v>16.989999999999998</v>
          </cell>
          <cell r="E89" t="str">
            <v/>
          </cell>
          <cell r="F89" t="str">
            <v/>
          </cell>
        </row>
        <row r="90">
          <cell r="B90" t="str">
            <v>Household income: $100,001 or more</v>
          </cell>
          <cell r="C90" t="str">
            <v>SŜ</v>
          </cell>
          <cell r="D90">
            <v>11.51</v>
          </cell>
          <cell r="E90" t="str">
            <v/>
          </cell>
          <cell r="F90" t="str">
            <v/>
          </cell>
        </row>
        <row r="91">
          <cell r="B91" t="str">
            <v>Not at all limited</v>
          </cell>
          <cell r="C91" t="str">
            <v>SŜ</v>
          </cell>
          <cell r="D91">
            <v>9.51</v>
          </cell>
          <cell r="E91" t="str">
            <v/>
          </cell>
          <cell r="F91" t="str">
            <v/>
          </cell>
        </row>
        <row r="92">
          <cell r="B92" t="str">
            <v>A little limited</v>
          </cell>
          <cell r="C92" t="str">
            <v>SŜ</v>
          </cell>
          <cell r="D92">
            <v>18.079999999999998</v>
          </cell>
          <cell r="E92" t="str">
            <v/>
          </cell>
          <cell r="F92" t="str">
            <v/>
          </cell>
        </row>
        <row r="93">
          <cell r="B93" t="str">
            <v>Quite limited</v>
          </cell>
          <cell r="C93" t="str">
            <v>SŜ</v>
          </cell>
          <cell r="D93">
            <v>14</v>
          </cell>
          <cell r="E93" t="str">
            <v/>
          </cell>
          <cell r="F93" t="str">
            <v/>
          </cell>
        </row>
        <row r="94">
          <cell r="B94" t="str">
            <v>Very limited</v>
          </cell>
          <cell r="C94" t="str">
            <v>SŜ</v>
          </cell>
          <cell r="D94">
            <v>16.29</v>
          </cell>
          <cell r="E94" t="str">
            <v/>
          </cell>
          <cell r="F94" t="str">
            <v/>
          </cell>
        </row>
        <row r="95">
          <cell r="B95" t="str">
            <v>Couldn't buy it</v>
          </cell>
          <cell r="C95" t="str">
            <v>SŜ</v>
          </cell>
          <cell r="D95">
            <v>9.23</v>
          </cell>
          <cell r="E95" t="str">
            <v/>
          </cell>
          <cell r="F95" t="str">
            <v/>
          </cell>
        </row>
        <row r="96">
          <cell r="B96" t="str">
            <v>Not at all limited</v>
          </cell>
          <cell r="C96" t="str">
            <v>SŜ</v>
          </cell>
          <cell r="D96">
            <v>9.51</v>
          </cell>
          <cell r="E96" t="str">
            <v/>
          </cell>
          <cell r="F96" t="str">
            <v/>
          </cell>
        </row>
        <row r="97">
          <cell r="B97" t="str">
            <v>A little limited</v>
          </cell>
          <cell r="C97" t="str">
            <v>SŜ</v>
          </cell>
          <cell r="D97">
            <v>18.079999999999998</v>
          </cell>
          <cell r="E97" t="str">
            <v/>
          </cell>
          <cell r="F97" t="str">
            <v/>
          </cell>
        </row>
        <row r="98">
          <cell r="B98" t="str">
            <v>Quite or very limited</v>
          </cell>
          <cell r="C98" t="str">
            <v>SŜ</v>
          </cell>
          <cell r="D98">
            <v>10.49</v>
          </cell>
          <cell r="E98" t="str">
            <v/>
          </cell>
          <cell r="F98" t="str">
            <v/>
          </cell>
        </row>
        <row r="99">
          <cell r="B99" t="str">
            <v>Couldn't buy it</v>
          </cell>
          <cell r="C99" t="str">
            <v>SŜ</v>
          </cell>
          <cell r="D99">
            <v>9.23</v>
          </cell>
          <cell r="E99" t="str">
            <v/>
          </cell>
          <cell r="F99" t="str">
            <v/>
          </cell>
        </row>
        <row r="100">
          <cell r="B100" t="str">
            <v>Yes, can meet unexpected expense</v>
          </cell>
          <cell r="C100" t="str">
            <v>Ŝ</v>
          </cell>
          <cell r="D100">
            <v>7.32</v>
          </cell>
          <cell r="E100" t="str">
            <v/>
          </cell>
          <cell r="F100" t="str">
            <v/>
          </cell>
        </row>
        <row r="101">
          <cell r="B101" t="str">
            <v>No, cannot meet unexpected expense</v>
          </cell>
          <cell r="C101" t="str">
            <v>SŜ</v>
          </cell>
          <cell r="D101">
            <v>8.36</v>
          </cell>
          <cell r="E101" t="str">
            <v/>
          </cell>
          <cell r="F101" t="str">
            <v/>
          </cell>
        </row>
        <row r="102">
          <cell r="B102" t="str">
            <v>Household had no vehicle access</v>
          </cell>
          <cell r="C102" t="str">
            <v>SŜ</v>
          </cell>
          <cell r="D102">
            <v>1.47</v>
          </cell>
          <cell r="E102" t="str">
            <v/>
          </cell>
          <cell r="F102" t="str">
            <v>*</v>
          </cell>
        </row>
        <row r="103">
          <cell r="B103" t="str">
            <v>Household had vehicle access</v>
          </cell>
          <cell r="C103">
            <v>17.59</v>
          </cell>
          <cell r="D103">
            <v>5.54</v>
          </cell>
          <cell r="E103" t="str">
            <v>.‡</v>
          </cell>
          <cell r="F103" t="str">
            <v/>
          </cell>
        </row>
        <row r="104">
          <cell r="B104" t="str">
            <v>Household had no access to device</v>
          </cell>
          <cell r="C104">
            <v>0</v>
          </cell>
          <cell r="D104">
            <v>0</v>
          </cell>
          <cell r="E104" t="str">
            <v>.</v>
          </cell>
          <cell r="F104" t="str">
            <v>*</v>
          </cell>
        </row>
        <row r="105">
          <cell r="B105" t="str">
            <v>Household had access to device</v>
          </cell>
          <cell r="C105">
            <v>17.11</v>
          </cell>
          <cell r="D105">
            <v>5.46</v>
          </cell>
          <cell r="E105" t="str">
            <v>.‡</v>
          </cell>
          <cell r="F105" t="str">
            <v/>
          </cell>
        </row>
        <row r="106">
          <cell r="B106" t="str">
            <v>One person household</v>
          </cell>
          <cell r="C106" t="str">
            <v>SŜ</v>
          </cell>
          <cell r="D106">
            <v>11.22</v>
          </cell>
          <cell r="E106" t="str">
            <v/>
          </cell>
          <cell r="F106" t="str">
            <v/>
          </cell>
        </row>
        <row r="107">
          <cell r="B107" t="str">
            <v>One parent with child(ren)</v>
          </cell>
          <cell r="C107" t="str">
            <v>SŜ</v>
          </cell>
          <cell r="D107">
            <v>5.91</v>
          </cell>
          <cell r="E107" t="str">
            <v/>
          </cell>
          <cell r="F107" t="str">
            <v/>
          </cell>
        </row>
        <row r="108">
          <cell r="B108" t="str">
            <v>Couple only</v>
          </cell>
          <cell r="C108" t="str">
            <v>SŜ</v>
          </cell>
          <cell r="D108">
            <v>13.85</v>
          </cell>
          <cell r="E108" t="str">
            <v/>
          </cell>
          <cell r="F108" t="str">
            <v/>
          </cell>
        </row>
        <row r="109">
          <cell r="B109" t="str">
            <v>Couple with child(ren)</v>
          </cell>
          <cell r="C109" t="str">
            <v>SŜ</v>
          </cell>
          <cell r="D109">
            <v>9.5399999999999991</v>
          </cell>
          <cell r="E109" t="str">
            <v/>
          </cell>
          <cell r="F109" t="str">
            <v/>
          </cell>
        </row>
        <row r="110">
          <cell r="B110" t="str">
            <v>Other multi-person household</v>
          </cell>
          <cell r="C110" t="str">
            <v>SŜ</v>
          </cell>
          <cell r="D110">
            <v>13.81</v>
          </cell>
          <cell r="E110" t="str">
            <v/>
          </cell>
          <cell r="F110" t="str">
            <v/>
          </cell>
        </row>
        <row r="111">
          <cell r="B111" t="str">
            <v>Other household with couple and/or child</v>
          </cell>
          <cell r="C111" t="str">
            <v>SŜ</v>
          </cell>
          <cell r="D111">
            <v>16.7</v>
          </cell>
          <cell r="E111" t="str">
            <v/>
          </cell>
          <cell r="F111" t="str">
            <v/>
          </cell>
        </row>
        <row r="112">
          <cell r="B112" t="str">
            <v>One-person household</v>
          </cell>
          <cell r="C112" t="str">
            <v>SŜ</v>
          </cell>
          <cell r="D112">
            <v>11.22</v>
          </cell>
          <cell r="E112" t="str">
            <v/>
          </cell>
          <cell r="F112" t="str">
            <v/>
          </cell>
        </row>
        <row r="113">
          <cell r="B113" t="str">
            <v>Two-people household</v>
          </cell>
          <cell r="C113" t="str">
            <v>SŜ</v>
          </cell>
          <cell r="D113">
            <v>9.9</v>
          </cell>
          <cell r="E113" t="str">
            <v/>
          </cell>
          <cell r="F113" t="str">
            <v/>
          </cell>
        </row>
        <row r="114">
          <cell r="B114" t="str">
            <v>Three-people household</v>
          </cell>
          <cell r="C114" t="str">
            <v>SŜ</v>
          </cell>
          <cell r="D114">
            <v>18.14</v>
          </cell>
          <cell r="E114" t="str">
            <v/>
          </cell>
          <cell r="F114" t="str">
            <v/>
          </cell>
        </row>
        <row r="115">
          <cell r="B115" t="str">
            <v>Four-people household</v>
          </cell>
          <cell r="C115" t="str">
            <v>SŜ</v>
          </cell>
          <cell r="D115">
            <v>12.36</v>
          </cell>
          <cell r="E115" t="str">
            <v/>
          </cell>
          <cell r="F115" t="str">
            <v/>
          </cell>
        </row>
        <row r="116">
          <cell r="B116" t="str">
            <v>Five-or-more-people household</v>
          </cell>
          <cell r="C116" t="str">
            <v>SŜ</v>
          </cell>
          <cell r="D116">
            <v>11.36</v>
          </cell>
          <cell r="E116" t="str">
            <v/>
          </cell>
          <cell r="F116" t="str">
            <v/>
          </cell>
        </row>
        <row r="117">
          <cell r="B117" t="str">
            <v>No children in household</v>
          </cell>
          <cell r="C117">
            <v>17.309999999999999</v>
          </cell>
          <cell r="D117">
            <v>7.95</v>
          </cell>
          <cell r="E117" t="str">
            <v>.‡</v>
          </cell>
          <cell r="F117" t="str">
            <v/>
          </cell>
        </row>
        <row r="118">
          <cell r="B118" t="str">
            <v>One-child household</v>
          </cell>
          <cell r="C118" t="str">
            <v>S</v>
          </cell>
          <cell r="D118">
            <v>21.14</v>
          </cell>
          <cell r="E118" t="str">
            <v/>
          </cell>
          <cell r="F118" t="str">
            <v/>
          </cell>
        </row>
        <row r="119">
          <cell r="B119" t="str">
            <v>Two-or-more-children household</v>
          </cell>
          <cell r="C119" t="str">
            <v>SŜ</v>
          </cell>
          <cell r="D119">
            <v>6.71</v>
          </cell>
          <cell r="E119" t="str">
            <v/>
          </cell>
          <cell r="F119" t="str">
            <v/>
          </cell>
        </row>
        <row r="120">
          <cell r="B120" t="str">
            <v>No children in household</v>
          </cell>
          <cell r="C120">
            <v>17.309999999999999</v>
          </cell>
          <cell r="D120">
            <v>7.95</v>
          </cell>
          <cell r="E120" t="str">
            <v>.‡</v>
          </cell>
          <cell r="F120" t="str">
            <v/>
          </cell>
        </row>
        <row r="121">
          <cell r="B121" t="str">
            <v>One-or-more-children household</v>
          </cell>
          <cell r="C121" t="str">
            <v>Ŝ</v>
          </cell>
          <cell r="D121">
            <v>7.96</v>
          </cell>
          <cell r="E121" t="str">
            <v/>
          </cell>
          <cell r="F121" t="str">
            <v/>
          </cell>
        </row>
        <row r="122">
          <cell r="B122" t="str">
            <v>Yes, lived at current address</v>
          </cell>
          <cell r="C122">
            <v>16.809999999999999</v>
          </cell>
          <cell r="D122">
            <v>6.27</v>
          </cell>
          <cell r="E122" t="str">
            <v>.‡</v>
          </cell>
          <cell r="F122" t="str">
            <v/>
          </cell>
        </row>
        <row r="123">
          <cell r="B123" t="str">
            <v>No, did not live at current address</v>
          </cell>
          <cell r="C123" t="str">
            <v>SŜ</v>
          </cell>
          <cell r="D123">
            <v>12.01</v>
          </cell>
          <cell r="E123" t="str">
            <v/>
          </cell>
          <cell r="F123" t="str">
            <v/>
          </cell>
        </row>
        <row r="124">
          <cell r="B124" t="str">
            <v>Owned</v>
          </cell>
          <cell r="C124" t="str">
            <v>Ŝ</v>
          </cell>
          <cell r="D124">
            <v>9.8000000000000007</v>
          </cell>
          <cell r="E124" t="str">
            <v/>
          </cell>
          <cell r="F124" t="str">
            <v/>
          </cell>
        </row>
        <row r="125">
          <cell r="B125" t="str">
            <v>Rented, private</v>
          </cell>
          <cell r="C125" t="str">
            <v>SŜ</v>
          </cell>
          <cell r="D125">
            <v>6.09</v>
          </cell>
          <cell r="E125" t="str">
            <v/>
          </cell>
          <cell r="F125" t="str">
            <v/>
          </cell>
        </row>
        <row r="126">
          <cell r="B126" t="str">
            <v>Rented, government</v>
          </cell>
          <cell r="C126" t="str">
            <v>SŜ</v>
          </cell>
          <cell r="D126">
            <v>15.67</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13">
        <row r="4">
          <cell r="B4" t="str">
            <v>New Zealand Average</v>
          </cell>
          <cell r="C4">
            <v>15</v>
          </cell>
          <cell r="D4">
            <v>36.020000000000003</v>
          </cell>
          <cell r="E4" t="str">
            <v>#</v>
          </cell>
        </row>
        <row r="5">
          <cell r="B5" t="str">
            <v>Female</v>
          </cell>
          <cell r="C5">
            <v>15</v>
          </cell>
          <cell r="D5">
            <v>36.020000000000003</v>
          </cell>
          <cell r="E5" t="str">
            <v>#</v>
          </cell>
        </row>
        <row r="6">
          <cell r="B6" t="str">
            <v>Cis-female</v>
          </cell>
          <cell r="C6">
            <v>15</v>
          </cell>
          <cell r="D6">
            <v>36.020000000000003</v>
          </cell>
          <cell r="E6" t="str">
            <v>#</v>
          </cell>
        </row>
        <row r="7">
          <cell r="B7" t="str">
            <v>Gender-diverse or trans-gender</v>
          </cell>
          <cell r="C7">
            <v>0</v>
          </cell>
          <cell r="D7" t="str">
            <v>.</v>
          </cell>
          <cell r="E7" t="str">
            <v/>
          </cell>
        </row>
        <row r="8">
          <cell r="B8" t="str">
            <v>Heterosexual</v>
          </cell>
          <cell r="C8">
            <v>14</v>
          </cell>
          <cell r="D8">
            <v>37.049999999999997</v>
          </cell>
          <cell r="E8" t="str">
            <v>#</v>
          </cell>
        </row>
        <row r="9">
          <cell r="B9" t="str">
            <v>Gay or lesbian</v>
          </cell>
          <cell r="C9" t="str">
            <v>S</v>
          </cell>
          <cell r="D9">
            <v>208.96</v>
          </cell>
          <cell r="E9" t="str">
            <v/>
          </cell>
        </row>
        <row r="10">
          <cell r="B10" t="str">
            <v>Bisexual</v>
          </cell>
          <cell r="C10" t="str">
            <v>S</v>
          </cell>
          <cell r="D10">
            <v>161.30000000000001</v>
          </cell>
          <cell r="E10" t="str">
            <v/>
          </cell>
        </row>
        <row r="11">
          <cell r="B11" t="str">
            <v>Other sexual identity</v>
          </cell>
          <cell r="C11">
            <v>0</v>
          </cell>
          <cell r="D11" t="str">
            <v>.</v>
          </cell>
          <cell r="E11" t="str">
            <v/>
          </cell>
        </row>
        <row r="12">
          <cell r="B12" t="str">
            <v>People with diverse sexualities</v>
          </cell>
          <cell r="C12" t="str">
            <v>S</v>
          </cell>
          <cell r="D12">
            <v>155.5</v>
          </cell>
          <cell r="E12" t="str">
            <v/>
          </cell>
        </row>
        <row r="13">
          <cell r="B13" t="str">
            <v>Not LGBT</v>
          </cell>
          <cell r="C13">
            <v>14</v>
          </cell>
          <cell r="D13">
            <v>37.049999999999997</v>
          </cell>
          <cell r="E13" t="str">
            <v>#</v>
          </cell>
        </row>
        <row r="14">
          <cell r="B14" t="str">
            <v>LGBT</v>
          </cell>
          <cell r="C14" t="str">
            <v>S</v>
          </cell>
          <cell r="D14">
            <v>155.5</v>
          </cell>
          <cell r="E14" t="str">
            <v/>
          </cell>
        </row>
        <row r="15">
          <cell r="B15" t="str">
            <v>15–19 years</v>
          </cell>
          <cell r="C15" t="str">
            <v>S</v>
          </cell>
          <cell r="D15">
            <v>86.46</v>
          </cell>
          <cell r="E15" t="str">
            <v/>
          </cell>
        </row>
        <row r="16">
          <cell r="B16" t="str">
            <v>20–29 years</v>
          </cell>
          <cell r="C16" t="str">
            <v>S</v>
          </cell>
          <cell r="D16">
            <v>77.97</v>
          </cell>
          <cell r="E16" t="str">
            <v/>
          </cell>
        </row>
        <row r="17">
          <cell r="B17" t="str">
            <v>30–39 years</v>
          </cell>
          <cell r="C17" t="str">
            <v>S</v>
          </cell>
          <cell r="D17">
            <v>68.430000000000007</v>
          </cell>
          <cell r="E17" t="str">
            <v/>
          </cell>
        </row>
        <row r="18">
          <cell r="B18" t="str">
            <v>40–49 years</v>
          </cell>
          <cell r="C18" t="str">
            <v>S</v>
          </cell>
          <cell r="D18">
            <v>72.22</v>
          </cell>
          <cell r="E18" t="str">
            <v/>
          </cell>
        </row>
        <row r="19">
          <cell r="B19" t="str">
            <v>50–59 years</v>
          </cell>
          <cell r="C19" t="str">
            <v>S</v>
          </cell>
          <cell r="D19">
            <v>94.67</v>
          </cell>
          <cell r="E19" t="str">
            <v/>
          </cell>
        </row>
        <row r="20">
          <cell r="B20" t="str">
            <v>60–64 years</v>
          </cell>
          <cell r="C20" t="str">
            <v>S</v>
          </cell>
          <cell r="D20">
            <v>139.83000000000001</v>
          </cell>
          <cell r="E20" t="str">
            <v/>
          </cell>
        </row>
        <row r="21">
          <cell r="B21" t="str">
            <v>65 years and over</v>
          </cell>
          <cell r="C21" t="str">
            <v>S</v>
          </cell>
          <cell r="D21">
            <v>142.43</v>
          </cell>
          <cell r="E21" t="str">
            <v/>
          </cell>
        </row>
        <row r="22">
          <cell r="B22" t="str">
            <v>15–29 years</v>
          </cell>
          <cell r="C22" t="str">
            <v>S</v>
          </cell>
          <cell r="D22">
            <v>62.14</v>
          </cell>
          <cell r="E22" t="str">
            <v/>
          </cell>
        </row>
        <row r="23">
          <cell r="B23" t="str">
            <v>30–64 years</v>
          </cell>
          <cell r="C23">
            <v>10</v>
          </cell>
          <cell r="D23">
            <v>49.92</v>
          </cell>
          <cell r="E23" t="str">
            <v>#</v>
          </cell>
        </row>
        <row r="24">
          <cell r="B24" t="str">
            <v>65 years and over</v>
          </cell>
          <cell r="C24" t="str">
            <v>S</v>
          </cell>
          <cell r="D24">
            <v>142.43</v>
          </cell>
          <cell r="E24" t="str">
            <v/>
          </cell>
        </row>
        <row r="25">
          <cell r="B25" t="str">
            <v>15–19 years</v>
          </cell>
          <cell r="C25" t="str">
            <v>S</v>
          </cell>
          <cell r="D25">
            <v>86.46</v>
          </cell>
          <cell r="E25" t="str">
            <v/>
          </cell>
        </row>
        <row r="26">
          <cell r="B26" t="str">
            <v>20–29 years</v>
          </cell>
          <cell r="C26" t="str">
            <v>S</v>
          </cell>
          <cell r="D26">
            <v>77.97</v>
          </cell>
          <cell r="E26" t="str">
            <v/>
          </cell>
        </row>
        <row r="27">
          <cell r="B27" t="str">
            <v>NZ European</v>
          </cell>
          <cell r="C27">
            <v>11</v>
          </cell>
          <cell r="D27">
            <v>47.27</v>
          </cell>
          <cell r="E27" t="str">
            <v>#</v>
          </cell>
        </row>
        <row r="28">
          <cell r="B28" t="str">
            <v>Māori</v>
          </cell>
          <cell r="C28">
            <v>6</v>
          </cell>
          <cell r="D28">
            <v>45.66</v>
          </cell>
          <cell r="E28" t="str">
            <v>#</v>
          </cell>
        </row>
        <row r="29">
          <cell r="B29" t="str">
            <v>Pacific peoples</v>
          </cell>
          <cell r="C29" t="str">
            <v>S</v>
          </cell>
          <cell r="D29">
            <v>84.39</v>
          </cell>
          <cell r="E29" t="str">
            <v/>
          </cell>
        </row>
        <row r="30">
          <cell r="B30" t="str">
            <v>Asian</v>
          </cell>
          <cell r="C30">
            <v>0</v>
          </cell>
          <cell r="D30" t="str">
            <v>.</v>
          </cell>
          <cell r="E30" t="str">
            <v/>
          </cell>
        </row>
        <row r="31">
          <cell r="B31" t="str">
            <v>Chinese</v>
          </cell>
          <cell r="C31">
            <v>0</v>
          </cell>
          <cell r="D31" t="str">
            <v>.</v>
          </cell>
          <cell r="E31" t="str">
            <v/>
          </cell>
        </row>
        <row r="32">
          <cell r="B32" t="str">
            <v>Indian</v>
          </cell>
          <cell r="C32">
            <v>0</v>
          </cell>
          <cell r="D32" t="str">
            <v>.</v>
          </cell>
          <cell r="E32" t="str">
            <v/>
          </cell>
        </row>
        <row r="33">
          <cell r="B33" t="str">
            <v>Other Asian ethnicity</v>
          </cell>
          <cell r="C33">
            <v>0</v>
          </cell>
          <cell r="D33" t="str">
            <v>.</v>
          </cell>
          <cell r="E33" t="str">
            <v/>
          </cell>
        </row>
        <row r="34">
          <cell r="B34" t="str">
            <v>Other ethnicity</v>
          </cell>
          <cell r="C34">
            <v>0</v>
          </cell>
          <cell r="D34" t="str">
            <v>.</v>
          </cell>
          <cell r="E34" t="str">
            <v/>
          </cell>
        </row>
        <row r="35">
          <cell r="B35" t="str">
            <v>Other ethnicity (except European and Māori)</v>
          </cell>
          <cell r="C35" t="str">
            <v>S</v>
          </cell>
          <cell r="D35">
            <v>84.39</v>
          </cell>
          <cell r="E35" t="str">
            <v/>
          </cell>
        </row>
        <row r="36">
          <cell r="B36" t="str">
            <v>Other ethnicity (except European, Māori and Asian)</v>
          </cell>
          <cell r="C36" t="str">
            <v>S</v>
          </cell>
          <cell r="D36">
            <v>84.39</v>
          </cell>
          <cell r="E36" t="str">
            <v/>
          </cell>
        </row>
        <row r="37">
          <cell r="B37" t="str">
            <v>Other ethnicity (except European, Māori and Pacific)</v>
          </cell>
          <cell r="C37">
            <v>0</v>
          </cell>
          <cell r="D37" t="str">
            <v>.</v>
          </cell>
          <cell r="E37" t="str">
            <v/>
          </cell>
        </row>
        <row r="38">
          <cell r="B38">
            <v>2018</v>
          </cell>
          <cell r="C38">
            <v>10</v>
          </cell>
          <cell r="D38">
            <v>47.58</v>
          </cell>
          <cell r="E38" t="str">
            <v>#</v>
          </cell>
        </row>
        <row r="39">
          <cell r="B39" t="str">
            <v>2019/20</v>
          </cell>
          <cell r="C39" t="str">
            <v>S</v>
          </cell>
          <cell r="D39">
            <v>53.66</v>
          </cell>
          <cell r="E39" t="str">
            <v/>
          </cell>
        </row>
        <row r="40">
          <cell r="B40" t="str">
            <v>Auckland</v>
          </cell>
          <cell r="C40" t="str">
            <v>S</v>
          </cell>
          <cell r="D40">
            <v>65.44</v>
          </cell>
          <cell r="E40" t="str">
            <v/>
          </cell>
        </row>
        <row r="41">
          <cell r="B41" t="str">
            <v>Wellington</v>
          </cell>
          <cell r="C41" t="str">
            <v>S</v>
          </cell>
          <cell r="D41">
            <v>82.39</v>
          </cell>
          <cell r="E41" t="str">
            <v/>
          </cell>
        </row>
        <row r="42">
          <cell r="B42" t="str">
            <v>Rest of North Island</v>
          </cell>
          <cell r="C42">
            <v>3</v>
          </cell>
          <cell r="D42">
            <v>47.4</v>
          </cell>
          <cell r="E42" t="str">
            <v>#</v>
          </cell>
        </row>
        <row r="43">
          <cell r="B43" t="str">
            <v>Canterbury</v>
          </cell>
          <cell r="C43" t="str">
            <v>S</v>
          </cell>
          <cell r="D43">
            <v>75.14</v>
          </cell>
          <cell r="E43" t="str">
            <v/>
          </cell>
        </row>
        <row r="44">
          <cell r="B44" t="str">
            <v>Rest of South Island</v>
          </cell>
          <cell r="C44" t="str">
            <v>S</v>
          </cell>
          <cell r="D44">
            <v>111.51</v>
          </cell>
          <cell r="E44" t="str">
            <v/>
          </cell>
        </row>
        <row r="45">
          <cell r="B45" t="str">
            <v>Major urban area</v>
          </cell>
          <cell r="C45">
            <v>8</v>
          </cell>
          <cell r="D45">
            <v>45.28</v>
          </cell>
          <cell r="E45" t="str">
            <v>#</v>
          </cell>
        </row>
        <row r="46">
          <cell r="B46" t="str">
            <v>Large urban area</v>
          </cell>
          <cell r="C46" t="str">
            <v>S</v>
          </cell>
          <cell r="D46">
            <v>76.89</v>
          </cell>
          <cell r="E46" t="str">
            <v/>
          </cell>
        </row>
        <row r="47">
          <cell r="B47" t="str">
            <v>Medium urban area</v>
          </cell>
          <cell r="C47" t="str">
            <v>S</v>
          </cell>
          <cell r="D47">
            <v>165.93</v>
          </cell>
          <cell r="E47" t="str">
            <v/>
          </cell>
        </row>
        <row r="48">
          <cell r="B48" t="str">
            <v>Small urban area</v>
          </cell>
          <cell r="C48" t="str">
            <v>S</v>
          </cell>
          <cell r="D48">
            <v>74.180000000000007</v>
          </cell>
          <cell r="E48" t="str">
            <v/>
          </cell>
        </row>
        <row r="49">
          <cell r="B49" t="str">
            <v>Rural settlement/rural other</v>
          </cell>
          <cell r="C49" t="str">
            <v>S</v>
          </cell>
          <cell r="D49">
            <v>87.29</v>
          </cell>
          <cell r="E49" t="str">
            <v/>
          </cell>
        </row>
        <row r="50">
          <cell r="B50" t="str">
            <v>Major urban area</v>
          </cell>
          <cell r="C50">
            <v>8</v>
          </cell>
          <cell r="D50">
            <v>45.28</v>
          </cell>
          <cell r="E50" t="str">
            <v>#</v>
          </cell>
        </row>
        <row r="51">
          <cell r="B51" t="str">
            <v>Medium/large urban area</v>
          </cell>
          <cell r="C51" t="str">
            <v>S</v>
          </cell>
          <cell r="D51">
            <v>117.26</v>
          </cell>
          <cell r="E51" t="str">
            <v/>
          </cell>
        </row>
        <row r="52">
          <cell r="B52" t="str">
            <v>Small urban/rural area</v>
          </cell>
          <cell r="C52" t="str">
            <v>S</v>
          </cell>
          <cell r="D52">
            <v>62.13</v>
          </cell>
          <cell r="E52" t="str">
            <v/>
          </cell>
        </row>
        <row r="53">
          <cell r="B53" t="str">
            <v>Quintile 1 (least deprived)</v>
          </cell>
          <cell r="C53" t="str">
            <v>S</v>
          </cell>
          <cell r="D53">
            <v>88.54</v>
          </cell>
          <cell r="E53" t="str">
            <v/>
          </cell>
        </row>
        <row r="54">
          <cell r="B54" t="str">
            <v>Quintile 2</v>
          </cell>
          <cell r="C54" t="str">
            <v>S</v>
          </cell>
          <cell r="D54">
            <v>83.34</v>
          </cell>
          <cell r="E54" t="str">
            <v/>
          </cell>
        </row>
        <row r="55">
          <cell r="B55" t="str">
            <v>Quintile 3</v>
          </cell>
          <cell r="C55" t="str">
            <v>S</v>
          </cell>
          <cell r="D55">
            <v>147.07</v>
          </cell>
          <cell r="E55" t="str">
            <v/>
          </cell>
        </row>
        <row r="56">
          <cell r="B56" t="str">
            <v>Quintile 4</v>
          </cell>
          <cell r="C56" t="str">
            <v>S</v>
          </cell>
          <cell r="D56">
            <v>55.72</v>
          </cell>
          <cell r="E56" t="str">
            <v/>
          </cell>
        </row>
        <row r="57">
          <cell r="B57" t="str">
            <v>Quintile 5 (most deprived)</v>
          </cell>
          <cell r="C57" t="str">
            <v>S</v>
          </cell>
          <cell r="D57">
            <v>63.77</v>
          </cell>
          <cell r="E57" t="str">
            <v/>
          </cell>
        </row>
        <row r="58">
          <cell r="B58" t="str">
            <v>Had partner within last 12 months</v>
          </cell>
          <cell r="C58">
            <v>15</v>
          </cell>
          <cell r="D58">
            <v>36.020000000000003</v>
          </cell>
          <cell r="E58" t="str">
            <v>#</v>
          </cell>
        </row>
        <row r="59">
          <cell r="B59" t="str">
            <v>Has ever had a partner</v>
          </cell>
          <cell r="C59">
            <v>15</v>
          </cell>
          <cell r="D59">
            <v>36.020000000000003</v>
          </cell>
          <cell r="E59" t="str">
            <v>#</v>
          </cell>
        </row>
        <row r="60">
          <cell r="B60" t="str">
            <v>Partnered – legally registered</v>
          </cell>
          <cell r="C60">
            <v>7</v>
          </cell>
          <cell r="D60">
            <v>46.08</v>
          </cell>
          <cell r="E60" t="str">
            <v>#</v>
          </cell>
        </row>
        <row r="61">
          <cell r="B61" t="str">
            <v>Partnered – not legally registered</v>
          </cell>
          <cell r="C61" t="str">
            <v>S</v>
          </cell>
          <cell r="D61">
            <v>59.78</v>
          </cell>
          <cell r="E61" t="str">
            <v/>
          </cell>
        </row>
        <row r="62">
          <cell r="B62" t="str">
            <v>Non-partnered</v>
          </cell>
          <cell r="C62" t="str">
            <v>S</v>
          </cell>
          <cell r="D62">
            <v>95.58</v>
          </cell>
          <cell r="E62" t="str">
            <v/>
          </cell>
        </row>
        <row r="63">
          <cell r="B63" t="str">
            <v>Never married and never in a civil union</v>
          </cell>
          <cell r="C63" t="str">
            <v>S</v>
          </cell>
          <cell r="D63">
            <v>63.98</v>
          </cell>
          <cell r="E63" t="str">
            <v/>
          </cell>
        </row>
        <row r="64">
          <cell r="B64" t="str">
            <v>Divorced</v>
          </cell>
          <cell r="C64" t="str">
            <v>S</v>
          </cell>
          <cell r="D64">
            <v>166.53</v>
          </cell>
          <cell r="E64" t="str">
            <v/>
          </cell>
        </row>
        <row r="65">
          <cell r="B65" t="str">
            <v>Widowed/surviving partner</v>
          </cell>
          <cell r="C65" t="str">
            <v>S</v>
          </cell>
          <cell r="D65">
            <v>197.61</v>
          </cell>
          <cell r="E65" t="str">
            <v/>
          </cell>
        </row>
        <row r="66">
          <cell r="B66" t="str">
            <v>Separated</v>
          </cell>
          <cell r="C66" t="str">
            <v>S</v>
          </cell>
          <cell r="D66">
            <v>115.33</v>
          </cell>
          <cell r="E66" t="str">
            <v/>
          </cell>
        </row>
        <row r="67">
          <cell r="B67" t="str">
            <v>Married/civil union/de facto</v>
          </cell>
          <cell r="C67">
            <v>7</v>
          </cell>
          <cell r="D67">
            <v>46.08</v>
          </cell>
          <cell r="E67" t="str">
            <v>#</v>
          </cell>
        </row>
        <row r="68">
          <cell r="B68" t="str">
            <v>Adults with disability</v>
          </cell>
          <cell r="C68" t="str">
            <v>S</v>
          </cell>
          <cell r="D68">
            <v>114.95</v>
          </cell>
          <cell r="E68" t="str">
            <v/>
          </cell>
        </row>
        <row r="69">
          <cell r="B69" t="str">
            <v>Adults without disability</v>
          </cell>
          <cell r="C69">
            <v>11</v>
          </cell>
          <cell r="D69">
            <v>35.5</v>
          </cell>
          <cell r="E69" t="str">
            <v>#</v>
          </cell>
        </row>
        <row r="70">
          <cell r="B70" t="str">
            <v>Low level of psychological distress</v>
          </cell>
          <cell r="C70">
            <v>12</v>
          </cell>
          <cell r="D70">
            <v>42.08</v>
          </cell>
          <cell r="E70" t="str">
            <v>#</v>
          </cell>
        </row>
        <row r="71">
          <cell r="B71" t="str">
            <v>Moderate level of psychological distress</v>
          </cell>
          <cell r="C71" t="str">
            <v>S</v>
          </cell>
          <cell r="D71">
            <v>63.08</v>
          </cell>
          <cell r="E71" t="str">
            <v/>
          </cell>
        </row>
        <row r="72">
          <cell r="B72" t="str">
            <v>High level of psychological distress</v>
          </cell>
          <cell r="C72" t="str">
            <v>S</v>
          </cell>
          <cell r="D72">
            <v>106.95</v>
          </cell>
          <cell r="E72" t="str">
            <v/>
          </cell>
        </row>
        <row r="73">
          <cell r="B73" t="str">
            <v>No probable serious mental illness</v>
          </cell>
          <cell r="C73">
            <v>12</v>
          </cell>
          <cell r="D73">
            <v>42.08</v>
          </cell>
          <cell r="E73" t="str">
            <v>#</v>
          </cell>
        </row>
        <row r="74">
          <cell r="B74" t="str">
            <v>Probable serious mental illness</v>
          </cell>
          <cell r="C74" t="str">
            <v>S</v>
          </cell>
          <cell r="D74">
            <v>63.08</v>
          </cell>
          <cell r="E74" t="str">
            <v/>
          </cell>
        </row>
        <row r="75">
          <cell r="B75" t="str">
            <v>Employed</v>
          </cell>
          <cell r="C75" t="str">
            <v>S</v>
          </cell>
          <cell r="D75">
            <v>56.11</v>
          </cell>
          <cell r="E75" t="str">
            <v/>
          </cell>
        </row>
        <row r="76">
          <cell r="B76" t="str">
            <v>Unemployed</v>
          </cell>
          <cell r="C76" t="str">
            <v>S</v>
          </cell>
          <cell r="D76">
            <v>95.94</v>
          </cell>
          <cell r="E76" t="str">
            <v/>
          </cell>
        </row>
        <row r="77">
          <cell r="B77" t="str">
            <v>Retired</v>
          </cell>
          <cell r="C77" t="str">
            <v>S</v>
          </cell>
          <cell r="D77">
            <v>198.98</v>
          </cell>
          <cell r="E77" t="str">
            <v/>
          </cell>
        </row>
        <row r="78">
          <cell r="B78" t="str">
            <v>Home or caring duties or voluntary work</v>
          </cell>
          <cell r="C78" t="str">
            <v>S</v>
          </cell>
          <cell r="D78">
            <v>77.86</v>
          </cell>
          <cell r="E78" t="str">
            <v/>
          </cell>
        </row>
        <row r="79">
          <cell r="B79" t="str">
            <v>Not employed, studying</v>
          </cell>
          <cell r="C79" t="str">
            <v>S</v>
          </cell>
          <cell r="D79">
            <v>113.21</v>
          </cell>
          <cell r="E79" t="str">
            <v/>
          </cell>
        </row>
        <row r="80">
          <cell r="B80" t="str">
            <v>Not employed, not actively seeking work/unable to work</v>
          </cell>
          <cell r="C80" t="str">
            <v>S</v>
          </cell>
          <cell r="D80">
            <v>115.37</v>
          </cell>
          <cell r="E80" t="str">
            <v/>
          </cell>
        </row>
        <row r="81">
          <cell r="B81" t="str">
            <v>Other employment status</v>
          </cell>
          <cell r="C81" t="str">
            <v>S</v>
          </cell>
          <cell r="D81">
            <v>139.82</v>
          </cell>
          <cell r="E81" t="str">
            <v/>
          </cell>
        </row>
        <row r="82">
          <cell r="B82" t="str">
            <v>Not in the labour force</v>
          </cell>
          <cell r="C82" t="str">
            <v>S</v>
          </cell>
          <cell r="D82">
            <v>55.78</v>
          </cell>
          <cell r="E82" t="str">
            <v/>
          </cell>
        </row>
        <row r="83">
          <cell r="B83" t="str">
            <v>Personal income: $20,000 or less</v>
          </cell>
          <cell r="C83" t="str">
            <v>S</v>
          </cell>
          <cell r="D83">
            <v>55.64</v>
          </cell>
          <cell r="E83" t="str">
            <v/>
          </cell>
        </row>
        <row r="84">
          <cell r="B84" t="str">
            <v>Personal income: $20,001–$40,000</v>
          </cell>
          <cell r="C84" t="str">
            <v>S</v>
          </cell>
          <cell r="D84">
            <v>64.09</v>
          </cell>
          <cell r="E84" t="str">
            <v/>
          </cell>
        </row>
        <row r="85">
          <cell r="B85" t="str">
            <v>Personal income: $40,001–$60,000</v>
          </cell>
          <cell r="C85" t="str">
            <v>S</v>
          </cell>
          <cell r="D85">
            <v>79.150000000000006</v>
          </cell>
          <cell r="E85" t="str">
            <v/>
          </cell>
        </row>
        <row r="86">
          <cell r="B86" t="str">
            <v>Personal income: $60,001 or more</v>
          </cell>
          <cell r="C86" t="str">
            <v>S</v>
          </cell>
          <cell r="D86">
            <v>77.77</v>
          </cell>
          <cell r="E86" t="str">
            <v/>
          </cell>
        </row>
        <row r="87">
          <cell r="B87" t="str">
            <v>Household income: $40,000 or less</v>
          </cell>
          <cell r="C87" t="str">
            <v>S</v>
          </cell>
          <cell r="D87">
            <v>59.26</v>
          </cell>
          <cell r="E87" t="str">
            <v/>
          </cell>
        </row>
        <row r="88">
          <cell r="B88" t="str">
            <v>Household income: $40,001–$60,000</v>
          </cell>
          <cell r="C88" t="str">
            <v>S</v>
          </cell>
          <cell r="D88">
            <v>82.24</v>
          </cell>
          <cell r="E88" t="str">
            <v/>
          </cell>
        </row>
        <row r="89">
          <cell r="B89" t="str">
            <v>Household income: $60,001–$100,000</v>
          </cell>
          <cell r="C89" t="str">
            <v>S</v>
          </cell>
          <cell r="D89">
            <v>101.45</v>
          </cell>
          <cell r="E89" t="str">
            <v/>
          </cell>
        </row>
        <row r="90">
          <cell r="B90" t="str">
            <v>Household income: $100,001 or more</v>
          </cell>
          <cell r="C90" t="str">
            <v>S</v>
          </cell>
          <cell r="D90">
            <v>62.67</v>
          </cell>
          <cell r="E90" t="str">
            <v/>
          </cell>
        </row>
        <row r="91">
          <cell r="B91" t="str">
            <v>Not at all limited</v>
          </cell>
          <cell r="C91" t="str">
            <v>S</v>
          </cell>
          <cell r="D91">
            <v>79.900000000000006</v>
          </cell>
          <cell r="E91" t="str">
            <v/>
          </cell>
        </row>
        <row r="92">
          <cell r="B92" t="str">
            <v>A little limited</v>
          </cell>
          <cell r="C92" t="str">
            <v>S</v>
          </cell>
          <cell r="D92">
            <v>90.46</v>
          </cell>
          <cell r="E92" t="str">
            <v/>
          </cell>
        </row>
        <row r="93">
          <cell r="B93" t="str">
            <v>Quite limited</v>
          </cell>
          <cell r="C93" t="str">
            <v>S</v>
          </cell>
          <cell r="D93">
            <v>84.21</v>
          </cell>
          <cell r="E93" t="str">
            <v/>
          </cell>
        </row>
        <row r="94">
          <cell r="B94" t="str">
            <v>Very limited</v>
          </cell>
          <cell r="C94" t="str">
            <v>S</v>
          </cell>
          <cell r="D94">
            <v>100.6</v>
          </cell>
          <cell r="E94" t="str">
            <v/>
          </cell>
        </row>
        <row r="95">
          <cell r="B95" t="str">
            <v>Couldn't buy it</v>
          </cell>
          <cell r="C95" t="str">
            <v>S</v>
          </cell>
          <cell r="D95">
            <v>57.95</v>
          </cell>
          <cell r="E95" t="str">
            <v/>
          </cell>
        </row>
        <row r="96">
          <cell r="B96" t="str">
            <v>Not at all limited</v>
          </cell>
          <cell r="C96" t="str">
            <v>S</v>
          </cell>
          <cell r="D96">
            <v>79.900000000000006</v>
          </cell>
          <cell r="E96" t="str">
            <v/>
          </cell>
        </row>
        <row r="97">
          <cell r="B97" t="str">
            <v>A little limited</v>
          </cell>
          <cell r="C97" t="str">
            <v>S</v>
          </cell>
          <cell r="D97">
            <v>90.46</v>
          </cell>
          <cell r="E97" t="str">
            <v/>
          </cell>
        </row>
        <row r="98">
          <cell r="B98" t="str">
            <v>Quite or very limited</v>
          </cell>
          <cell r="C98" t="str">
            <v>S</v>
          </cell>
          <cell r="D98">
            <v>64.510000000000005</v>
          </cell>
          <cell r="E98" t="str">
            <v/>
          </cell>
        </row>
        <row r="99">
          <cell r="B99" t="str">
            <v>Couldn't buy it</v>
          </cell>
          <cell r="C99" t="str">
            <v>S</v>
          </cell>
          <cell r="D99">
            <v>57.95</v>
          </cell>
          <cell r="E99" t="str">
            <v/>
          </cell>
        </row>
        <row r="100">
          <cell r="B100" t="str">
            <v>Yes, can meet unexpected expense</v>
          </cell>
          <cell r="C100" t="str">
            <v>S</v>
          </cell>
          <cell r="D100">
            <v>52.45</v>
          </cell>
          <cell r="E100" t="str">
            <v/>
          </cell>
        </row>
        <row r="101">
          <cell r="B101" t="str">
            <v>No, cannot meet unexpected expense</v>
          </cell>
          <cell r="C101" t="str">
            <v>S</v>
          </cell>
          <cell r="D101">
            <v>54.2</v>
          </cell>
          <cell r="E101" t="str">
            <v/>
          </cell>
        </row>
        <row r="102">
          <cell r="B102" t="str">
            <v>Household had no vehicle access</v>
          </cell>
          <cell r="C102" t="str">
            <v>S</v>
          </cell>
          <cell r="D102">
            <v>196.35</v>
          </cell>
          <cell r="E102" t="str">
            <v/>
          </cell>
        </row>
        <row r="103">
          <cell r="B103" t="str">
            <v>Household had vehicle access</v>
          </cell>
          <cell r="C103">
            <v>15</v>
          </cell>
          <cell r="D103">
            <v>35.880000000000003</v>
          </cell>
          <cell r="E103" t="str">
            <v>#</v>
          </cell>
        </row>
        <row r="104">
          <cell r="B104" t="str">
            <v>Household had no access to device</v>
          </cell>
          <cell r="C104">
            <v>0</v>
          </cell>
          <cell r="D104" t="str">
            <v>.</v>
          </cell>
          <cell r="E104" t="str">
            <v/>
          </cell>
        </row>
        <row r="105">
          <cell r="B105" t="str">
            <v>Household had access to device</v>
          </cell>
          <cell r="C105">
            <v>15</v>
          </cell>
          <cell r="D105">
            <v>36.020000000000003</v>
          </cell>
          <cell r="E105" t="str">
            <v>#</v>
          </cell>
        </row>
        <row r="106">
          <cell r="B106" t="str">
            <v>One person household</v>
          </cell>
          <cell r="C106" t="str">
            <v>S</v>
          </cell>
          <cell r="D106">
            <v>69.38</v>
          </cell>
          <cell r="E106" t="str">
            <v/>
          </cell>
        </row>
        <row r="107">
          <cell r="B107" t="str">
            <v>One parent with child(ren)</v>
          </cell>
          <cell r="C107" t="str">
            <v>S</v>
          </cell>
          <cell r="D107">
            <v>67.83</v>
          </cell>
          <cell r="E107" t="str">
            <v/>
          </cell>
        </row>
        <row r="108">
          <cell r="B108" t="str">
            <v>Couple only</v>
          </cell>
          <cell r="C108" t="str">
            <v>S</v>
          </cell>
          <cell r="D108">
            <v>98.94</v>
          </cell>
          <cell r="E108" t="str">
            <v/>
          </cell>
        </row>
        <row r="109">
          <cell r="B109" t="str">
            <v>Couple with child(ren)</v>
          </cell>
          <cell r="C109" t="str">
            <v>S</v>
          </cell>
          <cell r="D109">
            <v>64.900000000000006</v>
          </cell>
          <cell r="E109" t="str">
            <v/>
          </cell>
        </row>
        <row r="110">
          <cell r="B110" t="str">
            <v>Other multi-person household</v>
          </cell>
          <cell r="C110" t="str">
            <v>S</v>
          </cell>
          <cell r="D110">
            <v>116.43</v>
          </cell>
          <cell r="E110" t="str">
            <v/>
          </cell>
        </row>
        <row r="111">
          <cell r="B111" t="str">
            <v>Other household with couple and/or child</v>
          </cell>
          <cell r="C111" t="str">
            <v>S</v>
          </cell>
          <cell r="D111">
            <v>76.48</v>
          </cell>
          <cell r="E111" t="str">
            <v/>
          </cell>
        </row>
        <row r="112">
          <cell r="B112" t="str">
            <v>One-person household</v>
          </cell>
          <cell r="C112" t="str">
            <v>S</v>
          </cell>
          <cell r="D112">
            <v>69.38</v>
          </cell>
          <cell r="E112" t="str">
            <v/>
          </cell>
        </row>
        <row r="113">
          <cell r="B113" t="str">
            <v>Two-people household</v>
          </cell>
          <cell r="C113" t="str">
            <v>S</v>
          </cell>
          <cell r="D113">
            <v>64.180000000000007</v>
          </cell>
          <cell r="E113" t="str">
            <v/>
          </cell>
        </row>
        <row r="114">
          <cell r="B114" t="str">
            <v>Three-people household</v>
          </cell>
          <cell r="C114" t="str">
            <v>S</v>
          </cell>
          <cell r="D114">
            <v>126.34</v>
          </cell>
          <cell r="E114" t="str">
            <v/>
          </cell>
        </row>
        <row r="115">
          <cell r="B115" t="str">
            <v>Four-people household</v>
          </cell>
          <cell r="C115" t="str">
            <v>S</v>
          </cell>
          <cell r="D115">
            <v>65.19</v>
          </cell>
          <cell r="E115" t="str">
            <v/>
          </cell>
        </row>
        <row r="116">
          <cell r="B116" t="str">
            <v>Five-or-more-people household</v>
          </cell>
          <cell r="C116" t="str">
            <v>S</v>
          </cell>
          <cell r="D116">
            <v>68.33</v>
          </cell>
          <cell r="E116" t="str">
            <v/>
          </cell>
        </row>
        <row r="117">
          <cell r="B117" t="str">
            <v>No children in household</v>
          </cell>
          <cell r="C117">
            <v>6</v>
          </cell>
          <cell r="D117">
            <v>47.18</v>
          </cell>
          <cell r="E117" t="str">
            <v>#</v>
          </cell>
        </row>
        <row r="118">
          <cell r="B118" t="str">
            <v>One-child household</v>
          </cell>
          <cell r="C118" t="str">
            <v>S</v>
          </cell>
          <cell r="D118">
            <v>92.6</v>
          </cell>
          <cell r="E118" t="str">
            <v/>
          </cell>
        </row>
        <row r="119">
          <cell r="B119" t="str">
            <v>Two-or-more-children household</v>
          </cell>
          <cell r="C119" t="str">
            <v>S</v>
          </cell>
          <cell r="D119">
            <v>54.37</v>
          </cell>
          <cell r="E119" t="str">
            <v/>
          </cell>
        </row>
        <row r="120">
          <cell r="B120" t="str">
            <v>No children in household</v>
          </cell>
          <cell r="C120">
            <v>6</v>
          </cell>
          <cell r="D120">
            <v>47.18</v>
          </cell>
          <cell r="E120" t="str">
            <v>#</v>
          </cell>
        </row>
        <row r="121">
          <cell r="B121" t="str">
            <v>One-or-more-children household</v>
          </cell>
          <cell r="C121" t="str">
            <v>S</v>
          </cell>
          <cell r="D121">
            <v>51.83</v>
          </cell>
          <cell r="E121" t="str">
            <v/>
          </cell>
        </row>
        <row r="122">
          <cell r="B122" t="str">
            <v>Yes, lived at current address</v>
          </cell>
          <cell r="C122">
            <v>11</v>
          </cell>
          <cell r="D122">
            <v>43.71</v>
          </cell>
          <cell r="E122" t="str">
            <v>#</v>
          </cell>
        </row>
        <row r="123">
          <cell r="B123" t="str">
            <v>No, did not live at current address</v>
          </cell>
          <cell r="C123" t="str">
            <v>S</v>
          </cell>
          <cell r="D123">
            <v>73.569999999999993</v>
          </cell>
          <cell r="E123" t="str">
            <v/>
          </cell>
        </row>
        <row r="124">
          <cell r="B124" t="str">
            <v>Owned</v>
          </cell>
          <cell r="C124" t="str">
            <v>S</v>
          </cell>
          <cell r="D124">
            <v>55.61</v>
          </cell>
          <cell r="E124" t="str">
            <v/>
          </cell>
        </row>
        <row r="125">
          <cell r="B125" t="str">
            <v>Rented, private</v>
          </cell>
          <cell r="C125" t="str">
            <v>S</v>
          </cell>
          <cell r="D125">
            <v>59.94</v>
          </cell>
          <cell r="E125" t="str">
            <v/>
          </cell>
        </row>
        <row r="126">
          <cell r="B126" t="str">
            <v>Rented, government</v>
          </cell>
          <cell r="C126" t="str">
            <v>S</v>
          </cell>
          <cell r="D126">
            <v>82.72</v>
          </cell>
          <cell r="E126" t="str">
            <v/>
          </cell>
        </row>
        <row r="128">
          <cell r="B128"/>
          <cell r="C128"/>
          <cell r="D128"/>
          <cell r="E128"/>
        </row>
        <row r="129">
          <cell r="B129"/>
          <cell r="C129"/>
          <cell r="D129"/>
          <cell r="E129"/>
        </row>
        <row r="130">
          <cell r="B130"/>
          <cell r="C130"/>
          <cell r="D130"/>
          <cell r="E130"/>
        </row>
      </sheetData>
      <sheetData sheetId="14">
        <row r="4">
          <cell r="B4" t="str">
            <v>New Zealand Average</v>
          </cell>
          <cell r="C4">
            <v>22.71</v>
          </cell>
          <cell r="D4">
            <v>5.31</v>
          </cell>
          <cell r="E4" t="str">
            <v>.‡</v>
          </cell>
          <cell r="F4" t="str">
            <v/>
          </cell>
        </row>
        <row r="5">
          <cell r="B5" t="str">
            <v>Female</v>
          </cell>
          <cell r="C5">
            <v>22.71</v>
          </cell>
          <cell r="D5">
            <v>5.31</v>
          </cell>
          <cell r="E5" t="str">
            <v>.‡</v>
          </cell>
          <cell r="F5" t="str">
            <v/>
          </cell>
        </row>
        <row r="6">
          <cell r="B6" t="str">
            <v>Cis-female</v>
          </cell>
          <cell r="C6">
            <v>22.49</v>
          </cell>
          <cell r="D6">
            <v>5.32</v>
          </cell>
          <cell r="E6" t="str">
            <v>.‡</v>
          </cell>
          <cell r="F6" t="str">
            <v/>
          </cell>
        </row>
        <row r="7">
          <cell r="B7" t="str">
            <v>Gender-diverse or trans-gender</v>
          </cell>
          <cell r="C7" t="str">
            <v>Ŝ</v>
          </cell>
          <cell r="D7">
            <v>0</v>
          </cell>
          <cell r="E7" t="str">
            <v/>
          </cell>
          <cell r="F7" t="str">
            <v>*</v>
          </cell>
        </row>
        <row r="8">
          <cell r="B8" t="str">
            <v>Heterosexual</v>
          </cell>
          <cell r="C8">
            <v>22</v>
          </cell>
          <cell r="D8">
            <v>5.37</v>
          </cell>
          <cell r="E8" t="str">
            <v>.‡</v>
          </cell>
          <cell r="F8" t="str">
            <v/>
          </cell>
        </row>
        <row r="9">
          <cell r="B9" t="str">
            <v>Gay or lesbian</v>
          </cell>
          <cell r="C9" t="str">
            <v>S</v>
          </cell>
          <cell r="D9">
            <v>94.93</v>
          </cell>
          <cell r="E9" t="str">
            <v/>
          </cell>
          <cell r="F9" t="str">
            <v/>
          </cell>
        </row>
        <row r="10">
          <cell r="B10" t="str">
            <v>Bisexual</v>
          </cell>
          <cell r="C10" t="str">
            <v>S</v>
          </cell>
          <cell r="D10">
            <v>27</v>
          </cell>
          <cell r="E10" t="str">
            <v/>
          </cell>
          <cell r="F10" t="str">
            <v/>
          </cell>
        </row>
        <row r="11">
          <cell r="B11" t="str">
            <v>Other sexual identity</v>
          </cell>
          <cell r="C11" t="str">
            <v>S</v>
          </cell>
          <cell r="D11">
            <v>118.53</v>
          </cell>
          <cell r="E11" t="str">
            <v/>
          </cell>
          <cell r="F11" t="str">
            <v/>
          </cell>
        </row>
        <row r="12">
          <cell r="B12" t="str">
            <v>People with diverse sexualities</v>
          </cell>
          <cell r="C12" t="str">
            <v>S</v>
          </cell>
          <cell r="D12">
            <v>24.22</v>
          </cell>
          <cell r="E12" t="str">
            <v/>
          </cell>
          <cell r="F12" t="str">
            <v/>
          </cell>
        </row>
        <row r="13">
          <cell r="B13" t="str">
            <v>Not LGBT</v>
          </cell>
          <cell r="C13">
            <v>21.89</v>
          </cell>
          <cell r="D13">
            <v>5.38</v>
          </cell>
          <cell r="E13" t="str">
            <v>.‡</v>
          </cell>
          <cell r="F13" t="str">
            <v/>
          </cell>
        </row>
        <row r="14">
          <cell r="B14" t="str">
            <v>LGBT</v>
          </cell>
          <cell r="C14" t="str">
            <v>S</v>
          </cell>
          <cell r="D14">
            <v>23.6</v>
          </cell>
          <cell r="E14" t="str">
            <v/>
          </cell>
          <cell r="F14" t="str">
            <v/>
          </cell>
        </row>
        <row r="15">
          <cell r="B15" t="str">
            <v>15–19 years</v>
          </cell>
          <cell r="C15" t="str">
            <v>S</v>
          </cell>
          <cell r="D15">
            <v>21.56</v>
          </cell>
          <cell r="E15" t="str">
            <v/>
          </cell>
          <cell r="F15" t="str">
            <v/>
          </cell>
        </row>
        <row r="16">
          <cell r="B16" t="str">
            <v>20–29 years</v>
          </cell>
          <cell r="C16">
            <v>34.36</v>
          </cell>
          <cell r="D16">
            <v>12.71</v>
          </cell>
          <cell r="E16" t="str">
            <v>.</v>
          </cell>
          <cell r="F16" t="str">
            <v/>
          </cell>
        </row>
        <row r="17">
          <cell r="B17" t="str">
            <v>30–39 years</v>
          </cell>
          <cell r="C17">
            <v>28.4</v>
          </cell>
          <cell r="D17">
            <v>11.63</v>
          </cell>
          <cell r="E17" t="str">
            <v>.</v>
          </cell>
          <cell r="F17" t="str">
            <v/>
          </cell>
        </row>
        <row r="18">
          <cell r="B18" t="str">
            <v>40–49 years</v>
          </cell>
          <cell r="C18" t="str">
            <v>SŜ</v>
          </cell>
          <cell r="D18">
            <v>8.86</v>
          </cell>
          <cell r="E18" t="str">
            <v/>
          </cell>
          <cell r="F18" t="str">
            <v/>
          </cell>
        </row>
        <row r="19">
          <cell r="B19" t="str">
            <v>50–59 years</v>
          </cell>
          <cell r="C19" t="str">
            <v>SŜ</v>
          </cell>
          <cell r="D19">
            <v>14.12</v>
          </cell>
          <cell r="E19" t="str">
            <v/>
          </cell>
          <cell r="F19" t="str">
            <v/>
          </cell>
        </row>
        <row r="20">
          <cell r="B20" t="str">
            <v>60–64 years</v>
          </cell>
          <cell r="C20" t="str">
            <v>SŜ</v>
          </cell>
          <cell r="D20">
            <v>2.4</v>
          </cell>
          <cell r="E20" t="str">
            <v/>
          </cell>
          <cell r="F20" t="str">
            <v>*</v>
          </cell>
        </row>
        <row r="21">
          <cell r="B21" t="str">
            <v>65 years and over</v>
          </cell>
          <cell r="C21" t="str">
            <v>SŜ</v>
          </cell>
          <cell r="D21">
            <v>12.86</v>
          </cell>
          <cell r="E21" t="str">
            <v/>
          </cell>
          <cell r="F21" t="str">
            <v/>
          </cell>
        </row>
        <row r="22">
          <cell r="B22" t="str">
            <v>15–29 years</v>
          </cell>
          <cell r="C22">
            <v>30.71</v>
          </cell>
          <cell r="D22">
            <v>10.78</v>
          </cell>
          <cell r="E22" t="str">
            <v>.</v>
          </cell>
          <cell r="F22" t="str">
            <v/>
          </cell>
        </row>
        <row r="23">
          <cell r="B23" t="str">
            <v>30–64 years</v>
          </cell>
          <cell r="C23">
            <v>19.86</v>
          </cell>
          <cell r="D23">
            <v>6.6</v>
          </cell>
          <cell r="E23" t="str">
            <v>.‡</v>
          </cell>
          <cell r="F23" t="str">
            <v/>
          </cell>
        </row>
        <row r="24">
          <cell r="B24" t="str">
            <v>65 years and over</v>
          </cell>
          <cell r="C24" t="str">
            <v>SŜ</v>
          </cell>
          <cell r="D24">
            <v>12.86</v>
          </cell>
          <cell r="E24" t="str">
            <v/>
          </cell>
          <cell r="F24" t="str">
            <v/>
          </cell>
        </row>
        <row r="25">
          <cell r="B25" t="str">
            <v>15–19 years</v>
          </cell>
          <cell r="C25" t="str">
            <v>S</v>
          </cell>
          <cell r="D25">
            <v>21.56</v>
          </cell>
          <cell r="E25" t="str">
            <v/>
          </cell>
          <cell r="F25" t="str">
            <v/>
          </cell>
        </row>
        <row r="26">
          <cell r="B26" t="str">
            <v>20–29 years</v>
          </cell>
          <cell r="C26">
            <v>34.36</v>
          </cell>
          <cell r="D26">
            <v>12.71</v>
          </cell>
          <cell r="E26" t="str">
            <v>.</v>
          </cell>
          <cell r="F26" t="str">
            <v/>
          </cell>
        </row>
        <row r="27">
          <cell r="B27" t="str">
            <v>NZ European</v>
          </cell>
          <cell r="C27">
            <v>21.91</v>
          </cell>
          <cell r="D27">
            <v>6.48</v>
          </cell>
          <cell r="E27" t="str">
            <v>.‡</v>
          </cell>
          <cell r="F27" t="str">
            <v/>
          </cell>
        </row>
        <row r="28">
          <cell r="B28" t="str">
            <v>Māori</v>
          </cell>
          <cell r="C28">
            <v>28.54</v>
          </cell>
          <cell r="D28">
            <v>10.88</v>
          </cell>
          <cell r="E28" t="str">
            <v>.</v>
          </cell>
          <cell r="F28" t="str">
            <v/>
          </cell>
        </row>
        <row r="29">
          <cell r="B29" t="str">
            <v>Pacific peoples</v>
          </cell>
          <cell r="C29" t="str">
            <v>SŜ</v>
          </cell>
          <cell r="D29">
            <v>17.66</v>
          </cell>
          <cell r="E29" t="str">
            <v/>
          </cell>
          <cell r="F29" t="str">
            <v/>
          </cell>
        </row>
        <row r="30">
          <cell r="B30" t="str">
            <v>Asian</v>
          </cell>
          <cell r="C30" t="str">
            <v>S</v>
          </cell>
          <cell r="D30">
            <v>20.350000000000001</v>
          </cell>
          <cell r="E30" t="str">
            <v/>
          </cell>
          <cell r="F30" t="str">
            <v/>
          </cell>
        </row>
        <row r="31">
          <cell r="B31" t="str">
            <v>Chinese</v>
          </cell>
          <cell r="C31">
            <v>0</v>
          </cell>
          <cell r="D31">
            <v>0</v>
          </cell>
          <cell r="E31" t="str">
            <v>.</v>
          </cell>
          <cell r="F31" t="str">
            <v>*</v>
          </cell>
        </row>
        <row r="32">
          <cell r="B32" t="str">
            <v>Indian</v>
          </cell>
          <cell r="C32" t="str">
            <v>S</v>
          </cell>
          <cell r="D32">
            <v>40.78</v>
          </cell>
          <cell r="E32" t="str">
            <v/>
          </cell>
          <cell r="F32" t="str">
            <v/>
          </cell>
        </row>
        <row r="33">
          <cell r="B33" t="str">
            <v>Other Asian ethnicity</v>
          </cell>
          <cell r="C33" t="str">
            <v>S</v>
          </cell>
          <cell r="D33">
            <v>60.22</v>
          </cell>
          <cell r="E33" t="str">
            <v/>
          </cell>
          <cell r="F33" t="str">
            <v/>
          </cell>
        </row>
        <row r="34">
          <cell r="B34" t="str">
            <v>Other ethnicity</v>
          </cell>
          <cell r="C34">
            <v>0</v>
          </cell>
          <cell r="D34">
            <v>0</v>
          </cell>
          <cell r="E34" t="str">
            <v>.</v>
          </cell>
          <cell r="F34" t="str">
            <v>*</v>
          </cell>
        </row>
        <row r="35">
          <cell r="B35" t="str">
            <v>Other ethnicity (except European and Māori)</v>
          </cell>
          <cell r="C35" t="str">
            <v>SŜ</v>
          </cell>
          <cell r="D35">
            <v>12.28</v>
          </cell>
          <cell r="E35" t="str">
            <v/>
          </cell>
          <cell r="F35" t="str">
            <v/>
          </cell>
        </row>
        <row r="36">
          <cell r="B36" t="str">
            <v>Other ethnicity (except European, Māori and Asian)</v>
          </cell>
          <cell r="C36" t="str">
            <v>SŜ</v>
          </cell>
          <cell r="D36">
            <v>14.87</v>
          </cell>
          <cell r="E36" t="str">
            <v/>
          </cell>
          <cell r="F36" t="str">
            <v/>
          </cell>
        </row>
        <row r="37">
          <cell r="B37" t="str">
            <v>Other ethnicity (except European, Māori and Pacific)</v>
          </cell>
          <cell r="C37" t="str">
            <v>SŜ</v>
          </cell>
          <cell r="D37">
            <v>13.96</v>
          </cell>
          <cell r="E37" t="str">
            <v/>
          </cell>
          <cell r="F37" t="str">
            <v/>
          </cell>
        </row>
        <row r="38">
          <cell r="B38">
            <v>2018</v>
          </cell>
          <cell r="C38">
            <v>15.53</v>
          </cell>
          <cell r="D38">
            <v>4.58</v>
          </cell>
          <cell r="E38" t="str">
            <v>.‡</v>
          </cell>
          <cell r="F38" t="str">
            <v/>
          </cell>
        </row>
        <row r="39">
          <cell r="B39" t="str">
            <v>2019/20</v>
          </cell>
          <cell r="C39">
            <v>31.56</v>
          </cell>
          <cell r="D39">
            <v>10.34</v>
          </cell>
          <cell r="E39" t="str">
            <v>.</v>
          </cell>
          <cell r="F39" t="str">
            <v/>
          </cell>
        </row>
        <row r="40">
          <cell r="B40" t="str">
            <v>Auckland</v>
          </cell>
          <cell r="C40">
            <v>25.71</v>
          </cell>
          <cell r="D40">
            <v>10.37</v>
          </cell>
          <cell r="E40" t="str">
            <v>.</v>
          </cell>
          <cell r="F40" t="str">
            <v/>
          </cell>
        </row>
        <row r="41">
          <cell r="B41" t="str">
            <v>Wellington</v>
          </cell>
          <cell r="C41" t="str">
            <v>SŜ</v>
          </cell>
          <cell r="D41">
            <v>10.14</v>
          </cell>
          <cell r="E41" t="str">
            <v/>
          </cell>
          <cell r="F41" t="str">
            <v/>
          </cell>
        </row>
        <row r="42">
          <cell r="B42" t="str">
            <v>Rest of North Island</v>
          </cell>
          <cell r="C42">
            <v>28.19</v>
          </cell>
          <cell r="D42">
            <v>10.45</v>
          </cell>
          <cell r="E42" t="str">
            <v>.</v>
          </cell>
          <cell r="F42" t="str">
            <v/>
          </cell>
        </row>
        <row r="43">
          <cell r="B43" t="str">
            <v>Canterbury</v>
          </cell>
          <cell r="C43" t="str">
            <v>SŜ</v>
          </cell>
          <cell r="D43">
            <v>14.43</v>
          </cell>
          <cell r="E43" t="str">
            <v/>
          </cell>
          <cell r="F43" t="str">
            <v/>
          </cell>
        </row>
        <row r="44">
          <cell r="B44" t="str">
            <v>Rest of South Island</v>
          </cell>
          <cell r="C44" t="str">
            <v>SŜ</v>
          </cell>
          <cell r="D44">
            <v>13.51</v>
          </cell>
          <cell r="E44" t="str">
            <v/>
          </cell>
          <cell r="F44" t="str">
            <v/>
          </cell>
        </row>
        <row r="45">
          <cell r="B45" t="str">
            <v>Major urban area</v>
          </cell>
          <cell r="C45">
            <v>20.97</v>
          </cell>
          <cell r="D45">
            <v>7.99</v>
          </cell>
          <cell r="E45" t="str">
            <v>.‡</v>
          </cell>
          <cell r="F45" t="str">
            <v/>
          </cell>
        </row>
        <row r="46">
          <cell r="B46" t="str">
            <v>Large urban area</v>
          </cell>
          <cell r="C46" t="str">
            <v>SŜ</v>
          </cell>
          <cell r="D46">
            <v>13.02</v>
          </cell>
          <cell r="E46" t="str">
            <v/>
          </cell>
          <cell r="F46" t="str">
            <v/>
          </cell>
        </row>
        <row r="47">
          <cell r="B47" t="str">
            <v>Medium urban area</v>
          </cell>
          <cell r="C47" t="str">
            <v>S</v>
          </cell>
          <cell r="D47">
            <v>25.55</v>
          </cell>
          <cell r="E47" t="str">
            <v/>
          </cell>
          <cell r="F47" t="str">
            <v/>
          </cell>
        </row>
        <row r="48">
          <cell r="B48" t="str">
            <v>Small urban area</v>
          </cell>
          <cell r="C48" t="str">
            <v>S</v>
          </cell>
          <cell r="D48">
            <v>22.85</v>
          </cell>
          <cell r="E48" t="str">
            <v/>
          </cell>
          <cell r="F48" t="str">
            <v/>
          </cell>
        </row>
        <row r="49">
          <cell r="B49" t="str">
            <v>Rural settlement/rural other</v>
          </cell>
          <cell r="C49" t="str">
            <v>SŜ</v>
          </cell>
          <cell r="D49">
            <v>12.03</v>
          </cell>
          <cell r="E49" t="str">
            <v/>
          </cell>
          <cell r="F49" t="str">
            <v/>
          </cell>
        </row>
        <row r="50">
          <cell r="B50" t="str">
            <v>Major urban area</v>
          </cell>
          <cell r="C50">
            <v>20.97</v>
          </cell>
          <cell r="D50">
            <v>7.99</v>
          </cell>
          <cell r="E50" t="str">
            <v>.‡</v>
          </cell>
          <cell r="F50" t="str">
            <v/>
          </cell>
        </row>
        <row r="51">
          <cell r="B51" t="str">
            <v>Medium/large urban area</v>
          </cell>
          <cell r="C51">
            <v>25.58</v>
          </cell>
          <cell r="D51">
            <v>12.69</v>
          </cell>
          <cell r="E51" t="str">
            <v>.</v>
          </cell>
          <cell r="F51" t="str">
            <v/>
          </cell>
        </row>
        <row r="52">
          <cell r="B52" t="str">
            <v>Small urban/rural area</v>
          </cell>
          <cell r="C52" t="str">
            <v>SŜ</v>
          </cell>
          <cell r="D52">
            <v>11.96</v>
          </cell>
          <cell r="E52" t="str">
            <v/>
          </cell>
          <cell r="F52" t="str">
            <v/>
          </cell>
        </row>
        <row r="53">
          <cell r="B53" t="str">
            <v>Quintile 1 (least deprived)</v>
          </cell>
          <cell r="C53" t="str">
            <v>SŜ</v>
          </cell>
          <cell r="D53">
            <v>11.17</v>
          </cell>
          <cell r="E53" t="str">
            <v/>
          </cell>
          <cell r="F53" t="str">
            <v/>
          </cell>
        </row>
        <row r="54">
          <cell r="B54" t="str">
            <v>Quintile 2</v>
          </cell>
          <cell r="C54" t="str">
            <v>SŜ</v>
          </cell>
          <cell r="D54">
            <v>7.02</v>
          </cell>
          <cell r="E54" t="str">
            <v/>
          </cell>
          <cell r="F54" t="str">
            <v>*</v>
          </cell>
        </row>
        <row r="55">
          <cell r="B55" t="str">
            <v>Quintile 3</v>
          </cell>
          <cell r="C55" t="str">
            <v>SŜ</v>
          </cell>
          <cell r="D55">
            <v>9.52</v>
          </cell>
          <cell r="E55" t="str">
            <v/>
          </cell>
          <cell r="F55" t="str">
            <v/>
          </cell>
        </row>
        <row r="56">
          <cell r="B56" t="str">
            <v>Quintile 4</v>
          </cell>
          <cell r="C56" t="str">
            <v>Ŝ</v>
          </cell>
          <cell r="D56">
            <v>14.65</v>
          </cell>
          <cell r="E56" t="str">
            <v/>
          </cell>
          <cell r="F56" t="str">
            <v/>
          </cell>
        </row>
        <row r="57">
          <cell r="B57" t="str">
            <v>Quintile 5 (most deprived)</v>
          </cell>
          <cell r="C57">
            <v>32.6</v>
          </cell>
          <cell r="D57">
            <v>10.26</v>
          </cell>
          <cell r="E57" t="str">
            <v>.</v>
          </cell>
          <cell r="F57" t="str">
            <v/>
          </cell>
        </row>
        <row r="58">
          <cell r="B58" t="str">
            <v>Had partner within last 12 months</v>
          </cell>
          <cell r="C58">
            <v>22.71</v>
          </cell>
          <cell r="D58">
            <v>5.31</v>
          </cell>
          <cell r="E58" t="str">
            <v>.‡</v>
          </cell>
          <cell r="F58" t="str">
            <v/>
          </cell>
        </row>
        <row r="59">
          <cell r="B59" t="str">
            <v>Has ever had a partner</v>
          </cell>
          <cell r="C59">
            <v>22.71</v>
          </cell>
          <cell r="D59">
            <v>5.31</v>
          </cell>
          <cell r="E59" t="str">
            <v>.‡</v>
          </cell>
          <cell r="F59" t="str">
            <v/>
          </cell>
        </row>
        <row r="60">
          <cell r="B60" t="str">
            <v>Partnered – legally registered</v>
          </cell>
          <cell r="C60" t="str">
            <v>SŜ</v>
          </cell>
          <cell r="D60">
            <v>5.15</v>
          </cell>
          <cell r="E60" t="str">
            <v/>
          </cell>
          <cell r="F60" t="str">
            <v>*</v>
          </cell>
        </row>
        <row r="61">
          <cell r="B61" t="str">
            <v>Partnered – not legally registered</v>
          </cell>
          <cell r="C61" t="str">
            <v>Ŝ</v>
          </cell>
          <cell r="D61">
            <v>16.79</v>
          </cell>
          <cell r="E61" t="str">
            <v/>
          </cell>
          <cell r="F61" t="str">
            <v/>
          </cell>
        </row>
        <row r="62">
          <cell r="B62" t="str">
            <v>Non-partnered</v>
          </cell>
          <cell r="C62">
            <v>37.94</v>
          </cell>
          <cell r="D62">
            <v>12.67</v>
          </cell>
          <cell r="E62" t="str">
            <v>.</v>
          </cell>
          <cell r="F62" t="str">
            <v/>
          </cell>
        </row>
        <row r="63">
          <cell r="B63" t="str">
            <v>Never married and never in a civil union</v>
          </cell>
          <cell r="C63">
            <v>29.91</v>
          </cell>
          <cell r="D63">
            <v>11.72</v>
          </cell>
          <cell r="E63" t="str">
            <v>.</v>
          </cell>
          <cell r="F63" t="str">
            <v/>
          </cell>
        </row>
        <row r="64">
          <cell r="B64" t="str">
            <v>Divorced</v>
          </cell>
          <cell r="C64" t="str">
            <v>S</v>
          </cell>
          <cell r="D64">
            <v>38.659999999999997</v>
          </cell>
          <cell r="E64" t="str">
            <v/>
          </cell>
          <cell r="F64" t="str">
            <v>*</v>
          </cell>
        </row>
        <row r="65">
          <cell r="B65" t="str">
            <v>Widowed/surviving partner</v>
          </cell>
          <cell r="C65" t="str">
            <v>S</v>
          </cell>
          <cell r="D65">
            <v>58.39</v>
          </cell>
          <cell r="E65" t="str">
            <v/>
          </cell>
          <cell r="F65" t="str">
            <v/>
          </cell>
        </row>
        <row r="66">
          <cell r="B66" t="str">
            <v>Separated</v>
          </cell>
          <cell r="C66">
            <v>40.799999999999997</v>
          </cell>
          <cell r="D66">
            <v>16.010000000000002</v>
          </cell>
          <cell r="E66" t="str">
            <v>.</v>
          </cell>
          <cell r="F66" t="str">
            <v/>
          </cell>
        </row>
        <row r="67">
          <cell r="B67" t="str">
            <v>Married/civil union/de facto</v>
          </cell>
          <cell r="C67" t="str">
            <v>SŜ</v>
          </cell>
          <cell r="D67">
            <v>5.1100000000000003</v>
          </cell>
          <cell r="E67" t="str">
            <v/>
          </cell>
          <cell r="F67" t="str">
            <v>*</v>
          </cell>
        </row>
        <row r="68">
          <cell r="B68" t="str">
            <v>Adults with disability</v>
          </cell>
          <cell r="C68" t="str">
            <v>S</v>
          </cell>
          <cell r="D68">
            <v>31.07</v>
          </cell>
          <cell r="E68" t="str">
            <v/>
          </cell>
          <cell r="F68" t="str">
            <v/>
          </cell>
        </row>
        <row r="69">
          <cell r="B69" t="str">
            <v>Adults without disability</v>
          </cell>
          <cell r="C69">
            <v>21.77</v>
          </cell>
          <cell r="D69">
            <v>5.15</v>
          </cell>
          <cell r="E69" t="str">
            <v>.‡</v>
          </cell>
          <cell r="F69" t="str">
            <v/>
          </cell>
        </row>
        <row r="70">
          <cell r="B70" t="str">
            <v>Low level of psychological distress</v>
          </cell>
          <cell r="C70">
            <v>18.440000000000001</v>
          </cell>
          <cell r="D70">
            <v>5.2</v>
          </cell>
          <cell r="E70" t="str">
            <v>.‡</v>
          </cell>
          <cell r="F70" t="str">
            <v/>
          </cell>
        </row>
        <row r="71">
          <cell r="B71" t="str">
            <v>Moderate level of psychological distress</v>
          </cell>
          <cell r="C71" t="str">
            <v>SŜ</v>
          </cell>
          <cell r="D71">
            <v>18.84</v>
          </cell>
          <cell r="E71" t="str">
            <v/>
          </cell>
          <cell r="F71" t="str">
            <v/>
          </cell>
        </row>
        <row r="72">
          <cell r="B72" t="str">
            <v>High level of psychological distress</v>
          </cell>
          <cell r="C72" t="str">
            <v>S</v>
          </cell>
          <cell r="D72">
            <v>30.66</v>
          </cell>
          <cell r="E72" t="str">
            <v/>
          </cell>
          <cell r="F72" t="str">
            <v/>
          </cell>
        </row>
        <row r="73">
          <cell r="B73" t="str">
            <v>No probable serious mental illness</v>
          </cell>
          <cell r="C73">
            <v>18.440000000000001</v>
          </cell>
          <cell r="D73">
            <v>5.2</v>
          </cell>
          <cell r="E73" t="str">
            <v>.‡</v>
          </cell>
          <cell r="F73" t="str">
            <v/>
          </cell>
        </row>
        <row r="74">
          <cell r="B74" t="str">
            <v>Probable serious mental illness</v>
          </cell>
          <cell r="C74" t="str">
            <v>SŜ</v>
          </cell>
          <cell r="D74">
            <v>18.84</v>
          </cell>
          <cell r="E74" t="str">
            <v/>
          </cell>
          <cell r="F74" t="str">
            <v/>
          </cell>
        </row>
        <row r="75">
          <cell r="B75" t="str">
            <v>Employed</v>
          </cell>
          <cell r="C75">
            <v>17.64</v>
          </cell>
          <cell r="D75">
            <v>5.95</v>
          </cell>
          <cell r="E75" t="str">
            <v>.‡</v>
          </cell>
          <cell r="F75" t="str">
            <v/>
          </cell>
        </row>
        <row r="76">
          <cell r="B76" t="str">
            <v>Unemployed</v>
          </cell>
          <cell r="C76" t="str">
            <v>S</v>
          </cell>
          <cell r="D76">
            <v>23.21</v>
          </cell>
          <cell r="E76" t="str">
            <v/>
          </cell>
          <cell r="F76" t="str">
            <v/>
          </cell>
        </row>
        <row r="77">
          <cell r="B77" t="str">
            <v>Retired</v>
          </cell>
          <cell r="C77" t="str">
            <v>SŜ</v>
          </cell>
          <cell r="D77">
            <v>9.91</v>
          </cell>
          <cell r="E77" t="str">
            <v/>
          </cell>
          <cell r="F77" t="str">
            <v>*</v>
          </cell>
        </row>
        <row r="78">
          <cell r="B78" t="str">
            <v>Home or caring duties or voluntary work</v>
          </cell>
          <cell r="C78">
            <v>46.89</v>
          </cell>
          <cell r="D78">
            <v>19.23</v>
          </cell>
          <cell r="E78" t="str">
            <v>.</v>
          </cell>
          <cell r="F78" t="str">
            <v/>
          </cell>
        </row>
        <row r="79">
          <cell r="B79" t="str">
            <v>Not employed, studying</v>
          </cell>
          <cell r="C79" t="str">
            <v>SŜ</v>
          </cell>
          <cell r="D79">
            <v>17.12</v>
          </cell>
          <cell r="E79" t="str">
            <v/>
          </cell>
          <cell r="F79" t="str">
            <v/>
          </cell>
        </row>
        <row r="80">
          <cell r="B80" t="str">
            <v>Not employed, not actively seeking work/unable to work</v>
          </cell>
          <cell r="C80">
            <v>64.5</v>
          </cell>
          <cell r="D80">
            <v>31.46</v>
          </cell>
          <cell r="E80" t="str">
            <v>.</v>
          </cell>
          <cell r="F80" t="str">
            <v>*</v>
          </cell>
        </row>
        <row r="81">
          <cell r="B81" t="str">
            <v>Other employment status</v>
          </cell>
          <cell r="C81" t="str">
            <v>S</v>
          </cell>
          <cell r="D81">
            <v>23.4</v>
          </cell>
          <cell r="E81" t="str">
            <v/>
          </cell>
          <cell r="F81" t="str">
            <v/>
          </cell>
        </row>
        <row r="82">
          <cell r="B82" t="str">
            <v>Not in the labour force</v>
          </cell>
          <cell r="C82">
            <v>33.520000000000003</v>
          </cell>
          <cell r="D82">
            <v>12.04</v>
          </cell>
          <cell r="E82" t="str">
            <v>.</v>
          </cell>
          <cell r="F82" t="str">
            <v/>
          </cell>
        </row>
        <row r="83">
          <cell r="B83" t="str">
            <v>Personal income: $20,000 or less</v>
          </cell>
          <cell r="C83">
            <v>21.16</v>
          </cell>
          <cell r="D83">
            <v>9.07</v>
          </cell>
          <cell r="E83" t="str">
            <v>.‡</v>
          </cell>
          <cell r="F83" t="str">
            <v/>
          </cell>
        </row>
        <row r="84">
          <cell r="B84" t="str">
            <v>Personal income: $20,001–$40,000</v>
          </cell>
          <cell r="C84" t="str">
            <v>Ŝ</v>
          </cell>
          <cell r="D84">
            <v>11.14</v>
          </cell>
          <cell r="E84" t="str">
            <v/>
          </cell>
          <cell r="F84" t="str">
            <v/>
          </cell>
        </row>
        <row r="85">
          <cell r="B85" t="str">
            <v>Personal income: $40,001–$60,000</v>
          </cell>
          <cell r="C85" t="str">
            <v>SŜ</v>
          </cell>
          <cell r="D85">
            <v>13.18</v>
          </cell>
          <cell r="E85" t="str">
            <v/>
          </cell>
          <cell r="F85" t="str">
            <v/>
          </cell>
        </row>
        <row r="86">
          <cell r="B86" t="str">
            <v>Personal income: $60,001 or more</v>
          </cell>
          <cell r="C86" t="str">
            <v>SŜ</v>
          </cell>
          <cell r="D86">
            <v>11.56</v>
          </cell>
          <cell r="E86" t="str">
            <v/>
          </cell>
          <cell r="F86" t="str">
            <v/>
          </cell>
        </row>
        <row r="87">
          <cell r="B87" t="str">
            <v>Household income: $40,000 or less</v>
          </cell>
          <cell r="C87">
            <v>30.97</v>
          </cell>
          <cell r="D87">
            <v>10.16</v>
          </cell>
          <cell r="E87" t="str">
            <v>.</v>
          </cell>
          <cell r="F87" t="str">
            <v/>
          </cell>
        </row>
        <row r="88">
          <cell r="B88" t="str">
            <v>Household income: $40,001–$60,000</v>
          </cell>
          <cell r="C88" t="str">
            <v>SŜ</v>
          </cell>
          <cell r="D88">
            <v>15.86</v>
          </cell>
          <cell r="E88" t="str">
            <v/>
          </cell>
          <cell r="F88" t="str">
            <v/>
          </cell>
        </row>
        <row r="89">
          <cell r="B89" t="str">
            <v>Household income: $60,001–$100,000</v>
          </cell>
          <cell r="C89" t="str">
            <v>SŜ</v>
          </cell>
          <cell r="D89">
            <v>12.25</v>
          </cell>
          <cell r="E89" t="str">
            <v/>
          </cell>
          <cell r="F89" t="str">
            <v/>
          </cell>
        </row>
        <row r="90">
          <cell r="B90" t="str">
            <v>Household income: $100,001 or more</v>
          </cell>
          <cell r="C90" t="str">
            <v>SŜ</v>
          </cell>
          <cell r="D90">
            <v>7.23</v>
          </cell>
          <cell r="E90" t="str">
            <v/>
          </cell>
          <cell r="F90" t="str">
            <v>*</v>
          </cell>
        </row>
        <row r="91">
          <cell r="B91" t="str">
            <v>Not at all limited</v>
          </cell>
          <cell r="C91" t="str">
            <v>SŜ</v>
          </cell>
          <cell r="D91">
            <v>11.05</v>
          </cell>
          <cell r="E91" t="str">
            <v/>
          </cell>
          <cell r="F91" t="str">
            <v/>
          </cell>
        </row>
        <row r="92">
          <cell r="B92" t="str">
            <v>A little limited</v>
          </cell>
          <cell r="C92" t="str">
            <v>SŜ</v>
          </cell>
          <cell r="D92">
            <v>13.1</v>
          </cell>
          <cell r="E92" t="str">
            <v/>
          </cell>
          <cell r="F92" t="str">
            <v/>
          </cell>
        </row>
        <row r="93">
          <cell r="B93" t="str">
            <v>Quite limited</v>
          </cell>
          <cell r="C93" t="str">
            <v>SŜ</v>
          </cell>
          <cell r="D93">
            <v>14.82</v>
          </cell>
          <cell r="E93" t="str">
            <v/>
          </cell>
          <cell r="F93" t="str">
            <v/>
          </cell>
        </row>
        <row r="94">
          <cell r="B94" t="str">
            <v>Very limited</v>
          </cell>
          <cell r="C94" t="str">
            <v>SŜ</v>
          </cell>
          <cell r="D94">
            <v>7.2</v>
          </cell>
          <cell r="E94" t="str">
            <v/>
          </cell>
          <cell r="F94" t="str">
            <v>*</v>
          </cell>
        </row>
        <row r="95">
          <cell r="B95" t="str">
            <v>Couldn't buy it</v>
          </cell>
          <cell r="C95">
            <v>34.86</v>
          </cell>
          <cell r="D95">
            <v>10.37</v>
          </cell>
          <cell r="E95" t="str">
            <v>.</v>
          </cell>
          <cell r="F95" t="str">
            <v/>
          </cell>
        </row>
        <row r="96">
          <cell r="B96" t="str">
            <v>Not at all limited</v>
          </cell>
          <cell r="C96" t="str">
            <v>SŜ</v>
          </cell>
          <cell r="D96">
            <v>11.05</v>
          </cell>
          <cell r="E96" t="str">
            <v/>
          </cell>
          <cell r="F96" t="str">
            <v/>
          </cell>
        </row>
        <row r="97">
          <cell r="B97" t="str">
            <v>A little limited</v>
          </cell>
          <cell r="C97" t="str">
            <v>SŜ</v>
          </cell>
          <cell r="D97">
            <v>13.1</v>
          </cell>
          <cell r="E97" t="str">
            <v/>
          </cell>
          <cell r="F97" t="str">
            <v/>
          </cell>
        </row>
        <row r="98">
          <cell r="B98" t="str">
            <v>Quite or very limited</v>
          </cell>
          <cell r="C98" t="str">
            <v>SŜ</v>
          </cell>
          <cell r="D98">
            <v>7.98</v>
          </cell>
          <cell r="E98" t="str">
            <v/>
          </cell>
          <cell r="F98" t="str">
            <v/>
          </cell>
        </row>
        <row r="99">
          <cell r="B99" t="str">
            <v>Couldn't buy it</v>
          </cell>
          <cell r="C99">
            <v>34.86</v>
          </cell>
          <cell r="D99">
            <v>10.37</v>
          </cell>
          <cell r="E99" t="str">
            <v>.</v>
          </cell>
          <cell r="F99" t="str">
            <v/>
          </cell>
        </row>
        <row r="100">
          <cell r="B100" t="str">
            <v>Yes, can meet unexpected expense</v>
          </cell>
          <cell r="C100">
            <v>17.47</v>
          </cell>
          <cell r="D100">
            <v>6.64</v>
          </cell>
          <cell r="E100" t="str">
            <v>.‡</v>
          </cell>
          <cell r="F100" t="str">
            <v/>
          </cell>
        </row>
        <row r="101">
          <cell r="B101" t="str">
            <v>No, cannot meet unexpected expense</v>
          </cell>
          <cell r="C101">
            <v>33.68</v>
          </cell>
          <cell r="D101">
            <v>9.6</v>
          </cell>
          <cell r="E101" t="str">
            <v>.‡</v>
          </cell>
          <cell r="F101" t="str">
            <v/>
          </cell>
        </row>
        <row r="102">
          <cell r="B102" t="str">
            <v>Household had no vehicle access</v>
          </cell>
          <cell r="C102">
            <v>51.62</v>
          </cell>
          <cell r="D102">
            <v>23.41</v>
          </cell>
          <cell r="E102" t="str">
            <v>.</v>
          </cell>
          <cell r="F102" t="str">
            <v>*</v>
          </cell>
        </row>
        <row r="103">
          <cell r="B103" t="str">
            <v>Household had vehicle access</v>
          </cell>
          <cell r="C103">
            <v>21.46</v>
          </cell>
          <cell r="D103">
            <v>5.15</v>
          </cell>
          <cell r="E103" t="str">
            <v>.‡</v>
          </cell>
          <cell r="F103" t="str">
            <v/>
          </cell>
        </row>
        <row r="104">
          <cell r="B104" t="str">
            <v>Household had no access to device</v>
          </cell>
          <cell r="C104">
            <v>0</v>
          </cell>
          <cell r="D104">
            <v>0</v>
          </cell>
          <cell r="E104" t="str">
            <v>.</v>
          </cell>
          <cell r="F104" t="str">
            <v>*</v>
          </cell>
        </row>
        <row r="105">
          <cell r="B105" t="str">
            <v>Household had access to device</v>
          </cell>
          <cell r="C105">
            <v>23.01</v>
          </cell>
          <cell r="D105">
            <v>5.4</v>
          </cell>
          <cell r="E105" t="str">
            <v>.‡</v>
          </cell>
          <cell r="F105" t="str">
            <v/>
          </cell>
        </row>
        <row r="106">
          <cell r="B106" t="str">
            <v>One person household</v>
          </cell>
          <cell r="C106">
            <v>28.32</v>
          </cell>
          <cell r="D106">
            <v>12.38</v>
          </cell>
          <cell r="E106" t="str">
            <v>.</v>
          </cell>
          <cell r="F106" t="str">
            <v/>
          </cell>
        </row>
        <row r="107">
          <cell r="B107" t="str">
            <v>One parent with child(ren)</v>
          </cell>
          <cell r="C107">
            <v>51.82</v>
          </cell>
          <cell r="D107">
            <v>14.89</v>
          </cell>
          <cell r="E107" t="str">
            <v>.</v>
          </cell>
          <cell r="F107" t="str">
            <v>*</v>
          </cell>
        </row>
        <row r="108">
          <cell r="B108" t="str">
            <v>Couple only</v>
          </cell>
          <cell r="C108" t="str">
            <v>SŜ</v>
          </cell>
          <cell r="D108">
            <v>3.63</v>
          </cell>
          <cell r="E108" t="str">
            <v/>
          </cell>
          <cell r="F108" t="str">
            <v>*</v>
          </cell>
        </row>
        <row r="109">
          <cell r="B109" t="str">
            <v>Couple with child(ren)</v>
          </cell>
          <cell r="C109" t="str">
            <v>SŜ</v>
          </cell>
          <cell r="D109">
            <v>10.25</v>
          </cell>
          <cell r="E109" t="str">
            <v/>
          </cell>
          <cell r="F109" t="str">
            <v/>
          </cell>
        </row>
        <row r="110">
          <cell r="B110" t="str">
            <v>Other multi-person household</v>
          </cell>
          <cell r="C110" t="str">
            <v>S</v>
          </cell>
          <cell r="D110">
            <v>23.85</v>
          </cell>
          <cell r="E110" t="str">
            <v/>
          </cell>
          <cell r="F110" t="str">
            <v/>
          </cell>
        </row>
        <row r="111">
          <cell r="B111" t="str">
            <v>Other household with couple and/or child</v>
          </cell>
          <cell r="C111" t="str">
            <v>SŜ</v>
          </cell>
          <cell r="D111">
            <v>14.17</v>
          </cell>
          <cell r="E111" t="str">
            <v/>
          </cell>
          <cell r="F111" t="str">
            <v/>
          </cell>
        </row>
        <row r="112">
          <cell r="B112" t="str">
            <v>One-person household</v>
          </cell>
          <cell r="C112">
            <v>28.32</v>
          </cell>
          <cell r="D112">
            <v>12.38</v>
          </cell>
          <cell r="E112" t="str">
            <v>.</v>
          </cell>
          <cell r="F112" t="str">
            <v/>
          </cell>
        </row>
        <row r="113">
          <cell r="B113" t="str">
            <v>Two-people household</v>
          </cell>
          <cell r="C113">
            <v>15.59</v>
          </cell>
          <cell r="D113">
            <v>7.6</v>
          </cell>
          <cell r="E113" t="str">
            <v>.‡</v>
          </cell>
          <cell r="F113" t="str">
            <v/>
          </cell>
        </row>
        <row r="114">
          <cell r="B114" t="str">
            <v>Three-people household</v>
          </cell>
          <cell r="C114">
            <v>31.73</v>
          </cell>
          <cell r="D114">
            <v>12.25</v>
          </cell>
          <cell r="E114" t="str">
            <v>.</v>
          </cell>
          <cell r="F114" t="str">
            <v/>
          </cell>
        </row>
        <row r="115">
          <cell r="B115" t="str">
            <v>Four-people household</v>
          </cell>
          <cell r="C115" t="str">
            <v>SŜ</v>
          </cell>
          <cell r="D115">
            <v>12.14</v>
          </cell>
          <cell r="E115" t="str">
            <v/>
          </cell>
          <cell r="F115" t="str">
            <v/>
          </cell>
        </row>
        <row r="116">
          <cell r="B116" t="str">
            <v>Five-or-more-people household</v>
          </cell>
          <cell r="C116" t="str">
            <v>SŜ</v>
          </cell>
          <cell r="D116">
            <v>12.81</v>
          </cell>
          <cell r="E116" t="str">
            <v/>
          </cell>
          <cell r="F116" t="str">
            <v/>
          </cell>
        </row>
        <row r="117">
          <cell r="B117" t="str">
            <v>No children in household</v>
          </cell>
          <cell r="C117">
            <v>16.420000000000002</v>
          </cell>
          <cell r="D117">
            <v>6.25</v>
          </cell>
          <cell r="E117" t="str">
            <v>.‡</v>
          </cell>
          <cell r="F117" t="str">
            <v/>
          </cell>
        </row>
        <row r="118">
          <cell r="B118" t="str">
            <v>One-child household</v>
          </cell>
          <cell r="C118" t="str">
            <v>SŜ</v>
          </cell>
          <cell r="D118">
            <v>10.73</v>
          </cell>
          <cell r="E118" t="str">
            <v/>
          </cell>
          <cell r="F118" t="str">
            <v/>
          </cell>
        </row>
        <row r="119">
          <cell r="B119" t="str">
            <v>Two-or-more-children household</v>
          </cell>
          <cell r="C119">
            <v>30.06</v>
          </cell>
          <cell r="D119">
            <v>10.59</v>
          </cell>
          <cell r="E119" t="str">
            <v>.</v>
          </cell>
          <cell r="F119" t="str">
            <v/>
          </cell>
        </row>
        <row r="120">
          <cell r="B120" t="str">
            <v>No children in household</v>
          </cell>
          <cell r="C120">
            <v>16.420000000000002</v>
          </cell>
          <cell r="D120">
            <v>6.25</v>
          </cell>
          <cell r="E120" t="str">
            <v>.‡</v>
          </cell>
          <cell r="F120" t="str">
            <v/>
          </cell>
        </row>
        <row r="121">
          <cell r="B121" t="str">
            <v>One-or-more-children household</v>
          </cell>
          <cell r="C121">
            <v>26.82</v>
          </cell>
          <cell r="D121">
            <v>8.1</v>
          </cell>
          <cell r="E121" t="str">
            <v>.‡</v>
          </cell>
          <cell r="F121" t="str">
            <v/>
          </cell>
        </row>
        <row r="122">
          <cell r="B122" t="str">
            <v>Yes, lived at current address</v>
          </cell>
          <cell r="C122">
            <v>18.79</v>
          </cell>
          <cell r="D122">
            <v>5.44</v>
          </cell>
          <cell r="E122" t="str">
            <v>.‡</v>
          </cell>
          <cell r="F122" t="str">
            <v/>
          </cell>
        </row>
        <row r="123">
          <cell r="B123" t="str">
            <v>No, did not live at current address</v>
          </cell>
          <cell r="C123">
            <v>36.4</v>
          </cell>
          <cell r="D123">
            <v>12.99</v>
          </cell>
          <cell r="E123" t="str">
            <v>.</v>
          </cell>
          <cell r="F123" t="str">
            <v/>
          </cell>
        </row>
        <row r="124">
          <cell r="B124" t="str">
            <v>Owned</v>
          </cell>
          <cell r="C124" t="str">
            <v>Ŝ</v>
          </cell>
          <cell r="D124">
            <v>6.26</v>
          </cell>
          <cell r="E124" t="str">
            <v/>
          </cell>
          <cell r="F124" t="str">
            <v/>
          </cell>
        </row>
        <row r="125">
          <cell r="B125" t="str">
            <v>Rented, private</v>
          </cell>
          <cell r="C125">
            <v>31.14</v>
          </cell>
          <cell r="D125">
            <v>8.99</v>
          </cell>
          <cell r="E125" t="str">
            <v>.‡</v>
          </cell>
          <cell r="F125" t="str">
            <v/>
          </cell>
        </row>
        <row r="126">
          <cell r="B126" t="str">
            <v>Rented, government</v>
          </cell>
          <cell r="C126" t="str">
            <v>Ŝ</v>
          </cell>
          <cell r="D126">
            <v>14.95</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15">
        <row r="4">
          <cell r="B4" t="str">
            <v>New Zealand Average</v>
          </cell>
          <cell r="C4">
            <v>20</v>
          </cell>
          <cell r="D4">
            <v>25.26</v>
          </cell>
          <cell r="E4" t="str">
            <v>#</v>
          </cell>
        </row>
        <row r="5">
          <cell r="B5" t="str">
            <v>Female</v>
          </cell>
          <cell r="C5">
            <v>20</v>
          </cell>
          <cell r="D5">
            <v>25.26</v>
          </cell>
          <cell r="E5" t="str">
            <v>#</v>
          </cell>
        </row>
        <row r="6">
          <cell r="B6" t="str">
            <v>Cis-female</v>
          </cell>
          <cell r="C6">
            <v>19</v>
          </cell>
          <cell r="D6">
            <v>25.58</v>
          </cell>
          <cell r="E6" t="str">
            <v>#</v>
          </cell>
        </row>
        <row r="7">
          <cell r="B7" t="str">
            <v>Gender-diverse or trans-gender</v>
          </cell>
          <cell r="C7" t="str">
            <v>S</v>
          </cell>
          <cell r="D7">
            <v>140.30000000000001</v>
          </cell>
          <cell r="E7" t="str">
            <v/>
          </cell>
        </row>
        <row r="8">
          <cell r="B8" t="str">
            <v>Heterosexual</v>
          </cell>
          <cell r="C8">
            <v>17</v>
          </cell>
          <cell r="D8">
            <v>26.48</v>
          </cell>
          <cell r="E8" t="str">
            <v>#</v>
          </cell>
        </row>
        <row r="9">
          <cell r="B9" t="str">
            <v>Gay or lesbian</v>
          </cell>
          <cell r="C9" t="str">
            <v>S</v>
          </cell>
          <cell r="D9">
            <v>196.34</v>
          </cell>
          <cell r="E9" t="str">
            <v/>
          </cell>
        </row>
        <row r="10">
          <cell r="B10" t="str">
            <v>Bisexual</v>
          </cell>
          <cell r="C10" t="str">
            <v>S</v>
          </cell>
          <cell r="D10">
            <v>116.64</v>
          </cell>
          <cell r="E10" t="str">
            <v/>
          </cell>
        </row>
        <row r="11">
          <cell r="B11" t="str">
            <v>Other sexual identity</v>
          </cell>
          <cell r="C11" t="str">
            <v>S</v>
          </cell>
          <cell r="D11">
            <v>196.38</v>
          </cell>
          <cell r="E11" t="str">
            <v/>
          </cell>
        </row>
        <row r="12">
          <cell r="B12" t="str">
            <v>People with diverse sexualities</v>
          </cell>
          <cell r="C12" t="str">
            <v>S</v>
          </cell>
          <cell r="D12">
            <v>90.59</v>
          </cell>
          <cell r="E12" t="str">
            <v/>
          </cell>
        </row>
        <row r="13">
          <cell r="B13" t="str">
            <v>Not LGBT</v>
          </cell>
          <cell r="C13">
            <v>17</v>
          </cell>
          <cell r="D13">
            <v>26.56</v>
          </cell>
          <cell r="E13" t="str">
            <v>#</v>
          </cell>
        </row>
        <row r="14">
          <cell r="B14" t="str">
            <v>LGBT</v>
          </cell>
          <cell r="C14" t="str">
            <v>S</v>
          </cell>
          <cell r="D14">
            <v>81.93</v>
          </cell>
          <cell r="E14" t="str">
            <v/>
          </cell>
        </row>
        <row r="15">
          <cell r="B15" t="str">
            <v>15–19 years</v>
          </cell>
          <cell r="C15" t="str">
            <v>S</v>
          </cell>
          <cell r="D15">
            <v>143.32</v>
          </cell>
          <cell r="E15" t="str">
            <v/>
          </cell>
        </row>
        <row r="16">
          <cell r="B16" t="str">
            <v>20–29 years</v>
          </cell>
          <cell r="C16">
            <v>8</v>
          </cell>
          <cell r="D16">
            <v>40.25</v>
          </cell>
          <cell r="E16" t="str">
            <v>#</v>
          </cell>
        </row>
        <row r="17">
          <cell r="B17" t="str">
            <v>30–39 years</v>
          </cell>
          <cell r="C17">
            <v>7</v>
          </cell>
          <cell r="D17">
            <v>49.98</v>
          </cell>
          <cell r="E17" t="str">
            <v>#</v>
          </cell>
        </row>
        <row r="18">
          <cell r="B18" t="str">
            <v>40–49 years</v>
          </cell>
          <cell r="C18" t="str">
            <v>S</v>
          </cell>
          <cell r="D18">
            <v>64.06</v>
          </cell>
          <cell r="E18" t="str">
            <v/>
          </cell>
        </row>
        <row r="19">
          <cell r="B19" t="str">
            <v>50–59 years</v>
          </cell>
          <cell r="C19" t="str">
            <v>S</v>
          </cell>
          <cell r="D19">
            <v>98.47</v>
          </cell>
          <cell r="E19" t="str">
            <v/>
          </cell>
        </row>
        <row r="20">
          <cell r="B20" t="str">
            <v>60–64 years</v>
          </cell>
          <cell r="C20" t="str">
            <v>S</v>
          </cell>
          <cell r="D20">
            <v>196.79</v>
          </cell>
          <cell r="E20" t="str">
            <v/>
          </cell>
        </row>
        <row r="21">
          <cell r="B21" t="str">
            <v>65 years and over</v>
          </cell>
          <cell r="C21" t="str">
            <v>S</v>
          </cell>
          <cell r="D21">
            <v>138.4</v>
          </cell>
          <cell r="E21" t="str">
            <v/>
          </cell>
        </row>
        <row r="22">
          <cell r="B22" t="str">
            <v>15–29 years</v>
          </cell>
          <cell r="C22">
            <v>8</v>
          </cell>
          <cell r="D22">
            <v>38.130000000000003</v>
          </cell>
          <cell r="E22" t="str">
            <v>#</v>
          </cell>
        </row>
        <row r="23">
          <cell r="B23" t="str">
            <v>30–64 years</v>
          </cell>
          <cell r="C23">
            <v>11</v>
          </cell>
          <cell r="D23">
            <v>36.159999999999997</v>
          </cell>
          <cell r="E23" t="str">
            <v>#</v>
          </cell>
        </row>
        <row r="24">
          <cell r="B24" t="str">
            <v>65 years and over</v>
          </cell>
          <cell r="C24" t="str">
            <v>S</v>
          </cell>
          <cell r="D24">
            <v>138.4</v>
          </cell>
          <cell r="E24" t="str">
            <v/>
          </cell>
        </row>
        <row r="25">
          <cell r="B25" t="str">
            <v>15–19 years</v>
          </cell>
          <cell r="C25" t="str">
            <v>S</v>
          </cell>
          <cell r="D25">
            <v>143.32</v>
          </cell>
          <cell r="E25" t="str">
            <v/>
          </cell>
        </row>
        <row r="26">
          <cell r="B26" t="str">
            <v>20–29 years</v>
          </cell>
          <cell r="C26">
            <v>8</v>
          </cell>
          <cell r="D26">
            <v>40.25</v>
          </cell>
          <cell r="E26" t="str">
            <v>#</v>
          </cell>
        </row>
        <row r="27">
          <cell r="B27" t="str">
            <v>NZ European</v>
          </cell>
          <cell r="C27">
            <v>13</v>
          </cell>
          <cell r="D27">
            <v>33</v>
          </cell>
          <cell r="E27" t="str">
            <v>#</v>
          </cell>
        </row>
        <row r="28">
          <cell r="B28" t="str">
            <v>Māori</v>
          </cell>
          <cell r="C28">
            <v>7</v>
          </cell>
          <cell r="D28">
            <v>44.45</v>
          </cell>
          <cell r="E28" t="str">
            <v>#</v>
          </cell>
        </row>
        <row r="29">
          <cell r="B29" t="str">
            <v>Pacific peoples</v>
          </cell>
          <cell r="C29" t="str">
            <v>S</v>
          </cell>
          <cell r="D29">
            <v>77.37</v>
          </cell>
          <cell r="E29" t="str">
            <v/>
          </cell>
        </row>
        <row r="30">
          <cell r="B30" t="str">
            <v>Asian</v>
          </cell>
          <cell r="C30" t="str">
            <v>S</v>
          </cell>
          <cell r="D30">
            <v>123.7</v>
          </cell>
          <cell r="E30" t="str">
            <v/>
          </cell>
        </row>
        <row r="31">
          <cell r="B31" t="str">
            <v>Chinese</v>
          </cell>
          <cell r="C31">
            <v>0</v>
          </cell>
          <cell r="D31" t="str">
            <v>.</v>
          </cell>
          <cell r="E31" t="str">
            <v/>
          </cell>
        </row>
        <row r="32">
          <cell r="B32" t="str">
            <v>Indian</v>
          </cell>
          <cell r="C32" t="str">
            <v>S</v>
          </cell>
          <cell r="D32">
            <v>148.81</v>
          </cell>
          <cell r="E32" t="str">
            <v/>
          </cell>
        </row>
        <row r="33">
          <cell r="B33" t="str">
            <v>Other Asian ethnicity</v>
          </cell>
          <cell r="C33" t="str">
            <v>S</v>
          </cell>
          <cell r="D33">
            <v>196.04</v>
          </cell>
          <cell r="E33" t="str">
            <v/>
          </cell>
        </row>
        <row r="34">
          <cell r="B34" t="str">
            <v>Other ethnicity</v>
          </cell>
          <cell r="C34">
            <v>0</v>
          </cell>
          <cell r="D34" t="str">
            <v>.</v>
          </cell>
          <cell r="E34" t="str">
            <v/>
          </cell>
        </row>
        <row r="35">
          <cell r="B35" t="str">
            <v>Other ethnicity (except European and Māori)</v>
          </cell>
          <cell r="C35" t="str">
            <v>S</v>
          </cell>
          <cell r="D35">
            <v>66.430000000000007</v>
          </cell>
          <cell r="E35" t="str">
            <v/>
          </cell>
        </row>
        <row r="36">
          <cell r="B36" t="str">
            <v>Other ethnicity (except European, Māori and Asian)</v>
          </cell>
          <cell r="C36" t="str">
            <v>S</v>
          </cell>
          <cell r="D36">
            <v>77.37</v>
          </cell>
          <cell r="E36" t="str">
            <v/>
          </cell>
        </row>
        <row r="37">
          <cell r="B37" t="str">
            <v>Other ethnicity (except European, Māori and Pacific)</v>
          </cell>
          <cell r="C37" t="str">
            <v>S</v>
          </cell>
          <cell r="D37">
            <v>123.7</v>
          </cell>
          <cell r="E37" t="str">
            <v/>
          </cell>
        </row>
        <row r="38">
          <cell r="B38">
            <v>2018</v>
          </cell>
          <cell r="C38">
            <v>7</v>
          </cell>
          <cell r="D38">
            <v>31.32</v>
          </cell>
          <cell r="E38" t="str">
            <v>#</v>
          </cell>
        </row>
        <row r="39">
          <cell r="B39" t="str">
            <v>2019/20</v>
          </cell>
          <cell r="C39">
            <v>12</v>
          </cell>
          <cell r="D39">
            <v>37.549999999999997</v>
          </cell>
          <cell r="E39" t="str">
            <v>#</v>
          </cell>
        </row>
        <row r="40">
          <cell r="B40" t="str">
            <v>Auckland</v>
          </cell>
          <cell r="C40">
            <v>6</v>
          </cell>
          <cell r="D40">
            <v>49.02</v>
          </cell>
          <cell r="E40" t="str">
            <v>#</v>
          </cell>
        </row>
        <row r="41">
          <cell r="B41" t="str">
            <v>Wellington</v>
          </cell>
          <cell r="C41" t="str">
            <v>S</v>
          </cell>
          <cell r="D41">
            <v>61.07</v>
          </cell>
          <cell r="E41" t="str">
            <v/>
          </cell>
        </row>
        <row r="42">
          <cell r="B42" t="str">
            <v>Rest of North Island</v>
          </cell>
          <cell r="C42">
            <v>8</v>
          </cell>
          <cell r="D42">
            <v>43.66</v>
          </cell>
          <cell r="E42" t="str">
            <v>#</v>
          </cell>
        </row>
        <row r="43">
          <cell r="B43" t="str">
            <v>Canterbury</v>
          </cell>
          <cell r="C43" t="str">
            <v>S</v>
          </cell>
          <cell r="D43">
            <v>79.930000000000007</v>
          </cell>
          <cell r="E43" t="str">
            <v/>
          </cell>
        </row>
        <row r="44">
          <cell r="B44" t="str">
            <v>Rest of South Island</v>
          </cell>
          <cell r="C44" t="str">
            <v>S</v>
          </cell>
          <cell r="D44">
            <v>85.1</v>
          </cell>
          <cell r="E44" t="str">
            <v/>
          </cell>
        </row>
        <row r="45">
          <cell r="B45" t="str">
            <v>Major urban area</v>
          </cell>
          <cell r="C45">
            <v>9</v>
          </cell>
          <cell r="D45">
            <v>40.98</v>
          </cell>
          <cell r="E45" t="str">
            <v>#</v>
          </cell>
        </row>
        <row r="46">
          <cell r="B46" t="str">
            <v>Large urban area</v>
          </cell>
          <cell r="C46" t="str">
            <v>S</v>
          </cell>
          <cell r="D46">
            <v>55.82</v>
          </cell>
          <cell r="E46" t="str">
            <v/>
          </cell>
        </row>
        <row r="47">
          <cell r="B47" t="str">
            <v>Medium urban area</v>
          </cell>
          <cell r="C47" t="str">
            <v>S</v>
          </cell>
          <cell r="D47">
            <v>77.239999999999995</v>
          </cell>
          <cell r="E47" t="str">
            <v/>
          </cell>
        </row>
        <row r="48">
          <cell r="B48" t="str">
            <v>Small urban area</v>
          </cell>
          <cell r="C48" t="str">
            <v>S</v>
          </cell>
          <cell r="D48">
            <v>65.84</v>
          </cell>
          <cell r="E48" t="str">
            <v/>
          </cell>
        </row>
        <row r="49">
          <cell r="B49" t="str">
            <v>Rural settlement/rural other</v>
          </cell>
          <cell r="C49" t="str">
            <v>S</v>
          </cell>
          <cell r="D49">
            <v>101.08</v>
          </cell>
          <cell r="E49" t="str">
            <v/>
          </cell>
        </row>
        <row r="50">
          <cell r="B50" t="str">
            <v>Major urban area</v>
          </cell>
          <cell r="C50">
            <v>9</v>
          </cell>
          <cell r="D50">
            <v>40.98</v>
          </cell>
          <cell r="E50" t="str">
            <v>#</v>
          </cell>
        </row>
        <row r="51">
          <cell r="B51" t="str">
            <v>Medium/large urban area</v>
          </cell>
          <cell r="C51">
            <v>5</v>
          </cell>
          <cell r="D51">
            <v>44.22</v>
          </cell>
          <cell r="E51" t="str">
            <v>#</v>
          </cell>
        </row>
        <row r="52">
          <cell r="B52" t="str">
            <v>Small urban/rural area</v>
          </cell>
          <cell r="C52" t="str">
            <v>S</v>
          </cell>
          <cell r="D52">
            <v>57.42</v>
          </cell>
          <cell r="E52" t="str">
            <v/>
          </cell>
        </row>
        <row r="53">
          <cell r="B53" t="str">
            <v>Quintile 1 (least deprived)</v>
          </cell>
          <cell r="C53" t="str">
            <v>S</v>
          </cell>
          <cell r="D53">
            <v>148.56</v>
          </cell>
          <cell r="E53" t="str">
            <v/>
          </cell>
        </row>
        <row r="54">
          <cell r="B54" t="str">
            <v>Quintile 2</v>
          </cell>
          <cell r="C54" t="str">
            <v>S</v>
          </cell>
          <cell r="D54">
            <v>87.17</v>
          </cell>
          <cell r="E54" t="str">
            <v/>
          </cell>
        </row>
        <row r="55">
          <cell r="B55" t="str">
            <v>Quintile 3</v>
          </cell>
          <cell r="C55" t="str">
            <v>S</v>
          </cell>
          <cell r="D55">
            <v>66.069999999999993</v>
          </cell>
          <cell r="E55" t="str">
            <v/>
          </cell>
        </row>
        <row r="56">
          <cell r="B56" t="str">
            <v>Quintile 4</v>
          </cell>
          <cell r="C56" t="str">
            <v>S</v>
          </cell>
          <cell r="D56">
            <v>50.2</v>
          </cell>
          <cell r="E56" t="str">
            <v/>
          </cell>
        </row>
        <row r="57">
          <cell r="B57" t="str">
            <v>Quintile 5 (most deprived)</v>
          </cell>
          <cell r="C57">
            <v>8</v>
          </cell>
          <cell r="D57">
            <v>37.409999999999997</v>
          </cell>
          <cell r="E57" t="str">
            <v>#</v>
          </cell>
        </row>
        <row r="58">
          <cell r="B58" t="str">
            <v>Had partner within last 12 months</v>
          </cell>
          <cell r="C58">
            <v>20</v>
          </cell>
          <cell r="D58">
            <v>25.26</v>
          </cell>
          <cell r="E58" t="str">
            <v>#</v>
          </cell>
        </row>
        <row r="59">
          <cell r="B59" t="str">
            <v>Has ever had a partner</v>
          </cell>
          <cell r="C59">
            <v>20</v>
          </cell>
          <cell r="D59">
            <v>25.26</v>
          </cell>
          <cell r="E59" t="str">
            <v>#</v>
          </cell>
        </row>
        <row r="60">
          <cell r="B60" t="str">
            <v>Partnered – legally registered</v>
          </cell>
          <cell r="C60" t="str">
            <v>S</v>
          </cell>
          <cell r="D60">
            <v>75.069999999999993</v>
          </cell>
          <cell r="E60" t="str">
            <v/>
          </cell>
        </row>
        <row r="61">
          <cell r="B61" t="str">
            <v>Partnered – not legally registered</v>
          </cell>
          <cell r="C61" t="str">
            <v>S</v>
          </cell>
          <cell r="D61">
            <v>58.29</v>
          </cell>
          <cell r="E61" t="str">
            <v/>
          </cell>
        </row>
        <row r="62">
          <cell r="B62" t="str">
            <v>Non-partnered</v>
          </cell>
          <cell r="C62">
            <v>12</v>
          </cell>
          <cell r="D62">
            <v>33.4</v>
          </cell>
          <cell r="E62" t="str">
            <v>#</v>
          </cell>
        </row>
        <row r="63">
          <cell r="B63" t="str">
            <v>Never married and never in a civil union</v>
          </cell>
          <cell r="C63">
            <v>6</v>
          </cell>
          <cell r="D63">
            <v>42.17</v>
          </cell>
          <cell r="E63" t="str">
            <v>#</v>
          </cell>
        </row>
        <row r="64">
          <cell r="B64" t="str">
            <v>Divorced</v>
          </cell>
          <cell r="C64" t="str">
            <v>S</v>
          </cell>
          <cell r="D64">
            <v>98.39</v>
          </cell>
          <cell r="E64" t="str">
            <v/>
          </cell>
        </row>
        <row r="65">
          <cell r="B65" t="str">
            <v>Widowed/surviving partner</v>
          </cell>
          <cell r="C65" t="str">
            <v>S</v>
          </cell>
          <cell r="D65">
            <v>124.45</v>
          </cell>
          <cell r="E65" t="str">
            <v/>
          </cell>
        </row>
        <row r="66">
          <cell r="B66" t="str">
            <v>Separated</v>
          </cell>
          <cell r="C66">
            <v>8</v>
          </cell>
          <cell r="D66">
            <v>45.02</v>
          </cell>
          <cell r="E66" t="str">
            <v>#</v>
          </cell>
        </row>
        <row r="67">
          <cell r="B67" t="str">
            <v>Married/civil union/de facto</v>
          </cell>
          <cell r="C67" t="str">
            <v>S</v>
          </cell>
          <cell r="D67">
            <v>75.069999999999993</v>
          </cell>
          <cell r="E67" t="str">
            <v/>
          </cell>
        </row>
        <row r="68">
          <cell r="B68" t="str">
            <v>Adults with disability</v>
          </cell>
          <cell r="C68" t="str">
            <v>S</v>
          </cell>
          <cell r="D68">
            <v>87.64</v>
          </cell>
          <cell r="E68" t="str">
            <v/>
          </cell>
        </row>
        <row r="69">
          <cell r="B69" t="str">
            <v>Adults without disability</v>
          </cell>
          <cell r="C69">
            <v>17</v>
          </cell>
          <cell r="D69">
            <v>27.21</v>
          </cell>
          <cell r="E69" t="str">
            <v>#</v>
          </cell>
        </row>
        <row r="70">
          <cell r="B70" t="str">
            <v>Low level of psychological distress</v>
          </cell>
          <cell r="C70">
            <v>12</v>
          </cell>
          <cell r="D70">
            <v>29.71</v>
          </cell>
          <cell r="E70" t="str">
            <v>#</v>
          </cell>
        </row>
        <row r="71">
          <cell r="B71" t="str">
            <v>Moderate level of psychological distress</v>
          </cell>
          <cell r="C71" t="str">
            <v>S</v>
          </cell>
          <cell r="D71">
            <v>66.83</v>
          </cell>
          <cell r="E71" t="str">
            <v/>
          </cell>
        </row>
        <row r="72">
          <cell r="B72" t="str">
            <v>High level of psychological distress</v>
          </cell>
          <cell r="C72" t="str">
            <v>S</v>
          </cell>
          <cell r="D72">
            <v>73.010000000000005</v>
          </cell>
          <cell r="E72" t="str">
            <v/>
          </cell>
        </row>
        <row r="73">
          <cell r="B73" t="str">
            <v>No probable serious mental illness</v>
          </cell>
          <cell r="C73">
            <v>12</v>
          </cell>
          <cell r="D73">
            <v>29.71</v>
          </cell>
          <cell r="E73" t="str">
            <v>#</v>
          </cell>
        </row>
        <row r="74">
          <cell r="B74" t="str">
            <v>Probable serious mental illness</v>
          </cell>
          <cell r="C74" t="str">
            <v>S</v>
          </cell>
          <cell r="D74">
            <v>66.83</v>
          </cell>
          <cell r="E74" t="str">
            <v/>
          </cell>
        </row>
        <row r="75">
          <cell r="B75" t="str">
            <v>Employed</v>
          </cell>
          <cell r="C75">
            <v>9</v>
          </cell>
          <cell r="D75">
            <v>35.69</v>
          </cell>
          <cell r="E75" t="str">
            <v>#</v>
          </cell>
        </row>
        <row r="76">
          <cell r="B76" t="str">
            <v>Unemployed</v>
          </cell>
          <cell r="C76" t="str">
            <v>S</v>
          </cell>
          <cell r="D76">
            <v>112.33</v>
          </cell>
          <cell r="E76" t="str">
            <v/>
          </cell>
        </row>
        <row r="77">
          <cell r="B77" t="str">
            <v>Retired</v>
          </cell>
          <cell r="C77" t="str">
            <v>S</v>
          </cell>
          <cell r="D77">
            <v>196.08</v>
          </cell>
          <cell r="E77" t="str">
            <v/>
          </cell>
        </row>
        <row r="78">
          <cell r="B78" t="str">
            <v>Home or caring duties or voluntary work</v>
          </cell>
          <cell r="C78">
            <v>5</v>
          </cell>
          <cell r="D78">
            <v>48.14</v>
          </cell>
          <cell r="E78" t="str">
            <v>#</v>
          </cell>
        </row>
        <row r="79">
          <cell r="B79" t="str">
            <v>Not employed, studying</v>
          </cell>
          <cell r="C79" t="str">
            <v>S</v>
          </cell>
          <cell r="D79">
            <v>97.13</v>
          </cell>
          <cell r="E79" t="str">
            <v/>
          </cell>
        </row>
        <row r="80">
          <cell r="B80" t="str">
            <v>Not employed, not actively seeking work/unable to work</v>
          </cell>
          <cell r="C80" t="str">
            <v>S</v>
          </cell>
          <cell r="D80">
            <v>94.4</v>
          </cell>
          <cell r="E80" t="str">
            <v/>
          </cell>
        </row>
        <row r="81">
          <cell r="B81" t="str">
            <v>Other employment status</v>
          </cell>
          <cell r="C81" t="str">
            <v>S</v>
          </cell>
          <cell r="D81">
            <v>153.51</v>
          </cell>
          <cell r="E81" t="str">
            <v/>
          </cell>
        </row>
        <row r="82">
          <cell r="B82" t="str">
            <v>Not in the labour force</v>
          </cell>
          <cell r="C82">
            <v>9</v>
          </cell>
          <cell r="D82">
            <v>41.38</v>
          </cell>
          <cell r="E82" t="str">
            <v>#</v>
          </cell>
        </row>
        <row r="83">
          <cell r="B83" t="str">
            <v>Personal income: $20,000 or less</v>
          </cell>
          <cell r="C83">
            <v>6</v>
          </cell>
          <cell r="D83">
            <v>39.75</v>
          </cell>
          <cell r="E83" t="str">
            <v>#</v>
          </cell>
        </row>
        <row r="84">
          <cell r="B84" t="str">
            <v>Personal income: $20,001–$40,000</v>
          </cell>
          <cell r="C84" t="str">
            <v>S</v>
          </cell>
          <cell r="D84">
            <v>50.45</v>
          </cell>
          <cell r="E84" t="str">
            <v/>
          </cell>
        </row>
        <row r="85">
          <cell r="B85" t="str">
            <v>Personal income: $40,001–$60,000</v>
          </cell>
          <cell r="C85" t="str">
            <v>S</v>
          </cell>
          <cell r="D85">
            <v>61.24</v>
          </cell>
          <cell r="E85" t="str">
            <v/>
          </cell>
        </row>
        <row r="86">
          <cell r="B86" t="str">
            <v>Personal income: $60,001 or more</v>
          </cell>
          <cell r="C86" t="str">
            <v>S</v>
          </cell>
          <cell r="D86">
            <v>69.92</v>
          </cell>
          <cell r="E86" t="str">
            <v/>
          </cell>
        </row>
        <row r="87">
          <cell r="B87" t="str">
            <v>Household income: $40,000 or less</v>
          </cell>
          <cell r="C87">
            <v>8</v>
          </cell>
          <cell r="D87">
            <v>37</v>
          </cell>
          <cell r="E87" t="str">
            <v>#</v>
          </cell>
        </row>
        <row r="88">
          <cell r="B88" t="str">
            <v>Household income: $40,001–$60,000</v>
          </cell>
          <cell r="C88" t="str">
            <v>S</v>
          </cell>
          <cell r="D88">
            <v>62.78</v>
          </cell>
          <cell r="E88" t="str">
            <v/>
          </cell>
        </row>
        <row r="89">
          <cell r="B89" t="str">
            <v>Household income: $60,001–$100,000</v>
          </cell>
          <cell r="C89" t="str">
            <v>S</v>
          </cell>
          <cell r="D89">
            <v>57.31</v>
          </cell>
          <cell r="E89" t="str">
            <v/>
          </cell>
        </row>
        <row r="90">
          <cell r="B90" t="str">
            <v>Household income: $100,001 or more</v>
          </cell>
          <cell r="C90" t="str">
            <v>S</v>
          </cell>
          <cell r="D90">
            <v>83.62</v>
          </cell>
          <cell r="E90" t="str">
            <v/>
          </cell>
        </row>
        <row r="91">
          <cell r="B91" t="str">
            <v>Not at all limited</v>
          </cell>
          <cell r="C91" t="str">
            <v>S</v>
          </cell>
          <cell r="D91">
            <v>68.2</v>
          </cell>
          <cell r="E91" t="str">
            <v/>
          </cell>
        </row>
        <row r="92">
          <cell r="B92" t="str">
            <v>A little limited</v>
          </cell>
          <cell r="C92" t="str">
            <v>S</v>
          </cell>
          <cell r="D92">
            <v>57.57</v>
          </cell>
          <cell r="E92" t="str">
            <v/>
          </cell>
        </row>
        <row r="93">
          <cell r="B93" t="str">
            <v>Quite limited</v>
          </cell>
          <cell r="C93" t="str">
            <v>S</v>
          </cell>
          <cell r="D93">
            <v>77.63</v>
          </cell>
          <cell r="E93" t="str">
            <v/>
          </cell>
        </row>
        <row r="94">
          <cell r="B94" t="str">
            <v>Very limited</v>
          </cell>
          <cell r="C94" t="str">
            <v>S</v>
          </cell>
          <cell r="D94">
            <v>71.78</v>
          </cell>
          <cell r="E94" t="str">
            <v/>
          </cell>
        </row>
        <row r="95">
          <cell r="B95" t="str">
            <v>Couldn't buy it</v>
          </cell>
          <cell r="C95">
            <v>9</v>
          </cell>
          <cell r="D95">
            <v>37.950000000000003</v>
          </cell>
          <cell r="E95" t="str">
            <v>#</v>
          </cell>
        </row>
        <row r="96">
          <cell r="B96" t="str">
            <v>Not at all limited</v>
          </cell>
          <cell r="C96" t="str">
            <v>S</v>
          </cell>
          <cell r="D96">
            <v>68.2</v>
          </cell>
          <cell r="E96" t="str">
            <v/>
          </cell>
        </row>
        <row r="97">
          <cell r="B97" t="str">
            <v>A little limited</v>
          </cell>
          <cell r="C97" t="str">
            <v>S</v>
          </cell>
          <cell r="D97">
            <v>57.57</v>
          </cell>
          <cell r="E97" t="str">
            <v/>
          </cell>
        </row>
        <row r="98">
          <cell r="B98" t="str">
            <v>Quite or very limited</v>
          </cell>
          <cell r="C98" t="str">
            <v>S</v>
          </cell>
          <cell r="D98">
            <v>55.41</v>
          </cell>
          <cell r="E98" t="str">
            <v/>
          </cell>
        </row>
        <row r="99">
          <cell r="B99" t="str">
            <v>Couldn't buy it</v>
          </cell>
          <cell r="C99">
            <v>9</v>
          </cell>
          <cell r="D99">
            <v>37.950000000000003</v>
          </cell>
          <cell r="E99" t="str">
            <v>#</v>
          </cell>
        </row>
        <row r="100">
          <cell r="B100" t="str">
            <v>Yes, can meet unexpected expense</v>
          </cell>
          <cell r="C100">
            <v>10</v>
          </cell>
          <cell r="D100">
            <v>40.729999999999997</v>
          </cell>
          <cell r="E100" t="str">
            <v>#</v>
          </cell>
        </row>
        <row r="101">
          <cell r="B101" t="str">
            <v>No, cannot meet unexpected expense</v>
          </cell>
          <cell r="C101">
            <v>9</v>
          </cell>
          <cell r="D101">
            <v>34.07</v>
          </cell>
          <cell r="E101" t="str">
            <v>#</v>
          </cell>
        </row>
        <row r="102">
          <cell r="B102" t="str">
            <v>Household had no vehicle access</v>
          </cell>
          <cell r="C102" t="str">
            <v>S</v>
          </cell>
          <cell r="D102">
            <v>71.02</v>
          </cell>
          <cell r="E102" t="str">
            <v/>
          </cell>
        </row>
        <row r="103">
          <cell r="B103" t="str">
            <v>Household had vehicle access</v>
          </cell>
          <cell r="C103">
            <v>18</v>
          </cell>
          <cell r="D103">
            <v>25.44</v>
          </cell>
          <cell r="E103" t="str">
            <v>#</v>
          </cell>
        </row>
        <row r="104">
          <cell r="B104" t="str">
            <v>Household had no access to device</v>
          </cell>
          <cell r="C104">
            <v>0</v>
          </cell>
          <cell r="D104" t="str">
            <v>.</v>
          </cell>
          <cell r="E104" t="str">
            <v/>
          </cell>
        </row>
        <row r="105">
          <cell r="B105" t="str">
            <v>Household had access to device</v>
          </cell>
          <cell r="C105">
            <v>20</v>
          </cell>
          <cell r="D105">
            <v>25.26</v>
          </cell>
          <cell r="E105" t="str">
            <v>#</v>
          </cell>
        </row>
        <row r="106">
          <cell r="B106" t="str">
            <v>One person household</v>
          </cell>
          <cell r="C106">
            <v>2</v>
          </cell>
          <cell r="D106">
            <v>48.1</v>
          </cell>
          <cell r="E106" t="str">
            <v>#</v>
          </cell>
        </row>
        <row r="107">
          <cell r="B107" t="str">
            <v>One parent with child(ren)</v>
          </cell>
          <cell r="C107">
            <v>9</v>
          </cell>
          <cell r="D107">
            <v>40.340000000000003</v>
          </cell>
          <cell r="E107" t="str">
            <v>#</v>
          </cell>
        </row>
        <row r="108">
          <cell r="B108" t="str">
            <v>Couple only</v>
          </cell>
          <cell r="C108" t="str">
            <v>S</v>
          </cell>
          <cell r="D108">
            <v>146.18</v>
          </cell>
          <cell r="E108" t="str">
            <v/>
          </cell>
        </row>
        <row r="109">
          <cell r="B109" t="str">
            <v>Couple with child(ren)</v>
          </cell>
          <cell r="C109" t="str">
            <v>S</v>
          </cell>
          <cell r="D109">
            <v>85.15</v>
          </cell>
          <cell r="E109" t="str">
            <v/>
          </cell>
        </row>
        <row r="110">
          <cell r="B110" t="str">
            <v>Other multi-person household</v>
          </cell>
          <cell r="C110" t="str">
            <v>S</v>
          </cell>
          <cell r="D110">
            <v>96.9</v>
          </cell>
          <cell r="E110" t="str">
            <v/>
          </cell>
        </row>
        <row r="111">
          <cell r="B111" t="str">
            <v>Other household with couple and/or child</v>
          </cell>
          <cell r="C111" t="str">
            <v>S</v>
          </cell>
          <cell r="D111">
            <v>73.84</v>
          </cell>
          <cell r="E111" t="str">
            <v/>
          </cell>
        </row>
        <row r="112">
          <cell r="B112" t="str">
            <v>One-person household</v>
          </cell>
          <cell r="C112">
            <v>2</v>
          </cell>
          <cell r="D112">
            <v>48.1</v>
          </cell>
          <cell r="E112" t="str">
            <v>#</v>
          </cell>
        </row>
        <row r="113">
          <cell r="B113" t="str">
            <v>Two-people household</v>
          </cell>
          <cell r="C113">
            <v>3</v>
          </cell>
          <cell r="D113">
            <v>48.37</v>
          </cell>
          <cell r="E113" t="str">
            <v>#</v>
          </cell>
        </row>
        <row r="114">
          <cell r="B114" t="str">
            <v>Three-people household</v>
          </cell>
          <cell r="C114">
            <v>6</v>
          </cell>
          <cell r="D114">
            <v>45.64</v>
          </cell>
          <cell r="E114" t="str">
            <v>#</v>
          </cell>
        </row>
        <row r="115">
          <cell r="B115" t="str">
            <v>Four-people household</v>
          </cell>
          <cell r="C115" t="str">
            <v>S</v>
          </cell>
          <cell r="D115">
            <v>71.27</v>
          </cell>
          <cell r="E115" t="str">
            <v/>
          </cell>
        </row>
        <row r="116">
          <cell r="B116" t="str">
            <v>Five-or-more-people household</v>
          </cell>
          <cell r="C116" t="str">
            <v>S</v>
          </cell>
          <cell r="D116">
            <v>58.83</v>
          </cell>
          <cell r="E116" t="str">
            <v/>
          </cell>
        </row>
        <row r="117">
          <cell r="B117" t="str">
            <v>No children in household</v>
          </cell>
          <cell r="C117">
            <v>6</v>
          </cell>
          <cell r="D117">
            <v>39.200000000000003</v>
          </cell>
          <cell r="E117" t="str">
            <v>#</v>
          </cell>
        </row>
        <row r="118">
          <cell r="B118" t="str">
            <v>One-child household</v>
          </cell>
          <cell r="C118" t="str">
            <v>S</v>
          </cell>
          <cell r="D118">
            <v>51.8</v>
          </cell>
          <cell r="E118" t="str">
            <v/>
          </cell>
        </row>
        <row r="119">
          <cell r="B119" t="str">
            <v>Two-or-more-children household</v>
          </cell>
          <cell r="C119">
            <v>10</v>
          </cell>
          <cell r="D119">
            <v>41.52</v>
          </cell>
          <cell r="E119" t="str">
            <v>#</v>
          </cell>
        </row>
        <row r="120">
          <cell r="B120" t="str">
            <v>No children in household</v>
          </cell>
          <cell r="C120">
            <v>6</v>
          </cell>
          <cell r="D120">
            <v>39.200000000000003</v>
          </cell>
          <cell r="E120" t="str">
            <v>#</v>
          </cell>
        </row>
        <row r="121">
          <cell r="B121" t="str">
            <v>One-or-more-children household</v>
          </cell>
          <cell r="C121">
            <v>14</v>
          </cell>
          <cell r="D121">
            <v>34.159999999999997</v>
          </cell>
          <cell r="E121" t="str">
            <v>#</v>
          </cell>
        </row>
        <row r="122">
          <cell r="B122" t="str">
            <v>Yes, lived at current address</v>
          </cell>
          <cell r="C122">
            <v>13</v>
          </cell>
          <cell r="D122">
            <v>30.65</v>
          </cell>
          <cell r="E122" t="str">
            <v>#</v>
          </cell>
        </row>
        <row r="123">
          <cell r="B123" t="str">
            <v>No, did not live at current address</v>
          </cell>
          <cell r="C123">
            <v>7</v>
          </cell>
          <cell r="D123">
            <v>42.39</v>
          </cell>
          <cell r="E123" t="str">
            <v>#</v>
          </cell>
        </row>
        <row r="124">
          <cell r="B124" t="str">
            <v>Owned</v>
          </cell>
          <cell r="C124" t="str">
            <v>S</v>
          </cell>
          <cell r="D124">
            <v>51.07</v>
          </cell>
          <cell r="E124" t="str">
            <v/>
          </cell>
        </row>
        <row r="125">
          <cell r="B125" t="str">
            <v>Rented, private</v>
          </cell>
          <cell r="C125">
            <v>10</v>
          </cell>
          <cell r="D125">
            <v>36.590000000000003</v>
          </cell>
          <cell r="E125" t="str">
            <v>#</v>
          </cell>
        </row>
        <row r="126">
          <cell r="B126" t="str">
            <v>Rented, government</v>
          </cell>
          <cell r="C126" t="str">
            <v>S</v>
          </cell>
          <cell r="D126">
            <v>50.84</v>
          </cell>
          <cell r="E126" t="str">
            <v/>
          </cell>
        </row>
        <row r="128">
          <cell r="B128"/>
          <cell r="C128"/>
          <cell r="D128"/>
          <cell r="E128"/>
        </row>
        <row r="129">
          <cell r="B129"/>
          <cell r="C129"/>
          <cell r="D129"/>
          <cell r="E129"/>
        </row>
        <row r="130">
          <cell r="B130"/>
          <cell r="C130"/>
          <cell r="D130"/>
          <cell r="E130"/>
        </row>
      </sheetData>
      <sheetData sheetId="16">
        <row r="4">
          <cell r="B4" t="str">
            <v>New Zealand Average</v>
          </cell>
          <cell r="C4">
            <v>43.78</v>
          </cell>
          <cell r="D4">
            <v>6.79</v>
          </cell>
          <cell r="E4" t="str">
            <v>.‡</v>
          </cell>
          <cell r="F4" t="str">
            <v/>
          </cell>
        </row>
        <row r="5">
          <cell r="B5" t="str">
            <v>Female</v>
          </cell>
          <cell r="C5">
            <v>43.78</v>
          </cell>
          <cell r="D5">
            <v>6.79</v>
          </cell>
          <cell r="E5" t="str">
            <v>.‡</v>
          </cell>
          <cell r="F5" t="str">
            <v/>
          </cell>
        </row>
        <row r="6">
          <cell r="B6" t="str">
            <v>Cis-female</v>
          </cell>
          <cell r="C6">
            <v>43.9</v>
          </cell>
          <cell r="D6">
            <v>6.8</v>
          </cell>
          <cell r="E6" t="str">
            <v>.‡</v>
          </cell>
          <cell r="F6" t="str">
            <v/>
          </cell>
        </row>
        <row r="7">
          <cell r="B7" t="str">
            <v>Gender-diverse or trans-gender</v>
          </cell>
          <cell r="C7">
            <v>0</v>
          </cell>
          <cell r="D7">
            <v>0</v>
          </cell>
          <cell r="E7" t="str">
            <v>.</v>
          </cell>
          <cell r="F7" t="str">
            <v>*</v>
          </cell>
        </row>
        <row r="8">
          <cell r="B8" t="str">
            <v>Heterosexual</v>
          </cell>
          <cell r="C8">
            <v>42.32</v>
          </cell>
          <cell r="D8">
            <v>7</v>
          </cell>
          <cell r="E8" t="str">
            <v>.‡</v>
          </cell>
          <cell r="F8" t="str">
            <v/>
          </cell>
        </row>
        <row r="9">
          <cell r="B9" t="str">
            <v>Gay or lesbian</v>
          </cell>
          <cell r="C9" t="str">
            <v>S</v>
          </cell>
          <cell r="D9">
            <v>95.24</v>
          </cell>
          <cell r="E9" t="str">
            <v/>
          </cell>
          <cell r="F9" t="str">
            <v/>
          </cell>
        </row>
        <row r="10">
          <cell r="B10" t="str">
            <v>Bisexual</v>
          </cell>
          <cell r="C10" t="str">
            <v>S</v>
          </cell>
          <cell r="D10">
            <v>27.86</v>
          </cell>
          <cell r="E10" t="str">
            <v/>
          </cell>
          <cell r="F10" t="str">
            <v/>
          </cell>
        </row>
        <row r="11">
          <cell r="B11" t="str">
            <v>Other sexual identity</v>
          </cell>
          <cell r="C11" t="str">
            <v>S</v>
          </cell>
          <cell r="D11">
            <v>118.53</v>
          </cell>
          <cell r="E11" t="str">
            <v/>
          </cell>
          <cell r="F11" t="str">
            <v/>
          </cell>
        </row>
        <row r="12">
          <cell r="B12" t="str">
            <v>People with diverse sexualities</v>
          </cell>
          <cell r="C12">
            <v>56.52</v>
          </cell>
          <cell r="D12">
            <v>25.66</v>
          </cell>
          <cell r="E12" t="str">
            <v>.</v>
          </cell>
          <cell r="F12" t="str">
            <v/>
          </cell>
        </row>
        <row r="13">
          <cell r="B13" t="str">
            <v>Not LGBT</v>
          </cell>
          <cell r="C13">
            <v>42.75</v>
          </cell>
          <cell r="D13">
            <v>6.98</v>
          </cell>
          <cell r="E13" t="str">
            <v>.‡</v>
          </cell>
          <cell r="F13" t="str">
            <v/>
          </cell>
        </row>
        <row r="14">
          <cell r="B14" t="str">
            <v>LGBT</v>
          </cell>
          <cell r="C14">
            <v>54.68</v>
          </cell>
          <cell r="D14">
            <v>24.98</v>
          </cell>
          <cell r="E14" t="str">
            <v>.</v>
          </cell>
          <cell r="F14" t="str">
            <v/>
          </cell>
        </row>
        <row r="15">
          <cell r="B15" t="str">
            <v>15–19 years</v>
          </cell>
          <cell r="C15" t="str">
            <v>S</v>
          </cell>
          <cell r="D15">
            <v>34.450000000000003</v>
          </cell>
          <cell r="E15" t="str">
            <v/>
          </cell>
          <cell r="F15" t="str">
            <v/>
          </cell>
        </row>
        <row r="16">
          <cell r="B16" t="str">
            <v>20–29 years</v>
          </cell>
          <cell r="C16">
            <v>42.01</v>
          </cell>
          <cell r="D16">
            <v>14.42</v>
          </cell>
          <cell r="E16" t="str">
            <v>.</v>
          </cell>
          <cell r="F16" t="str">
            <v/>
          </cell>
        </row>
        <row r="17">
          <cell r="B17" t="str">
            <v>30–39 years</v>
          </cell>
          <cell r="C17">
            <v>41.98</v>
          </cell>
          <cell r="D17">
            <v>13.52</v>
          </cell>
          <cell r="E17" t="str">
            <v>.</v>
          </cell>
          <cell r="F17" t="str">
            <v/>
          </cell>
        </row>
        <row r="18">
          <cell r="B18" t="str">
            <v>40–49 years</v>
          </cell>
          <cell r="C18">
            <v>39.39</v>
          </cell>
          <cell r="D18">
            <v>17.170000000000002</v>
          </cell>
          <cell r="E18" t="str">
            <v>.</v>
          </cell>
          <cell r="F18" t="str">
            <v/>
          </cell>
        </row>
        <row r="19">
          <cell r="B19" t="str">
            <v>50–59 years</v>
          </cell>
          <cell r="C19">
            <v>53.8</v>
          </cell>
          <cell r="D19">
            <v>21.22</v>
          </cell>
          <cell r="E19" t="str">
            <v>.</v>
          </cell>
          <cell r="F19" t="str">
            <v/>
          </cell>
        </row>
        <row r="20">
          <cell r="B20" t="str">
            <v>60–64 years</v>
          </cell>
          <cell r="C20" t="str">
            <v>S</v>
          </cell>
          <cell r="D20">
            <v>36.619999999999997</v>
          </cell>
          <cell r="E20" t="str">
            <v/>
          </cell>
          <cell r="F20" t="str">
            <v/>
          </cell>
        </row>
        <row r="21">
          <cell r="B21" t="str">
            <v>65 years and over</v>
          </cell>
          <cell r="C21" t="str">
            <v>S</v>
          </cell>
          <cell r="D21">
            <v>23.58</v>
          </cell>
          <cell r="E21" t="str">
            <v/>
          </cell>
          <cell r="F21" t="str">
            <v/>
          </cell>
        </row>
        <row r="22">
          <cell r="B22" t="str">
            <v>15–29 years</v>
          </cell>
          <cell r="C22">
            <v>43.91</v>
          </cell>
          <cell r="D22">
            <v>13.2</v>
          </cell>
          <cell r="E22" t="str">
            <v>.</v>
          </cell>
          <cell r="F22" t="str">
            <v/>
          </cell>
        </row>
        <row r="23">
          <cell r="B23" t="str">
            <v>30–64 years</v>
          </cell>
          <cell r="C23">
            <v>44.55</v>
          </cell>
          <cell r="D23">
            <v>8.67</v>
          </cell>
          <cell r="E23" t="str">
            <v>.‡</v>
          </cell>
          <cell r="F23" t="str">
            <v/>
          </cell>
        </row>
        <row r="24">
          <cell r="B24" t="str">
            <v>65 years and over</v>
          </cell>
          <cell r="C24" t="str">
            <v>S</v>
          </cell>
          <cell r="D24">
            <v>23.58</v>
          </cell>
          <cell r="E24" t="str">
            <v/>
          </cell>
          <cell r="F24" t="str">
            <v/>
          </cell>
        </row>
        <row r="25">
          <cell r="B25" t="str">
            <v>15–19 years</v>
          </cell>
          <cell r="C25" t="str">
            <v>S</v>
          </cell>
          <cell r="D25">
            <v>34.450000000000003</v>
          </cell>
          <cell r="E25" t="str">
            <v/>
          </cell>
          <cell r="F25" t="str">
            <v/>
          </cell>
        </row>
        <row r="26">
          <cell r="B26" t="str">
            <v>20–29 years</v>
          </cell>
          <cell r="C26">
            <v>42.01</v>
          </cell>
          <cell r="D26">
            <v>14.42</v>
          </cell>
          <cell r="E26" t="str">
            <v>.</v>
          </cell>
          <cell r="F26" t="str">
            <v/>
          </cell>
        </row>
        <row r="27">
          <cell r="B27" t="str">
            <v>NZ European</v>
          </cell>
          <cell r="C27">
            <v>41.82</v>
          </cell>
          <cell r="D27">
            <v>7.94</v>
          </cell>
          <cell r="E27" t="str">
            <v>.‡</v>
          </cell>
          <cell r="F27" t="str">
            <v/>
          </cell>
        </row>
        <row r="28">
          <cell r="B28" t="str">
            <v>Māori</v>
          </cell>
          <cell r="C28">
            <v>37.1</v>
          </cell>
          <cell r="D28">
            <v>10.08</v>
          </cell>
          <cell r="E28" t="str">
            <v>.</v>
          </cell>
          <cell r="F28" t="str">
            <v/>
          </cell>
        </row>
        <row r="29">
          <cell r="B29" t="str">
            <v>Pacific peoples</v>
          </cell>
          <cell r="C29" t="str">
            <v>S</v>
          </cell>
          <cell r="D29">
            <v>20.94</v>
          </cell>
          <cell r="E29" t="str">
            <v/>
          </cell>
          <cell r="F29" t="str">
            <v/>
          </cell>
        </row>
        <row r="30">
          <cell r="B30" t="str">
            <v>Asian</v>
          </cell>
          <cell r="C30">
            <v>82.92</v>
          </cell>
          <cell r="D30">
            <v>21.65</v>
          </cell>
          <cell r="E30" t="str">
            <v>.</v>
          </cell>
          <cell r="F30" t="str">
            <v>*</v>
          </cell>
        </row>
        <row r="31">
          <cell r="B31" t="str">
            <v>Chinese</v>
          </cell>
          <cell r="C31" t="str">
            <v>Ŝ</v>
          </cell>
          <cell r="D31">
            <v>0</v>
          </cell>
          <cell r="E31" t="str">
            <v/>
          </cell>
          <cell r="F31" t="str">
            <v>*</v>
          </cell>
        </row>
        <row r="32">
          <cell r="B32" t="str">
            <v>Indian</v>
          </cell>
          <cell r="C32" t="str">
            <v>S</v>
          </cell>
          <cell r="D32">
            <v>42.66</v>
          </cell>
          <cell r="E32" t="str">
            <v/>
          </cell>
          <cell r="F32" t="str">
            <v/>
          </cell>
        </row>
        <row r="33">
          <cell r="B33" t="str">
            <v>Other Asian ethnicity</v>
          </cell>
          <cell r="C33" t="str">
            <v>S</v>
          </cell>
          <cell r="D33">
            <v>60.22</v>
          </cell>
          <cell r="E33" t="str">
            <v/>
          </cell>
          <cell r="F33" t="str">
            <v/>
          </cell>
        </row>
        <row r="34">
          <cell r="B34" t="str">
            <v>Other ethnicity</v>
          </cell>
          <cell r="C34" t="str">
            <v>S</v>
          </cell>
          <cell r="D34">
            <v>57.46</v>
          </cell>
          <cell r="E34" t="str">
            <v/>
          </cell>
          <cell r="F34" t="str">
            <v/>
          </cell>
        </row>
        <row r="35">
          <cell r="B35" t="str">
            <v>Other ethnicity (except European and Māori)</v>
          </cell>
          <cell r="C35">
            <v>55.25</v>
          </cell>
          <cell r="D35">
            <v>17.57</v>
          </cell>
          <cell r="E35" t="str">
            <v>.</v>
          </cell>
          <cell r="F35" t="str">
            <v/>
          </cell>
        </row>
        <row r="36">
          <cell r="B36" t="str">
            <v>Other ethnicity (except European, Māori and Asian)</v>
          </cell>
          <cell r="C36" t="str">
            <v>Ŝ</v>
          </cell>
          <cell r="D36">
            <v>19.010000000000002</v>
          </cell>
          <cell r="E36" t="str">
            <v/>
          </cell>
          <cell r="F36" t="str">
            <v/>
          </cell>
        </row>
        <row r="37">
          <cell r="B37" t="str">
            <v>Other ethnicity (except European, Māori and Pacific)</v>
          </cell>
          <cell r="C37">
            <v>73.75</v>
          </cell>
          <cell r="D37">
            <v>25.55</v>
          </cell>
          <cell r="E37" t="str">
            <v>.</v>
          </cell>
          <cell r="F37" t="str">
            <v/>
          </cell>
        </row>
        <row r="38">
          <cell r="B38">
            <v>2018</v>
          </cell>
          <cell r="C38">
            <v>47.38</v>
          </cell>
          <cell r="D38">
            <v>8.48</v>
          </cell>
          <cell r="E38" t="str">
            <v>.‡</v>
          </cell>
          <cell r="F38" t="str">
            <v/>
          </cell>
        </row>
        <row r="39">
          <cell r="B39" t="str">
            <v>2019/20</v>
          </cell>
          <cell r="C39">
            <v>39.33</v>
          </cell>
          <cell r="D39">
            <v>11.1</v>
          </cell>
          <cell r="E39" t="str">
            <v>.</v>
          </cell>
          <cell r="F39" t="str">
            <v/>
          </cell>
        </row>
        <row r="40">
          <cell r="B40" t="str">
            <v>Auckland</v>
          </cell>
          <cell r="C40">
            <v>37.51</v>
          </cell>
          <cell r="D40">
            <v>13.34</v>
          </cell>
          <cell r="E40" t="str">
            <v>.</v>
          </cell>
          <cell r="F40" t="str">
            <v/>
          </cell>
        </row>
        <row r="41">
          <cell r="B41" t="str">
            <v>Wellington</v>
          </cell>
          <cell r="C41" t="str">
            <v>Ŝ</v>
          </cell>
          <cell r="D41">
            <v>18.690000000000001</v>
          </cell>
          <cell r="E41" t="str">
            <v/>
          </cell>
          <cell r="F41" t="str">
            <v/>
          </cell>
        </row>
        <row r="42">
          <cell r="B42" t="str">
            <v>Rest of North Island</v>
          </cell>
          <cell r="C42">
            <v>47.3</v>
          </cell>
          <cell r="D42">
            <v>11.84</v>
          </cell>
          <cell r="E42" t="str">
            <v>.</v>
          </cell>
          <cell r="F42" t="str">
            <v/>
          </cell>
        </row>
        <row r="43">
          <cell r="B43" t="str">
            <v>Canterbury</v>
          </cell>
          <cell r="C43" t="str">
            <v>SŜ</v>
          </cell>
          <cell r="D43">
            <v>17.059999999999999</v>
          </cell>
          <cell r="E43" t="str">
            <v/>
          </cell>
          <cell r="F43" t="str">
            <v/>
          </cell>
        </row>
        <row r="44">
          <cell r="B44" t="str">
            <v>Rest of South Island</v>
          </cell>
          <cell r="C44">
            <v>53.65</v>
          </cell>
          <cell r="D44">
            <v>19.149999999999999</v>
          </cell>
          <cell r="E44" t="str">
            <v>.</v>
          </cell>
          <cell r="F44" t="str">
            <v/>
          </cell>
        </row>
        <row r="45">
          <cell r="B45" t="str">
            <v>Major urban area</v>
          </cell>
          <cell r="C45">
            <v>42.72</v>
          </cell>
          <cell r="D45">
            <v>10.36</v>
          </cell>
          <cell r="E45" t="str">
            <v>.</v>
          </cell>
          <cell r="F45" t="str">
            <v/>
          </cell>
        </row>
        <row r="46">
          <cell r="B46" t="str">
            <v>Large urban area</v>
          </cell>
          <cell r="C46" t="str">
            <v>Ŝ</v>
          </cell>
          <cell r="D46">
            <v>18.45</v>
          </cell>
          <cell r="E46" t="str">
            <v/>
          </cell>
          <cell r="F46" t="str">
            <v/>
          </cell>
        </row>
        <row r="47">
          <cell r="B47" t="str">
            <v>Medium urban area</v>
          </cell>
          <cell r="C47" t="str">
            <v>S</v>
          </cell>
          <cell r="D47">
            <v>28.66</v>
          </cell>
          <cell r="E47" t="str">
            <v/>
          </cell>
          <cell r="F47" t="str">
            <v/>
          </cell>
        </row>
        <row r="48">
          <cell r="B48" t="str">
            <v>Small urban area</v>
          </cell>
          <cell r="C48" t="str">
            <v>S</v>
          </cell>
          <cell r="D48">
            <v>23.41</v>
          </cell>
          <cell r="E48" t="str">
            <v/>
          </cell>
          <cell r="F48" t="str">
            <v/>
          </cell>
        </row>
        <row r="49">
          <cell r="B49" t="str">
            <v>Rural settlement/rural other</v>
          </cell>
          <cell r="C49">
            <v>52.56</v>
          </cell>
          <cell r="D49">
            <v>18.45</v>
          </cell>
          <cell r="E49" t="str">
            <v>.</v>
          </cell>
          <cell r="F49" t="str">
            <v/>
          </cell>
        </row>
        <row r="50">
          <cell r="B50" t="str">
            <v>Major urban area</v>
          </cell>
          <cell r="C50">
            <v>42.72</v>
          </cell>
          <cell r="D50">
            <v>10.36</v>
          </cell>
          <cell r="E50" t="str">
            <v>.</v>
          </cell>
          <cell r="F50" t="str">
            <v/>
          </cell>
        </row>
        <row r="51">
          <cell r="B51" t="str">
            <v>Medium/large urban area</v>
          </cell>
          <cell r="C51">
            <v>43.57</v>
          </cell>
          <cell r="D51">
            <v>11.79</v>
          </cell>
          <cell r="E51" t="str">
            <v>.</v>
          </cell>
          <cell r="F51" t="str">
            <v/>
          </cell>
        </row>
        <row r="52">
          <cell r="B52" t="str">
            <v>Small urban/rural area</v>
          </cell>
          <cell r="C52">
            <v>45.46</v>
          </cell>
          <cell r="D52">
            <v>14.99</v>
          </cell>
          <cell r="E52" t="str">
            <v>.</v>
          </cell>
          <cell r="F52" t="str">
            <v/>
          </cell>
        </row>
        <row r="53">
          <cell r="B53" t="str">
            <v>Quintile 1 (least deprived)</v>
          </cell>
          <cell r="C53" t="str">
            <v>S</v>
          </cell>
          <cell r="D53">
            <v>22.93</v>
          </cell>
          <cell r="E53" t="str">
            <v/>
          </cell>
          <cell r="F53" t="str">
            <v/>
          </cell>
        </row>
        <row r="54">
          <cell r="B54" t="str">
            <v>Quintile 2</v>
          </cell>
          <cell r="C54">
            <v>51.15</v>
          </cell>
          <cell r="D54">
            <v>20.73</v>
          </cell>
          <cell r="E54" t="str">
            <v>.</v>
          </cell>
          <cell r="F54" t="str">
            <v/>
          </cell>
        </row>
        <row r="55">
          <cell r="B55" t="str">
            <v>Quintile 3</v>
          </cell>
          <cell r="C55">
            <v>54.22</v>
          </cell>
          <cell r="D55">
            <v>17.71</v>
          </cell>
          <cell r="E55" t="str">
            <v>.</v>
          </cell>
          <cell r="F55" t="str">
            <v/>
          </cell>
        </row>
        <row r="56">
          <cell r="B56" t="str">
            <v>Quintile 4</v>
          </cell>
          <cell r="C56">
            <v>31.63</v>
          </cell>
          <cell r="D56">
            <v>14.91</v>
          </cell>
          <cell r="E56" t="str">
            <v>.</v>
          </cell>
          <cell r="F56" t="str">
            <v/>
          </cell>
        </row>
        <row r="57">
          <cell r="B57" t="str">
            <v>Quintile 5 (most deprived)</v>
          </cell>
          <cell r="C57">
            <v>39.92</v>
          </cell>
          <cell r="D57">
            <v>11.34</v>
          </cell>
          <cell r="E57" t="str">
            <v>.</v>
          </cell>
          <cell r="F57" t="str">
            <v/>
          </cell>
        </row>
        <row r="58">
          <cell r="B58" t="str">
            <v>Had partner within last 12 months</v>
          </cell>
          <cell r="C58">
            <v>43.78</v>
          </cell>
          <cell r="D58">
            <v>6.79</v>
          </cell>
          <cell r="E58" t="str">
            <v>.‡</v>
          </cell>
          <cell r="F58" t="str">
            <v/>
          </cell>
        </row>
        <row r="59">
          <cell r="B59" t="str">
            <v>Has ever had a partner</v>
          </cell>
          <cell r="C59">
            <v>43.78</v>
          </cell>
          <cell r="D59">
            <v>6.79</v>
          </cell>
          <cell r="E59" t="str">
            <v>.‡</v>
          </cell>
          <cell r="F59" t="str">
            <v/>
          </cell>
        </row>
        <row r="60">
          <cell r="B60" t="str">
            <v>Partnered – legally registered</v>
          </cell>
          <cell r="C60">
            <v>56.04</v>
          </cell>
          <cell r="D60">
            <v>10.38</v>
          </cell>
          <cell r="E60" t="str">
            <v>.</v>
          </cell>
          <cell r="F60" t="str">
            <v/>
          </cell>
        </row>
        <row r="61">
          <cell r="B61" t="str">
            <v>Partnered – not legally registered</v>
          </cell>
          <cell r="C61" t="str">
            <v>Ŝ</v>
          </cell>
          <cell r="D61">
            <v>12.29</v>
          </cell>
          <cell r="E61" t="str">
            <v/>
          </cell>
          <cell r="F61" t="str">
            <v/>
          </cell>
        </row>
        <row r="62">
          <cell r="B62" t="str">
            <v>Non-partnered</v>
          </cell>
          <cell r="C62">
            <v>34.270000000000003</v>
          </cell>
          <cell r="D62">
            <v>10.93</v>
          </cell>
          <cell r="E62" t="str">
            <v>.</v>
          </cell>
          <cell r="F62" t="str">
            <v/>
          </cell>
        </row>
        <row r="63">
          <cell r="B63" t="str">
            <v>Never married and never in a civil union</v>
          </cell>
          <cell r="C63" t="str">
            <v>Ŝ</v>
          </cell>
          <cell r="D63">
            <v>14.75</v>
          </cell>
          <cell r="E63" t="str">
            <v/>
          </cell>
          <cell r="F63" t="str">
            <v/>
          </cell>
        </row>
        <row r="64">
          <cell r="B64" t="str">
            <v>Divorced</v>
          </cell>
          <cell r="C64" t="str">
            <v>S</v>
          </cell>
          <cell r="D64">
            <v>32.090000000000003</v>
          </cell>
          <cell r="E64" t="str">
            <v/>
          </cell>
          <cell r="F64" t="str">
            <v/>
          </cell>
        </row>
        <row r="65">
          <cell r="B65" t="str">
            <v>Widowed/surviving partner</v>
          </cell>
          <cell r="C65" t="str">
            <v>S</v>
          </cell>
          <cell r="D65">
            <v>67.2</v>
          </cell>
          <cell r="E65" t="str">
            <v/>
          </cell>
          <cell r="F65" t="str">
            <v/>
          </cell>
        </row>
        <row r="66">
          <cell r="B66" t="str">
            <v>Separated</v>
          </cell>
          <cell r="C66" t="str">
            <v>SŜ</v>
          </cell>
          <cell r="D66">
            <v>14.8</v>
          </cell>
          <cell r="E66" t="str">
            <v/>
          </cell>
          <cell r="F66" t="str">
            <v/>
          </cell>
        </row>
        <row r="67">
          <cell r="B67" t="str">
            <v>Married/civil union/de facto</v>
          </cell>
          <cell r="C67">
            <v>56.34</v>
          </cell>
          <cell r="D67">
            <v>10.33</v>
          </cell>
          <cell r="E67" t="str">
            <v>.</v>
          </cell>
          <cell r="F67" t="str">
            <v/>
          </cell>
        </row>
        <row r="68">
          <cell r="B68" t="str">
            <v>Adults with disability</v>
          </cell>
          <cell r="C68" t="str">
            <v>S</v>
          </cell>
          <cell r="D68">
            <v>23.9</v>
          </cell>
          <cell r="E68" t="str">
            <v/>
          </cell>
          <cell r="F68" t="str">
            <v/>
          </cell>
        </row>
        <row r="69">
          <cell r="B69" t="str">
            <v>Adults without disability</v>
          </cell>
          <cell r="C69">
            <v>46.22</v>
          </cell>
          <cell r="D69">
            <v>7.63</v>
          </cell>
          <cell r="E69" t="str">
            <v>.‡</v>
          </cell>
          <cell r="F69" t="str">
            <v/>
          </cell>
        </row>
        <row r="70">
          <cell r="B70" t="str">
            <v>Low level of psychological distress</v>
          </cell>
          <cell r="C70">
            <v>43.27</v>
          </cell>
          <cell r="D70">
            <v>7.23</v>
          </cell>
          <cell r="E70" t="str">
            <v>.‡</v>
          </cell>
          <cell r="F70" t="str">
            <v/>
          </cell>
        </row>
        <row r="71">
          <cell r="B71" t="str">
            <v>Moderate level of psychological distress</v>
          </cell>
          <cell r="C71" t="str">
            <v>Ŝ</v>
          </cell>
          <cell r="D71">
            <v>19.23</v>
          </cell>
          <cell r="E71" t="str">
            <v/>
          </cell>
          <cell r="F71" t="str">
            <v/>
          </cell>
        </row>
        <row r="72">
          <cell r="B72" t="str">
            <v>High level of psychological distress</v>
          </cell>
          <cell r="C72" t="str">
            <v>S</v>
          </cell>
          <cell r="D72">
            <v>33.19</v>
          </cell>
          <cell r="E72" t="str">
            <v/>
          </cell>
          <cell r="F72" t="str">
            <v/>
          </cell>
        </row>
        <row r="73">
          <cell r="B73" t="str">
            <v>No probable serious mental illness</v>
          </cell>
          <cell r="C73">
            <v>43.27</v>
          </cell>
          <cell r="D73">
            <v>7.23</v>
          </cell>
          <cell r="E73" t="str">
            <v>.‡</v>
          </cell>
          <cell r="F73" t="str">
            <v/>
          </cell>
        </row>
        <row r="74">
          <cell r="B74" t="str">
            <v>Probable serious mental illness</v>
          </cell>
          <cell r="C74" t="str">
            <v>Ŝ</v>
          </cell>
          <cell r="D74">
            <v>19.23</v>
          </cell>
          <cell r="E74" t="str">
            <v/>
          </cell>
          <cell r="F74" t="str">
            <v/>
          </cell>
        </row>
        <row r="75">
          <cell r="B75" t="str">
            <v>Employed</v>
          </cell>
          <cell r="C75">
            <v>49.2</v>
          </cell>
          <cell r="D75">
            <v>8.74</v>
          </cell>
          <cell r="E75" t="str">
            <v>.‡</v>
          </cell>
          <cell r="F75" t="str">
            <v/>
          </cell>
        </row>
        <row r="76">
          <cell r="B76" t="str">
            <v>Unemployed</v>
          </cell>
          <cell r="C76" t="str">
            <v>S</v>
          </cell>
          <cell r="D76">
            <v>27.47</v>
          </cell>
          <cell r="E76" t="str">
            <v/>
          </cell>
          <cell r="F76" t="str">
            <v/>
          </cell>
        </row>
        <row r="77">
          <cell r="B77" t="str">
            <v>Retired</v>
          </cell>
          <cell r="C77" t="str">
            <v>S</v>
          </cell>
          <cell r="D77">
            <v>27.92</v>
          </cell>
          <cell r="E77" t="str">
            <v/>
          </cell>
          <cell r="F77" t="str">
            <v/>
          </cell>
        </row>
        <row r="78">
          <cell r="B78" t="str">
            <v>Home or caring duties or voluntary work</v>
          </cell>
          <cell r="C78" t="str">
            <v>SŜ</v>
          </cell>
          <cell r="D78">
            <v>14.07</v>
          </cell>
          <cell r="E78" t="str">
            <v/>
          </cell>
          <cell r="F78" t="str">
            <v>*</v>
          </cell>
        </row>
        <row r="79">
          <cell r="B79" t="str">
            <v>Not employed, studying</v>
          </cell>
          <cell r="C79" t="str">
            <v>S</v>
          </cell>
          <cell r="D79">
            <v>29.48</v>
          </cell>
          <cell r="E79" t="str">
            <v/>
          </cell>
          <cell r="F79" t="str">
            <v/>
          </cell>
        </row>
        <row r="80">
          <cell r="B80" t="str">
            <v>Not employed, not actively seeking work/unable to work</v>
          </cell>
          <cell r="C80" t="str">
            <v>SŜ</v>
          </cell>
          <cell r="D80">
            <v>19.510000000000002</v>
          </cell>
          <cell r="E80" t="str">
            <v/>
          </cell>
          <cell r="F80" t="str">
            <v/>
          </cell>
        </row>
        <row r="81">
          <cell r="B81" t="str">
            <v>Other employment status</v>
          </cell>
          <cell r="C81" t="str">
            <v>S</v>
          </cell>
          <cell r="D81">
            <v>40.08</v>
          </cell>
          <cell r="E81" t="str">
            <v/>
          </cell>
          <cell r="F81" t="str">
            <v/>
          </cell>
        </row>
        <row r="82">
          <cell r="B82" t="str">
            <v>Not in the labour force</v>
          </cell>
          <cell r="C82">
            <v>33.44</v>
          </cell>
          <cell r="D82">
            <v>11.41</v>
          </cell>
          <cell r="E82" t="str">
            <v>.</v>
          </cell>
          <cell r="F82" t="str">
            <v/>
          </cell>
        </row>
        <row r="83">
          <cell r="B83" t="str">
            <v>Personal income: $20,000 or less</v>
          </cell>
          <cell r="C83">
            <v>42.43</v>
          </cell>
          <cell r="D83">
            <v>10.43</v>
          </cell>
          <cell r="E83" t="str">
            <v>.</v>
          </cell>
          <cell r="F83" t="str">
            <v/>
          </cell>
        </row>
        <row r="84">
          <cell r="B84" t="str">
            <v>Personal income: $20,001–$40,000</v>
          </cell>
          <cell r="C84">
            <v>42.24</v>
          </cell>
          <cell r="D84">
            <v>12.93</v>
          </cell>
          <cell r="E84" t="str">
            <v>.</v>
          </cell>
          <cell r="F84" t="str">
            <v/>
          </cell>
        </row>
        <row r="85">
          <cell r="B85" t="str">
            <v>Personal income: $40,001–$60,000</v>
          </cell>
          <cell r="C85">
            <v>48.19</v>
          </cell>
          <cell r="D85">
            <v>14.61</v>
          </cell>
          <cell r="E85" t="str">
            <v>.</v>
          </cell>
          <cell r="F85" t="str">
            <v/>
          </cell>
        </row>
        <row r="86">
          <cell r="B86" t="str">
            <v>Personal income: $60,001 or more</v>
          </cell>
          <cell r="C86">
            <v>44.02</v>
          </cell>
          <cell r="D86">
            <v>20.05</v>
          </cell>
          <cell r="E86" t="str">
            <v>.</v>
          </cell>
          <cell r="F86" t="str">
            <v/>
          </cell>
        </row>
        <row r="87">
          <cell r="B87" t="str">
            <v>Household income: $40,000 or less</v>
          </cell>
          <cell r="C87">
            <v>39.31</v>
          </cell>
          <cell r="D87">
            <v>11.84</v>
          </cell>
          <cell r="E87" t="str">
            <v>.</v>
          </cell>
          <cell r="F87" t="str">
            <v/>
          </cell>
        </row>
        <row r="88">
          <cell r="B88" t="str">
            <v>Household income: $40,001–$60,000</v>
          </cell>
          <cell r="C88">
            <v>40.92</v>
          </cell>
          <cell r="D88">
            <v>15.98</v>
          </cell>
          <cell r="E88" t="str">
            <v>.</v>
          </cell>
          <cell r="F88" t="str">
            <v/>
          </cell>
        </row>
        <row r="89">
          <cell r="B89" t="str">
            <v>Household income: $60,001–$100,000</v>
          </cell>
          <cell r="C89">
            <v>44.56</v>
          </cell>
          <cell r="D89">
            <v>14.8</v>
          </cell>
          <cell r="E89" t="str">
            <v>.</v>
          </cell>
          <cell r="F89" t="str">
            <v/>
          </cell>
        </row>
        <row r="90">
          <cell r="B90" t="str">
            <v>Household income: $100,001 or more</v>
          </cell>
          <cell r="C90">
            <v>50.54</v>
          </cell>
          <cell r="D90">
            <v>15.34</v>
          </cell>
          <cell r="E90" t="str">
            <v>.</v>
          </cell>
          <cell r="F90" t="str">
            <v/>
          </cell>
        </row>
        <row r="91">
          <cell r="B91" t="str">
            <v>Not at all limited</v>
          </cell>
          <cell r="C91">
            <v>43.76</v>
          </cell>
          <cell r="D91">
            <v>15.93</v>
          </cell>
          <cell r="E91" t="str">
            <v>.</v>
          </cell>
          <cell r="F91" t="str">
            <v/>
          </cell>
        </row>
        <row r="92">
          <cell r="B92" t="str">
            <v>A little limited</v>
          </cell>
          <cell r="C92" t="str">
            <v>Ŝ</v>
          </cell>
          <cell r="D92">
            <v>18.79</v>
          </cell>
          <cell r="E92" t="str">
            <v/>
          </cell>
          <cell r="F92" t="str">
            <v/>
          </cell>
        </row>
        <row r="93">
          <cell r="B93" t="str">
            <v>Quite limited</v>
          </cell>
          <cell r="C93">
            <v>48.19</v>
          </cell>
          <cell r="D93">
            <v>21.89</v>
          </cell>
          <cell r="E93" t="str">
            <v>.</v>
          </cell>
          <cell r="F93" t="str">
            <v/>
          </cell>
        </row>
        <row r="94">
          <cell r="B94" t="str">
            <v>Very limited</v>
          </cell>
          <cell r="C94">
            <v>63.23</v>
          </cell>
          <cell r="D94">
            <v>19.989999999999998</v>
          </cell>
          <cell r="E94" t="str">
            <v>.</v>
          </cell>
          <cell r="F94" t="str">
            <v/>
          </cell>
        </row>
        <row r="95">
          <cell r="B95" t="str">
            <v>Couldn't buy it</v>
          </cell>
          <cell r="C95">
            <v>32.119999999999997</v>
          </cell>
          <cell r="D95">
            <v>10.97</v>
          </cell>
          <cell r="E95" t="str">
            <v>.</v>
          </cell>
          <cell r="F95" t="str">
            <v/>
          </cell>
        </row>
        <row r="96">
          <cell r="B96" t="str">
            <v>Not at all limited</v>
          </cell>
          <cell r="C96">
            <v>43.76</v>
          </cell>
          <cell r="D96">
            <v>15.93</v>
          </cell>
          <cell r="E96" t="str">
            <v>.</v>
          </cell>
          <cell r="F96" t="str">
            <v/>
          </cell>
        </row>
        <row r="97">
          <cell r="B97" t="str">
            <v>A little limited</v>
          </cell>
          <cell r="C97" t="str">
            <v>Ŝ</v>
          </cell>
          <cell r="D97">
            <v>18.79</v>
          </cell>
          <cell r="E97" t="str">
            <v/>
          </cell>
          <cell r="F97" t="str">
            <v/>
          </cell>
        </row>
        <row r="98">
          <cell r="B98" t="str">
            <v>Quite or very limited</v>
          </cell>
          <cell r="C98">
            <v>55.68</v>
          </cell>
          <cell r="D98">
            <v>14.35</v>
          </cell>
          <cell r="E98" t="str">
            <v>.</v>
          </cell>
          <cell r="F98" t="str">
            <v/>
          </cell>
        </row>
        <row r="99">
          <cell r="B99" t="str">
            <v>Couldn't buy it</v>
          </cell>
          <cell r="C99">
            <v>32.119999999999997</v>
          </cell>
          <cell r="D99">
            <v>10.97</v>
          </cell>
          <cell r="E99" t="str">
            <v>.</v>
          </cell>
          <cell r="F99" t="str">
            <v/>
          </cell>
        </row>
        <row r="100">
          <cell r="B100" t="str">
            <v>Yes, can meet unexpected expense</v>
          </cell>
          <cell r="C100">
            <v>45.95</v>
          </cell>
          <cell r="D100">
            <v>9.25</v>
          </cell>
          <cell r="E100" t="str">
            <v>.‡</v>
          </cell>
          <cell r="F100" t="str">
            <v/>
          </cell>
        </row>
        <row r="101">
          <cell r="B101" t="str">
            <v>No, cannot meet unexpected expense</v>
          </cell>
          <cell r="C101">
            <v>39.82</v>
          </cell>
          <cell r="D101">
            <v>10.35</v>
          </cell>
          <cell r="E101" t="str">
            <v>.</v>
          </cell>
          <cell r="F101" t="str">
            <v/>
          </cell>
        </row>
        <row r="102">
          <cell r="B102" t="str">
            <v>Household had no vehicle access</v>
          </cell>
          <cell r="C102" t="str">
            <v>S</v>
          </cell>
          <cell r="D102">
            <v>23.88</v>
          </cell>
          <cell r="E102" t="str">
            <v/>
          </cell>
          <cell r="F102" t="str">
            <v/>
          </cell>
        </row>
        <row r="103">
          <cell r="B103" t="str">
            <v>Household had vehicle access</v>
          </cell>
          <cell r="C103">
            <v>44.55</v>
          </cell>
          <cell r="D103">
            <v>7.11</v>
          </cell>
          <cell r="E103" t="str">
            <v>.‡</v>
          </cell>
          <cell r="F103" t="str">
            <v/>
          </cell>
        </row>
        <row r="104">
          <cell r="B104" t="str">
            <v>Household had no access to device</v>
          </cell>
          <cell r="C104" t="str">
            <v>S</v>
          </cell>
          <cell r="D104">
            <v>48.98</v>
          </cell>
          <cell r="E104" t="str">
            <v/>
          </cell>
          <cell r="F104" t="str">
            <v/>
          </cell>
        </row>
        <row r="105">
          <cell r="B105" t="str">
            <v>Household had access to device</v>
          </cell>
          <cell r="C105">
            <v>43.75</v>
          </cell>
          <cell r="D105">
            <v>6.97</v>
          </cell>
          <cell r="E105" t="str">
            <v>.‡</v>
          </cell>
          <cell r="F105" t="str">
            <v/>
          </cell>
        </row>
        <row r="106">
          <cell r="B106" t="str">
            <v>One person household</v>
          </cell>
          <cell r="C106">
            <v>36.28</v>
          </cell>
          <cell r="D106">
            <v>13.56</v>
          </cell>
          <cell r="E106" t="str">
            <v>.</v>
          </cell>
          <cell r="F106" t="str">
            <v/>
          </cell>
        </row>
        <row r="107">
          <cell r="B107" t="str">
            <v>One parent with child(ren)</v>
          </cell>
          <cell r="C107" t="str">
            <v>Ŝ</v>
          </cell>
          <cell r="D107">
            <v>11.96</v>
          </cell>
          <cell r="E107" t="str">
            <v/>
          </cell>
          <cell r="F107" t="str">
            <v/>
          </cell>
        </row>
        <row r="108">
          <cell r="B108" t="str">
            <v>Couple only</v>
          </cell>
          <cell r="C108">
            <v>61.46</v>
          </cell>
          <cell r="D108">
            <v>17.920000000000002</v>
          </cell>
          <cell r="E108" t="str">
            <v>.</v>
          </cell>
          <cell r="F108" t="str">
            <v/>
          </cell>
        </row>
        <row r="109">
          <cell r="B109" t="str">
            <v>Couple with child(ren)</v>
          </cell>
          <cell r="C109">
            <v>53.53</v>
          </cell>
          <cell r="D109">
            <v>13.65</v>
          </cell>
          <cell r="E109" t="str">
            <v>.</v>
          </cell>
          <cell r="F109" t="str">
            <v/>
          </cell>
        </row>
        <row r="110">
          <cell r="B110" t="str">
            <v>Other multi-person household</v>
          </cell>
          <cell r="C110">
            <v>54.08</v>
          </cell>
          <cell r="D110">
            <v>26.9</v>
          </cell>
          <cell r="E110" t="str">
            <v>.</v>
          </cell>
          <cell r="F110" t="str">
            <v/>
          </cell>
        </row>
        <row r="111">
          <cell r="B111" t="str">
            <v>Other household with couple and/or child</v>
          </cell>
          <cell r="C111" t="str">
            <v>Ŝ</v>
          </cell>
          <cell r="D111">
            <v>15.53</v>
          </cell>
          <cell r="E111" t="str">
            <v/>
          </cell>
          <cell r="F111" t="str">
            <v/>
          </cell>
        </row>
        <row r="112">
          <cell r="B112" t="str">
            <v>One-person household</v>
          </cell>
          <cell r="C112">
            <v>36.28</v>
          </cell>
          <cell r="D112">
            <v>13.56</v>
          </cell>
          <cell r="E112" t="str">
            <v>.</v>
          </cell>
          <cell r="F112" t="str">
            <v/>
          </cell>
        </row>
        <row r="113">
          <cell r="B113" t="str">
            <v>Two-people household</v>
          </cell>
          <cell r="C113">
            <v>51.62</v>
          </cell>
          <cell r="D113">
            <v>12.46</v>
          </cell>
          <cell r="E113" t="str">
            <v>.</v>
          </cell>
          <cell r="F113" t="str">
            <v/>
          </cell>
        </row>
        <row r="114">
          <cell r="B114" t="str">
            <v>Three-people household</v>
          </cell>
          <cell r="C114">
            <v>42.65</v>
          </cell>
          <cell r="D114">
            <v>15.42</v>
          </cell>
          <cell r="E114" t="str">
            <v>.</v>
          </cell>
          <cell r="F114" t="str">
            <v/>
          </cell>
        </row>
        <row r="115">
          <cell r="B115" t="str">
            <v>Four-people household</v>
          </cell>
          <cell r="C115">
            <v>44.44</v>
          </cell>
          <cell r="D115">
            <v>15.63</v>
          </cell>
          <cell r="E115" t="str">
            <v>.</v>
          </cell>
          <cell r="F115" t="str">
            <v/>
          </cell>
        </row>
        <row r="116">
          <cell r="B116" t="str">
            <v>Five-or-more-people household</v>
          </cell>
          <cell r="C116" t="str">
            <v>Ŝ</v>
          </cell>
          <cell r="D116">
            <v>16.48</v>
          </cell>
          <cell r="E116" t="str">
            <v/>
          </cell>
          <cell r="F116" t="str">
            <v/>
          </cell>
        </row>
        <row r="117">
          <cell r="B117" t="str">
            <v>No children in household</v>
          </cell>
          <cell r="C117">
            <v>48.66</v>
          </cell>
          <cell r="D117">
            <v>10.18</v>
          </cell>
          <cell r="E117" t="str">
            <v>.</v>
          </cell>
          <cell r="F117" t="str">
            <v/>
          </cell>
        </row>
        <row r="118">
          <cell r="B118" t="str">
            <v>One-child household</v>
          </cell>
          <cell r="C118">
            <v>44.89</v>
          </cell>
          <cell r="D118">
            <v>20.53</v>
          </cell>
          <cell r="E118" t="str">
            <v>.</v>
          </cell>
          <cell r="F118" t="str">
            <v/>
          </cell>
        </row>
        <row r="119">
          <cell r="B119" t="str">
            <v>Two-or-more-children household</v>
          </cell>
          <cell r="C119">
            <v>38.42</v>
          </cell>
          <cell r="D119">
            <v>10.98</v>
          </cell>
          <cell r="E119" t="str">
            <v>.</v>
          </cell>
          <cell r="F119" t="str">
            <v/>
          </cell>
        </row>
        <row r="120">
          <cell r="B120" t="str">
            <v>No children in household</v>
          </cell>
          <cell r="C120">
            <v>48.66</v>
          </cell>
          <cell r="D120">
            <v>10.18</v>
          </cell>
          <cell r="E120" t="str">
            <v>.</v>
          </cell>
          <cell r="F120" t="str">
            <v/>
          </cell>
        </row>
        <row r="121">
          <cell r="B121" t="str">
            <v>One-or-more-children household</v>
          </cell>
          <cell r="C121">
            <v>40.590000000000003</v>
          </cell>
          <cell r="D121">
            <v>9.5500000000000007</v>
          </cell>
          <cell r="E121" t="str">
            <v>.‡</v>
          </cell>
          <cell r="F121" t="str">
            <v/>
          </cell>
        </row>
        <row r="122">
          <cell r="B122" t="str">
            <v>Yes, lived at current address</v>
          </cell>
          <cell r="C122">
            <v>46.86</v>
          </cell>
          <cell r="D122">
            <v>7.18</v>
          </cell>
          <cell r="E122" t="str">
            <v>.</v>
          </cell>
          <cell r="F122" t="str">
            <v/>
          </cell>
        </row>
        <row r="123">
          <cell r="B123" t="str">
            <v>No, did not live at current address</v>
          </cell>
          <cell r="C123" t="str">
            <v>Ŝ</v>
          </cell>
          <cell r="D123">
            <v>15.3</v>
          </cell>
          <cell r="E123" t="str">
            <v/>
          </cell>
          <cell r="F123" t="str">
            <v/>
          </cell>
        </row>
        <row r="124">
          <cell r="B124" t="str">
            <v>Owned</v>
          </cell>
          <cell r="C124">
            <v>49.99</v>
          </cell>
          <cell r="D124">
            <v>9.82</v>
          </cell>
          <cell r="E124" t="str">
            <v>.‡</v>
          </cell>
          <cell r="F124" t="str">
            <v/>
          </cell>
        </row>
        <row r="125">
          <cell r="B125" t="str">
            <v>Rented, private</v>
          </cell>
          <cell r="C125">
            <v>39.99</v>
          </cell>
          <cell r="D125">
            <v>10.84</v>
          </cell>
          <cell r="E125" t="str">
            <v>.</v>
          </cell>
          <cell r="F125" t="str">
            <v/>
          </cell>
        </row>
        <row r="126">
          <cell r="B126" t="str">
            <v>Rented, government</v>
          </cell>
          <cell r="C126" t="str">
            <v>Ŝ</v>
          </cell>
          <cell r="D126">
            <v>15.95</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17">
        <row r="4">
          <cell r="B4" t="str">
            <v>New Zealand Average</v>
          </cell>
          <cell r="C4">
            <v>38</v>
          </cell>
          <cell r="D4">
            <v>20.13</v>
          </cell>
          <cell r="E4" t="str">
            <v>#</v>
          </cell>
        </row>
        <row r="5">
          <cell r="B5" t="str">
            <v>Female</v>
          </cell>
          <cell r="C5">
            <v>38</v>
          </cell>
          <cell r="D5">
            <v>20.13</v>
          </cell>
          <cell r="E5" t="str">
            <v>#</v>
          </cell>
        </row>
        <row r="6">
          <cell r="B6" t="str">
            <v>Cis-female</v>
          </cell>
          <cell r="C6">
            <v>38</v>
          </cell>
          <cell r="D6">
            <v>20.13</v>
          </cell>
          <cell r="E6" t="str">
            <v>#</v>
          </cell>
        </row>
        <row r="7">
          <cell r="B7" t="str">
            <v>Gender-diverse or trans-gender</v>
          </cell>
          <cell r="C7">
            <v>0</v>
          </cell>
          <cell r="D7" t="str">
            <v>.</v>
          </cell>
          <cell r="E7" t="str">
            <v/>
          </cell>
        </row>
        <row r="8">
          <cell r="B8" t="str">
            <v>Heterosexual</v>
          </cell>
          <cell r="C8">
            <v>33</v>
          </cell>
          <cell r="D8">
            <v>21.38</v>
          </cell>
          <cell r="E8" t="str">
            <v>#</v>
          </cell>
        </row>
        <row r="9">
          <cell r="B9" t="str">
            <v>Gay or lesbian</v>
          </cell>
          <cell r="C9" t="str">
            <v>S</v>
          </cell>
          <cell r="D9">
            <v>154.69999999999999</v>
          </cell>
          <cell r="E9" t="str">
            <v/>
          </cell>
        </row>
        <row r="10">
          <cell r="B10" t="str">
            <v>Bisexual</v>
          </cell>
          <cell r="C10" t="str">
            <v>S</v>
          </cell>
          <cell r="D10">
            <v>64.25</v>
          </cell>
          <cell r="E10" t="str">
            <v/>
          </cell>
        </row>
        <row r="11">
          <cell r="B11" t="str">
            <v>Other sexual identity</v>
          </cell>
          <cell r="C11" t="str">
            <v>S</v>
          </cell>
          <cell r="D11">
            <v>178.54</v>
          </cell>
          <cell r="E11" t="str">
            <v/>
          </cell>
        </row>
        <row r="12">
          <cell r="B12" t="str">
            <v>People with diverse sexualities</v>
          </cell>
          <cell r="C12" t="str">
            <v>S</v>
          </cell>
          <cell r="D12">
            <v>63.85</v>
          </cell>
          <cell r="E12" t="str">
            <v/>
          </cell>
        </row>
        <row r="13">
          <cell r="B13" t="str">
            <v>Not LGBT</v>
          </cell>
          <cell r="C13">
            <v>34</v>
          </cell>
          <cell r="D13">
            <v>21.37</v>
          </cell>
          <cell r="E13" t="str">
            <v>#</v>
          </cell>
        </row>
        <row r="14">
          <cell r="B14" t="str">
            <v>LGBT</v>
          </cell>
          <cell r="C14" t="str">
            <v>S</v>
          </cell>
          <cell r="D14">
            <v>63.85</v>
          </cell>
          <cell r="E14" t="str">
            <v/>
          </cell>
        </row>
        <row r="15">
          <cell r="B15" t="str">
            <v>15–19 years</v>
          </cell>
          <cell r="C15" t="str">
            <v>S</v>
          </cell>
          <cell r="D15">
            <v>93.8</v>
          </cell>
          <cell r="E15" t="str">
            <v/>
          </cell>
        </row>
        <row r="16">
          <cell r="B16" t="str">
            <v>20–29 years</v>
          </cell>
          <cell r="C16">
            <v>9</v>
          </cell>
          <cell r="D16">
            <v>48.78</v>
          </cell>
          <cell r="E16" t="str">
            <v>#</v>
          </cell>
        </row>
        <row r="17">
          <cell r="B17" t="str">
            <v>30–39 years</v>
          </cell>
          <cell r="C17">
            <v>10</v>
          </cell>
          <cell r="D17">
            <v>37.880000000000003</v>
          </cell>
          <cell r="E17" t="str">
            <v>#</v>
          </cell>
        </row>
        <row r="18">
          <cell r="B18" t="str">
            <v>40–49 years</v>
          </cell>
          <cell r="C18">
            <v>7</v>
          </cell>
          <cell r="D18">
            <v>44.67</v>
          </cell>
          <cell r="E18" t="str">
            <v>#</v>
          </cell>
        </row>
        <row r="19">
          <cell r="B19" t="str">
            <v>50–59 years</v>
          </cell>
          <cell r="C19">
            <v>5</v>
          </cell>
          <cell r="D19">
            <v>48.93</v>
          </cell>
          <cell r="E19" t="str">
            <v>#</v>
          </cell>
        </row>
        <row r="20">
          <cell r="B20" t="str">
            <v>60–64 years</v>
          </cell>
          <cell r="C20" t="str">
            <v>S</v>
          </cell>
          <cell r="D20">
            <v>99.43</v>
          </cell>
          <cell r="E20" t="str">
            <v/>
          </cell>
        </row>
        <row r="21">
          <cell r="B21" t="str">
            <v>65 years and over</v>
          </cell>
          <cell r="C21" t="str">
            <v>S</v>
          </cell>
          <cell r="D21">
            <v>81.06</v>
          </cell>
          <cell r="E21" t="str">
            <v/>
          </cell>
        </row>
        <row r="22">
          <cell r="B22" t="str">
            <v>15–29 years</v>
          </cell>
          <cell r="C22">
            <v>12</v>
          </cell>
          <cell r="D22">
            <v>41.88</v>
          </cell>
          <cell r="E22" t="str">
            <v>#</v>
          </cell>
        </row>
        <row r="23">
          <cell r="B23" t="str">
            <v>30–64 years</v>
          </cell>
          <cell r="C23">
            <v>25</v>
          </cell>
          <cell r="D23">
            <v>22.68</v>
          </cell>
          <cell r="E23" t="str">
            <v>#</v>
          </cell>
        </row>
        <row r="24">
          <cell r="B24" t="str">
            <v>65 years and over</v>
          </cell>
          <cell r="C24" t="str">
            <v>S</v>
          </cell>
          <cell r="D24">
            <v>81.06</v>
          </cell>
          <cell r="E24" t="str">
            <v/>
          </cell>
        </row>
        <row r="25">
          <cell r="B25" t="str">
            <v>15–19 years</v>
          </cell>
          <cell r="C25" t="str">
            <v>S</v>
          </cell>
          <cell r="D25">
            <v>93.8</v>
          </cell>
          <cell r="E25" t="str">
            <v/>
          </cell>
        </row>
        <row r="26">
          <cell r="B26" t="str">
            <v>20–29 years</v>
          </cell>
          <cell r="C26">
            <v>9</v>
          </cell>
          <cell r="D26">
            <v>48.78</v>
          </cell>
          <cell r="E26" t="str">
            <v>#</v>
          </cell>
        </row>
        <row r="27">
          <cell r="B27" t="str">
            <v>NZ European</v>
          </cell>
          <cell r="C27">
            <v>24</v>
          </cell>
          <cell r="D27">
            <v>23.31</v>
          </cell>
          <cell r="E27" t="str">
            <v>#</v>
          </cell>
        </row>
        <row r="28">
          <cell r="B28" t="str">
            <v>Māori</v>
          </cell>
          <cell r="C28">
            <v>9</v>
          </cell>
          <cell r="D28">
            <v>33.549999999999997</v>
          </cell>
          <cell r="E28" t="str">
            <v>#</v>
          </cell>
        </row>
        <row r="29">
          <cell r="B29" t="str">
            <v>Pacific peoples</v>
          </cell>
          <cell r="C29" t="str">
            <v>S</v>
          </cell>
          <cell r="D29">
            <v>67.94</v>
          </cell>
          <cell r="E29" t="str">
            <v/>
          </cell>
        </row>
        <row r="30">
          <cell r="B30" t="str">
            <v>Asian</v>
          </cell>
          <cell r="C30" t="str">
            <v>S</v>
          </cell>
          <cell r="D30">
            <v>75.64</v>
          </cell>
          <cell r="E30" t="str">
            <v/>
          </cell>
        </row>
        <row r="31">
          <cell r="B31" t="str">
            <v>Chinese</v>
          </cell>
          <cell r="C31" t="str">
            <v>S</v>
          </cell>
          <cell r="D31">
            <v>114.44</v>
          </cell>
          <cell r="E31" t="str">
            <v/>
          </cell>
        </row>
        <row r="32">
          <cell r="B32" t="str">
            <v>Indian</v>
          </cell>
          <cell r="C32" t="str">
            <v>S</v>
          </cell>
          <cell r="D32">
            <v>99.68</v>
          </cell>
          <cell r="E32" t="str">
            <v/>
          </cell>
        </row>
        <row r="33">
          <cell r="B33" t="str">
            <v>Other Asian ethnicity</v>
          </cell>
          <cell r="C33" t="str">
            <v>S</v>
          </cell>
          <cell r="D33">
            <v>165.7</v>
          </cell>
          <cell r="E33" t="str">
            <v/>
          </cell>
        </row>
        <row r="34">
          <cell r="B34" t="str">
            <v>Other ethnicity</v>
          </cell>
          <cell r="C34" t="str">
            <v>S</v>
          </cell>
          <cell r="D34">
            <v>103.72</v>
          </cell>
          <cell r="E34" t="str">
            <v/>
          </cell>
        </row>
        <row r="35">
          <cell r="B35" t="str">
            <v>Other ethnicity (except European and Māori)</v>
          </cell>
          <cell r="C35">
            <v>10</v>
          </cell>
          <cell r="D35">
            <v>49.75</v>
          </cell>
          <cell r="E35" t="str">
            <v>#</v>
          </cell>
        </row>
        <row r="36">
          <cell r="B36" t="str">
            <v>Other ethnicity (except European, Māori and Asian)</v>
          </cell>
          <cell r="C36" t="str">
            <v>S</v>
          </cell>
          <cell r="D36">
            <v>56.3</v>
          </cell>
          <cell r="E36" t="str">
            <v/>
          </cell>
        </row>
        <row r="37">
          <cell r="B37" t="str">
            <v>Other ethnicity (except European, Māori and Pacific)</v>
          </cell>
          <cell r="C37" t="str">
            <v>S</v>
          </cell>
          <cell r="D37">
            <v>71.180000000000007</v>
          </cell>
          <cell r="E37" t="str">
            <v/>
          </cell>
        </row>
        <row r="38">
          <cell r="B38">
            <v>2018</v>
          </cell>
          <cell r="C38">
            <v>23</v>
          </cell>
          <cell r="D38">
            <v>23.96</v>
          </cell>
          <cell r="E38" t="str">
            <v>#</v>
          </cell>
        </row>
        <row r="39">
          <cell r="B39" t="str">
            <v>2019/20</v>
          </cell>
          <cell r="C39">
            <v>15</v>
          </cell>
          <cell r="D39">
            <v>35.630000000000003</v>
          </cell>
          <cell r="E39" t="str">
            <v>#</v>
          </cell>
        </row>
        <row r="40">
          <cell r="B40" t="str">
            <v>Auckland</v>
          </cell>
          <cell r="C40">
            <v>9</v>
          </cell>
          <cell r="D40">
            <v>43.09</v>
          </cell>
          <cell r="E40" t="str">
            <v>#</v>
          </cell>
        </row>
        <row r="41">
          <cell r="B41" t="str">
            <v>Wellington</v>
          </cell>
          <cell r="C41" t="str">
            <v>S</v>
          </cell>
          <cell r="D41">
            <v>56.73</v>
          </cell>
          <cell r="E41" t="str">
            <v/>
          </cell>
        </row>
        <row r="42">
          <cell r="B42" t="str">
            <v>Rest of North Island</v>
          </cell>
          <cell r="C42">
            <v>13</v>
          </cell>
          <cell r="D42">
            <v>30.37</v>
          </cell>
          <cell r="E42" t="str">
            <v>#</v>
          </cell>
        </row>
        <row r="43">
          <cell r="B43" t="str">
            <v>Canterbury</v>
          </cell>
          <cell r="C43" t="str">
            <v>S</v>
          </cell>
          <cell r="D43">
            <v>74.739999999999995</v>
          </cell>
          <cell r="E43" t="str">
            <v/>
          </cell>
        </row>
        <row r="44">
          <cell r="B44" t="str">
            <v>Rest of South Island</v>
          </cell>
          <cell r="C44">
            <v>6</v>
          </cell>
          <cell r="D44">
            <v>47.28</v>
          </cell>
          <cell r="E44" t="str">
            <v>#</v>
          </cell>
        </row>
        <row r="45">
          <cell r="B45" t="str">
            <v>Major urban area</v>
          </cell>
          <cell r="C45">
            <v>18</v>
          </cell>
          <cell r="D45">
            <v>34.26</v>
          </cell>
          <cell r="E45" t="str">
            <v>#</v>
          </cell>
        </row>
        <row r="46">
          <cell r="B46" t="str">
            <v>Large urban area</v>
          </cell>
          <cell r="C46" t="str">
            <v>S</v>
          </cell>
          <cell r="D46">
            <v>50.66</v>
          </cell>
          <cell r="E46" t="str">
            <v/>
          </cell>
        </row>
        <row r="47">
          <cell r="B47" t="str">
            <v>Medium urban area</v>
          </cell>
          <cell r="C47" t="str">
            <v>S</v>
          </cell>
          <cell r="D47">
            <v>84.76</v>
          </cell>
          <cell r="E47" t="str">
            <v/>
          </cell>
        </row>
        <row r="48">
          <cell r="B48" t="str">
            <v>Small urban area</v>
          </cell>
          <cell r="C48" t="str">
            <v>S</v>
          </cell>
          <cell r="D48">
            <v>78.89</v>
          </cell>
          <cell r="E48" t="str">
            <v/>
          </cell>
        </row>
        <row r="49">
          <cell r="B49" t="str">
            <v>Rural settlement/rural other</v>
          </cell>
          <cell r="C49">
            <v>7</v>
          </cell>
          <cell r="D49">
            <v>44.32</v>
          </cell>
          <cell r="E49" t="str">
            <v>#</v>
          </cell>
        </row>
        <row r="50">
          <cell r="B50" t="str">
            <v>Major urban area</v>
          </cell>
          <cell r="C50">
            <v>18</v>
          </cell>
          <cell r="D50">
            <v>34.26</v>
          </cell>
          <cell r="E50" t="str">
            <v>#</v>
          </cell>
        </row>
        <row r="51">
          <cell r="B51" t="str">
            <v>Medium/large urban area</v>
          </cell>
          <cell r="C51">
            <v>9</v>
          </cell>
          <cell r="D51">
            <v>42.83</v>
          </cell>
          <cell r="E51" t="str">
            <v>#</v>
          </cell>
        </row>
        <row r="52">
          <cell r="B52" t="str">
            <v>Small urban/rural area</v>
          </cell>
          <cell r="C52">
            <v>10</v>
          </cell>
          <cell r="D52">
            <v>36.42</v>
          </cell>
          <cell r="E52" t="str">
            <v>#</v>
          </cell>
        </row>
        <row r="53">
          <cell r="B53" t="str">
            <v>Quintile 1 (least deprived)</v>
          </cell>
          <cell r="C53" t="str">
            <v>S</v>
          </cell>
          <cell r="D53">
            <v>68.92</v>
          </cell>
          <cell r="E53" t="str">
            <v/>
          </cell>
        </row>
        <row r="54">
          <cell r="B54" t="str">
            <v>Quintile 2</v>
          </cell>
          <cell r="C54" t="str">
            <v>S</v>
          </cell>
          <cell r="D54">
            <v>61.17</v>
          </cell>
          <cell r="E54" t="str">
            <v/>
          </cell>
        </row>
        <row r="55">
          <cell r="B55" t="str">
            <v>Quintile 3</v>
          </cell>
          <cell r="C55">
            <v>10</v>
          </cell>
          <cell r="D55">
            <v>38.29</v>
          </cell>
          <cell r="E55" t="str">
            <v>#</v>
          </cell>
        </row>
        <row r="56">
          <cell r="B56" t="str">
            <v>Quintile 4</v>
          </cell>
          <cell r="C56">
            <v>6</v>
          </cell>
          <cell r="D56">
            <v>49.48</v>
          </cell>
          <cell r="E56" t="str">
            <v>#</v>
          </cell>
        </row>
        <row r="57">
          <cell r="B57" t="str">
            <v>Quintile 5 (most deprived)</v>
          </cell>
          <cell r="C57">
            <v>10</v>
          </cell>
          <cell r="D57">
            <v>33.86</v>
          </cell>
          <cell r="E57" t="str">
            <v>#</v>
          </cell>
        </row>
        <row r="58">
          <cell r="B58" t="str">
            <v>Had partner within last 12 months</v>
          </cell>
          <cell r="C58">
            <v>38</v>
          </cell>
          <cell r="D58">
            <v>20.13</v>
          </cell>
          <cell r="E58" t="str">
            <v>#</v>
          </cell>
        </row>
        <row r="59">
          <cell r="B59" t="str">
            <v>Has ever had a partner</v>
          </cell>
          <cell r="C59">
            <v>38</v>
          </cell>
          <cell r="D59">
            <v>20.13</v>
          </cell>
          <cell r="E59" t="str">
            <v>#</v>
          </cell>
        </row>
        <row r="60">
          <cell r="B60" t="str">
            <v>Partnered – legally registered</v>
          </cell>
          <cell r="C60">
            <v>23</v>
          </cell>
          <cell r="D60">
            <v>24.59</v>
          </cell>
          <cell r="E60" t="str">
            <v>#</v>
          </cell>
        </row>
        <row r="61">
          <cell r="B61" t="str">
            <v>Partnered – not legally registered</v>
          </cell>
          <cell r="C61" t="str">
            <v>S</v>
          </cell>
          <cell r="D61">
            <v>53.4</v>
          </cell>
          <cell r="E61" t="str">
            <v/>
          </cell>
        </row>
        <row r="62">
          <cell r="B62" t="str">
            <v>Non-partnered</v>
          </cell>
          <cell r="C62">
            <v>11</v>
          </cell>
          <cell r="D62">
            <v>43.26</v>
          </cell>
          <cell r="E62" t="str">
            <v>#</v>
          </cell>
        </row>
        <row r="63">
          <cell r="B63" t="str">
            <v>Never married and never in a civil union</v>
          </cell>
          <cell r="C63" t="str">
            <v>S</v>
          </cell>
          <cell r="D63">
            <v>52.64</v>
          </cell>
          <cell r="E63" t="str">
            <v/>
          </cell>
        </row>
        <row r="64">
          <cell r="B64" t="str">
            <v>Divorced</v>
          </cell>
          <cell r="C64" t="str">
            <v>S</v>
          </cell>
          <cell r="D64">
            <v>197.07</v>
          </cell>
          <cell r="E64" t="str">
            <v/>
          </cell>
        </row>
        <row r="65">
          <cell r="B65" t="str">
            <v>Widowed/surviving partner</v>
          </cell>
          <cell r="C65" t="str">
            <v>S</v>
          </cell>
          <cell r="D65">
            <v>150.9</v>
          </cell>
          <cell r="E65" t="str">
            <v/>
          </cell>
        </row>
        <row r="66">
          <cell r="B66" t="str">
            <v>Separated</v>
          </cell>
          <cell r="C66" t="str">
            <v>S</v>
          </cell>
          <cell r="D66">
            <v>64.180000000000007</v>
          </cell>
          <cell r="E66" t="str">
            <v/>
          </cell>
        </row>
        <row r="67">
          <cell r="B67" t="str">
            <v>Married/civil union/de facto</v>
          </cell>
          <cell r="C67">
            <v>24</v>
          </cell>
          <cell r="D67">
            <v>24.24</v>
          </cell>
          <cell r="E67" t="str">
            <v>#</v>
          </cell>
        </row>
        <row r="68">
          <cell r="B68" t="str">
            <v>Adults with disability</v>
          </cell>
          <cell r="C68" t="str">
            <v>S</v>
          </cell>
          <cell r="D68">
            <v>126.5</v>
          </cell>
          <cell r="E68" t="str">
            <v/>
          </cell>
        </row>
        <row r="69">
          <cell r="B69" t="str">
            <v>Adults without disability</v>
          </cell>
          <cell r="C69">
            <v>37</v>
          </cell>
          <cell r="D69">
            <v>21.01</v>
          </cell>
          <cell r="E69" t="str">
            <v>#</v>
          </cell>
        </row>
        <row r="70">
          <cell r="B70" t="str">
            <v>Low level of psychological distress</v>
          </cell>
          <cell r="C70">
            <v>29</v>
          </cell>
          <cell r="D70">
            <v>20.95</v>
          </cell>
          <cell r="E70" t="str">
            <v>#</v>
          </cell>
        </row>
        <row r="71">
          <cell r="B71" t="str">
            <v>Moderate level of psychological distress</v>
          </cell>
          <cell r="C71" t="str">
            <v>S</v>
          </cell>
          <cell r="D71">
            <v>55.86</v>
          </cell>
          <cell r="E71" t="str">
            <v/>
          </cell>
        </row>
        <row r="72">
          <cell r="B72" t="str">
            <v>High level of psychological distress</v>
          </cell>
          <cell r="C72" t="str">
            <v>S</v>
          </cell>
          <cell r="D72">
            <v>103.07</v>
          </cell>
          <cell r="E72" t="str">
            <v/>
          </cell>
        </row>
        <row r="73">
          <cell r="B73" t="str">
            <v>No probable serious mental illness</v>
          </cell>
          <cell r="C73">
            <v>29</v>
          </cell>
          <cell r="D73">
            <v>20.95</v>
          </cell>
          <cell r="E73" t="str">
            <v>#</v>
          </cell>
        </row>
        <row r="74">
          <cell r="B74" t="str">
            <v>Probable serious mental illness</v>
          </cell>
          <cell r="C74" t="str">
            <v>S</v>
          </cell>
          <cell r="D74">
            <v>55.86</v>
          </cell>
          <cell r="E74" t="str">
            <v/>
          </cell>
        </row>
        <row r="75">
          <cell r="B75" t="str">
            <v>Employed</v>
          </cell>
          <cell r="C75">
            <v>26</v>
          </cell>
          <cell r="D75">
            <v>26.03</v>
          </cell>
          <cell r="E75" t="str">
            <v>#</v>
          </cell>
        </row>
        <row r="76">
          <cell r="B76" t="str">
            <v>Unemployed</v>
          </cell>
          <cell r="C76" t="str">
            <v>S</v>
          </cell>
          <cell r="D76">
            <v>74.92</v>
          </cell>
          <cell r="E76" t="str">
            <v/>
          </cell>
        </row>
        <row r="77">
          <cell r="B77" t="str">
            <v>Retired</v>
          </cell>
          <cell r="C77" t="str">
            <v>S</v>
          </cell>
          <cell r="D77">
            <v>72.92</v>
          </cell>
          <cell r="E77" t="str">
            <v/>
          </cell>
        </row>
        <row r="78">
          <cell r="B78" t="str">
            <v>Home or caring duties or voluntary work</v>
          </cell>
          <cell r="C78" t="str">
            <v>S</v>
          </cell>
          <cell r="D78">
            <v>68.78</v>
          </cell>
          <cell r="E78" t="str">
            <v/>
          </cell>
        </row>
        <row r="79">
          <cell r="B79" t="str">
            <v>Not employed, studying</v>
          </cell>
          <cell r="C79" t="str">
            <v>S</v>
          </cell>
          <cell r="D79">
            <v>78.459999999999994</v>
          </cell>
          <cell r="E79" t="str">
            <v/>
          </cell>
        </row>
        <row r="80">
          <cell r="B80" t="str">
            <v>Not employed, not actively seeking work/unable to work</v>
          </cell>
          <cell r="C80" t="str">
            <v>S</v>
          </cell>
          <cell r="D80">
            <v>86.4</v>
          </cell>
          <cell r="E80" t="str">
            <v/>
          </cell>
        </row>
        <row r="81">
          <cell r="B81" t="str">
            <v>Other employment status</v>
          </cell>
          <cell r="C81" t="str">
            <v>S</v>
          </cell>
          <cell r="D81">
            <v>105.71</v>
          </cell>
          <cell r="E81" t="str">
            <v/>
          </cell>
        </row>
        <row r="82">
          <cell r="B82" t="str">
            <v>Not in the labour force</v>
          </cell>
          <cell r="C82">
            <v>9</v>
          </cell>
          <cell r="D82">
            <v>37.79</v>
          </cell>
          <cell r="E82" t="str">
            <v>#</v>
          </cell>
        </row>
        <row r="83">
          <cell r="B83" t="str">
            <v>Personal income: $20,000 or less</v>
          </cell>
          <cell r="C83">
            <v>12</v>
          </cell>
          <cell r="D83">
            <v>34.92</v>
          </cell>
          <cell r="E83" t="str">
            <v>#</v>
          </cell>
        </row>
        <row r="84">
          <cell r="B84" t="str">
            <v>Personal income: $20,001–$40,000</v>
          </cell>
          <cell r="C84">
            <v>11</v>
          </cell>
          <cell r="D84">
            <v>35.950000000000003</v>
          </cell>
          <cell r="E84" t="str">
            <v>#</v>
          </cell>
        </row>
        <row r="85">
          <cell r="B85" t="str">
            <v>Personal income: $40,001–$60,000</v>
          </cell>
          <cell r="C85">
            <v>8</v>
          </cell>
          <cell r="D85">
            <v>42.57</v>
          </cell>
          <cell r="E85" t="str">
            <v>#</v>
          </cell>
        </row>
        <row r="86">
          <cell r="B86" t="str">
            <v>Personal income: $60,001 or more</v>
          </cell>
          <cell r="C86" t="str">
            <v>S</v>
          </cell>
          <cell r="D86">
            <v>60.31</v>
          </cell>
          <cell r="E86" t="str">
            <v/>
          </cell>
        </row>
        <row r="87">
          <cell r="B87" t="str">
            <v>Household income: $40,000 or less</v>
          </cell>
          <cell r="C87">
            <v>10</v>
          </cell>
          <cell r="D87">
            <v>36.94</v>
          </cell>
          <cell r="E87" t="str">
            <v>#</v>
          </cell>
        </row>
        <row r="88">
          <cell r="B88" t="str">
            <v>Household income: $40,001–$60,000</v>
          </cell>
          <cell r="C88">
            <v>7</v>
          </cell>
          <cell r="D88">
            <v>44.67</v>
          </cell>
          <cell r="E88" t="str">
            <v>#</v>
          </cell>
        </row>
        <row r="89">
          <cell r="B89" t="str">
            <v>Household income: $60,001–$100,000</v>
          </cell>
          <cell r="C89">
            <v>9</v>
          </cell>
          <cell r="D89">
            <v>37.33</v>
          </cell>
          <cell r="E89" t="str">
            <v>#</v>
          </cell>
        </row>
        <row r="90">
          <cell r="B90" t="str">
            <v>Household income: $100,001 or more</v>
          </cell>
          <cell r="C90">
            <v>11</v>
          </cell>
          <cell r="D90">
            <v>41.37</v>
          </cell>
          <cell r="E90" t="str">
            <v>#</v>
          </cell>
        </row>
        <row r="91">
          <cell r="B91" t="str">
            <v>Not at all limited</v>
          </cell>
          <cell r="C91">
            <v>8</v>
          </cell>
          <cell r="D91">
            <v>42.29</v>
          </cell>
          <cell r="E91" t="str">
            <v>#</v>
          </cell>
        </row>
        <row r="92">
          <cell r="B92" t="str">
            <v>A little limited</v>
          </cell>
          <cell r="C92" t="str">
            <v>S</v>
          </cell>
          <cell r="D92">
            <v>54.02</v>
          </cell>
          <cell r="E92" t="str">
            <v/>
          </cell>
        </row>
        <row r="93">
          <cell r="B93" t="str">
            <v>Quite limited</v>
          </cell>
          <cell r="C93" t="str">
            <v>S</v>
          </cell>
          <cell r="D93">
            <v>58.97</v>
          </cell>
          <cell r="E93" t="str">
            <v/>
          </cell>
        </row>
        <row r="94">
          <cell r="B94" t="str">
            <v>Very limited</v>
          </cell>
          <cell r="C94">
            <v>7</v>
          </cell>
          <cell r="D94">
            <v>46.76</v>
          </cell>
          <cell r="E94" t="str">
            <v>#</v>
          </cell>
        </row>
        <row r="95">
          <cell r="B95" t="str">
            <v>Couldn't buy it</v>
          </cell>
          <cell r="C95">
            <v>8</v>
          </cell>
          <cell r="D95">
            <v>43.41</v>
          </cell>
          <cell r="E95" t="str">
            <v>#</v>
          </cell>
        </row>
        <row r="96">
          <cell r="B96" t="str">
            <v>Not at all limited</v>
          </cell>
          <cell r="C96">
            <v>8</v>
          </cell>
          <cell r="D96">
            <v>42.29</v>
          </cell>
          <cell r="E96" t="str">
            <v>#</v>
          </cell>
        </row>
        <row r="97">
          <cell r="B97" t="str">
            <v>A little limited</v>
          </cell>
          <cell r="C97" t="str">
            <v>S</v>
          </cell>
          <cell r="D97">
            <v>54.02</v>
          </cell>
          <cell r="E97" t="str">
            <v/>
          </cell>
        </row>
        <row r="98">
          <cell r="B98" t="str">
            <v>Quite or very limited</v>
          </cell>
          <cell r="C98">
            <v>13</v>
          </cell>
          <cell r="D98">
            <v>35.770000000000003</v>
          </cell>
          <cell r="E98" t="str">
            <v>#</v>
          </cell>
        </row>
        <row r="99">
          <cell r="B99" t="str">
            <v>Couldn't buy it</v>
          </cell>
          <cell r="C99">
            <v>8</v>
          </cell>
          <cell r="D99">
            <v>43.41</v>
          </cell>
          <cell r="E99" t="str">
            <v>#</v>
          </cell>
        </row>
        <row r="100">
          <cell r="B100" t="str">
            <v>Yes, can meet unexpected expense</v>
          </cell>
          <cell r="C100">
            <v>26</v>
          </cell>
          <cell r="D100">
            <v>25.76</v>
          </cell>
          <cell r="E100" t="str">
            <v>#</v>
          </cell>
        </row>
        <row r="101">
          <cell r="B101" t="str">
            <v>No, cannot meet unexpected expense</v>
          </cell>
          <cell r="C101">
            <v>11</v>
          </cell>
          <cell r="D101">
            <v>36.97</v>
          </cell>
          <cell r="E101" t="str">
            <v>#</v>
          </cell>
        </row>
        <row r="102">
          <cell r="B102" t="str">
            <v>Household had no vehicle access</v>
          </cell>
          <cell r="C102" t="str">
            <v>S</v>
          </cell>
          <cell r="D102">
            <v>91.68</v>
          </cell>
          <cell r="E102" t="str">
            <v/>
          </cell>
        </row>
        <row r="103">
          <cell r="B103" t="str">
            <v>Household had vehicle access</v>
          </cell>
          <cell r="C103">
            <v>37</v>
          </cell>
          <cell r="D103">
            <v>20.68</v>
          </cell>
          <cell r="E103" t="str">
            <v>#</v>
          </cell>
        </row>
        <row r="104">
          <cell r="B104" t="str">
            <v>Household had no access to device</v>
          </cell>
          <cell r="C104" t="str">
            <v>S</v>
          </cell>
          <cell r="D104">
            <v>101.44</v>
          </cell>
          <cell r="E104" t="str">
            <v/>
          </cell>
        </row>
        <row r="105">
          <cell r="B105" t="str">
            <v>Household had access to device</v>
          </cell>
          <cell r="C105">
            <v>37</v>
          </cell>
          <cell r="D105">
            <v>20.3</v>
          </cell>
          <cell r="E105" t="str">
            <v>#</v>
          </cell>
        </row>
        <row r="106">
          <cell r="B106" t="str">
            <v>One person household</v>
          </cell>
          <cell r="C106">
            <v>3</v>
          </cell>
          <cell r="D106">
            <v>44.95</v>
          </cell>
          <cell r="E106" t="str">
            <v>#</v>
          </cell>
        </row>
        <row r="107">
          <cell r="B107" t="str">
            <v>One parent with child(ren)</v>
          </cell>
          <cell r="C107" t="str">
            <v>S</v>
          </cell>
          <cell r="D107">
            <v>54.37</v>
          </cell>
          <cell r="E107" t="str">
            <v/>
          </cell>
        </row>
        <row r="108">
          <cell r="B108" t="str">
            <v>Couple only</v>
          </cell>
          <cell r="C108">
            <v>7</v>
          </cell>
          <cell r="D108">
            <v>40.659999999999997</v>
          </cell>
          <cell r="E108" t="str">
            <v>#</v>
          </cell>
        </row>
        <row r="109">
          <cell r="B109" t="str">
            <v>Couple with child(ren)</v>
          </cell>
          <cell r="C109">
            <v>13</v>
          </cell>
          <cell r="D109">
            <v>32.700000000000003</v>
          </cell>
          <cell r="E109" t="str">
            <v>#</v>
          </cell>
        </row>
        <row r="110">
          <cell r="B110" t="str">
            <v>Other multi-person household</v>
          </cell>
          <cell r="C110" t="str">
            <v>S</v>
          </cell>
          <cell r="D110">
            <v>69.06</v>
          </cell>
          <cell r="E110" t="str">
            <v/>
          </cell>
        </row>
        <row r="111">
          <cell r="B111" t="str">
            <v>Other household with couple and/or child</v>
          </cell>
          <cell r="C111" t="str">
            <v>S</v>
          </cell>
          <cell r="D111">
            <v>58.22</v>
          </cell>
          <cell r="E111" t="str">
            <v/>
          </cell>
        </row>
        <row r="112">
          <cell r="B112" t="str">
            <v>One-person household</v>
          </cell>
          <cell r="C112">
            <v>3</v>
          </cell>
          <cell r="D112">
            <v>44.95</v>
          </cell>
          <cell r="E112" t="str">
            <v>#</v>
          </cell>
        </row>
        <row r="113">
          <cell r="B113" t="str">
            <v>Two-people household</v>
          </cell>
          <cell r="C113">
            <v>10</v>
          </cell>
          <cell r="D113">
            <v>32.28</v>
          </cell>
          <cell r="E113" t="str">
            <v>#</v>
          </cell>
        </row>
        <row r="114">
          <cell r="B114" t="str">
            <v>Three-people household</v>
          </cell>
          <cell r="C114">
            <v>8</v>
          </cell>
          <cell r="D114">
            <v>46.65</v>
          </cell>
          <cell r="E114" t="str">
            <v>#</v>
          </cell>
        </row>
        <row r="115">
          <cell r="B115" t="str">
            <v>Four-people household</v>
          </cell>
          <cell r="C115">
            <v>8</v>
          </cell>
          <cell r="D115">
            <v>46.1</v>
          </cell>
          <cell r="E115" t="str">
            <v>#</v>
          </cell>
        </row>
        <row r="116">
          <cell r="B116" t="str">
            <v>Five-or-more-people household</v>
          </cell>
          <cell r="C116" t="str">
            <v>S</v>
          </cell>
          <cell r="D116">
            <v>51.1</v>
          </cell>
          <cell r="E116" t="str">
            <v/>
          </cell>
        </row>
        <row r="117">
          <cell r="B117" t="str">
            <v>No children in household</v>
          </cell>
          <cell r="C117">
            <v>17</v>
          </cell>
          <cell r="D117">
            <v>30.26</v>
          </cell>
          <cell r="E117" t="str">
            <v>#</v>
          </cell>
        </row>
        <row r="118">
          <cell r="B118" t="str">
            <v>One-child household</v>
          </cell>
          <cell r="C118" t="str">
            <v>S</v>
          </cell>
          <cell r="D118">
            <v>58.33</v>
          </cell>
          <cell r="E118" t="str">
            <v/>
          </cell>
        </row>
        <row r="119">
          <cell r="B119" t="str">
            <v>Two-or-more-children household</v>
          </cell>
          <cell r="C119">
            <v>13</v>
          </cell>
          <cell r="D119">
            <v>33.729999999999997</v>
          </cell>
          <cell r="E119" t="str">
            <v>#</v>
          </cell>
        </row>
        <row r="120">
          <cell r="B120" t="str">
            <v>No children in household</v>
          </cell>
          <cell r="C120">
            <v>17</v>
          </cell>
          <cell r="D120">
            <v>30.26</v>
          </cell>
          <cell r="E120" t="str">
            <v>#</v>
          </cell>
        </row>
        <row r="121">
          <cell r="B121" t="str">
            <v>One-or-more-children household</v>
          </cell>
          <cell r="C121">
            <v>21</v>
          </cell>
          <cell r="D121">
            <v>28.57</v>
          </cell>
          <cell r="E121" t="str">
            <v>#</v>
          </cell>
        </row>
        <row r="122">
          <cell r="B122" t="str">
            <v>Yes, lived at current address</v>
          </cell>
          <cell r="C122">
            <v>31</v>
          </cell>
          <cell r="D122">
            <v>19.97</v>
          </cell>
          <cell r="E122" t="str">
            <v/>
          </cell>
        </row>
        <row r="123">
          <cell r="B123" t="str">
            <v>No, did not live at current address</v>
          </cell>
          <cell r="C123" t="str">
            <v>S</v>
          </cell>
          <cell r="D123">
            <v>54.03</v>
          </cell>
          <cell r="E123" t="str">
            <v/>
          </cell>
        </row>
        <row r="124">
          <cell r="B124" t="str">
            <v>Owned</v>
          </cell>
          <cell r="C124">
            <v>21</v>
          </cell>
          <cell r="D124">
            <v>29.12</v>
          </cell>
          <cell r="E124" t="str">
            <v>#</v>
          </cell>
        </row>
        <row r="125">
          <cell r="B125" t="str">
            <v>Rented, private</v>
          </cell>
          <cell r="C125">
            <v>13</v>
          </cell>
          <cell r="D125">
            <v>34.39</v>
          </cell>
          <cell r="E125" t="str">
            <v>#</v>
          </cell>
        </row>
        <row r="126">
          <cell r="B126" t="str">
            <v>Rented, government</v>
          </cell>
          <cell r="C126" t="str">
            <v>S</v>
          </cell>
          <cell r="D126">
            <v>55.71</v>
          </cell>
          <cell r="E126" t="str">
            <v/>
          </cell>
        </row>
        <row r="128">
          <cell r="B128"/>
          <cell r="C128"/>
          <cell r="D128"/>
          <cell r="E128"/>
        </row>
        <row r="129">
          <cell r="B129"/>
          <cell r="C129"/>
          <cell r="D129"/>
          <cell r="E129"/>
        </row>
        <row r="130">
          <cell r="B130"/>
          <cell r="C130"/>
          <cell r="D130"/>
          <cell r="E130"/>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1.0"/>
      <sheetName val="CB 1.1"/>
      <sheetName val="CB 1.2"/>
      <sheetName val="CB 1.3"/>
      <sheetName val="CB 2.0"/>
      <sheetName val="CB 2.1"/>
      <sheetName val="CB 2.2"/>
      <sheetName val="CB 2.3"/>
      <sheetName val="CB 2.4"/>
      <sheetName val="CB 3.0"/>
      <sheetName val="CB 3.1"/>
      <sheetName val="CB 3.2"/>
      <sheetName val="CB 3.4"/>
      <sheetName val="CB 4.0"/>
      <sheetName val="CB 4.1"/>
      <sheetName val="CB 4.2"/>
      <sheetName val="CB 4.3"/>
      <sheetName val="CB 4.4"/>
      <sheetName val="CB 5.0"/>
      <sheetName val="CB 5.1"/>
      <sheetName val="CB 5.2"/>
      <sheetName val="CB 5.3"/>
      <sheetName val="CB 5.4"/>
      <sheetName val="CB 5.5"/>
      <sheetName val="CB 5.5a"/>
      <sheetName val="CB 5.6"/>
      <sheetName val="CB 5.7"/>
      <sheetName val="CB 5.8"/>
      <sheetName val="CB 5.9"/>
      <sheetName val="CB 5.10"/>
    </sheetNames>
    <sheetDataSet>
      <sheetData sheetId="0"/>
      <sheetData sheetId="1"/>
      <sheetData sheetId="2">
        <row r="4">
          <cell r="B4" t="str">
            <v>New Zealand Average</v>
          </cell>
          <cell r="C4">
            <v>1.89</v>
          </cell>
          <cell r="D4">
            <v>0.38</v>
          </cell>
          <cell r="E4" t="str">
            <v>.</v>
          </cell>
          <cell r="F4" t="str">
            <v/>
          </cell>
        </row>
        <row r="5">
          <cell r="B5" t="str">
            <v>Male</v>
          </cell>
          <cell r="C5">
            <v>1.31</v>
          </cell>
          <cell r="D5">
            <v>0.42</v>
          </cell>
          <cell r="E5" t="str">
            <v>.‡</v>
          </cell>
          <cell r="F5" t="str">
            <v/>
          </cell>
        </row>
        <row r="6">
          <cell r="B6" t="str">
            <v>Female</v>
          </cell>
          <cell r="C6">
            <v>2.4700000000000002</v>
          </cell>
          <cell r="D6">
            <v>0.61</v>
          </cell>
          <cell r="E6" t="str">
            <v>.‡</v>
          </cell>
          <cell r="F6" t="str">
            <v/>
          </cell>
        </row>
        <row r="7">
          <cell r="B7" t="str">
            <v>Gender diverse</v>
          </cell>
          <cell r="C7" t="str">
            <v>SŜ</v>
          </cell>
          <cell r="D7">
            <v>12.61</v>
          </cell>
          <cell r="E7" t="str">
            <v/>
          </cell>
          <cell r="F7" t="str">
            <v/>
          </cell>
        </row>
        <row r="8">
          <cell r="B8" t="str">
            <v>Cis-male</v>
          </cell>
          <cell r="C8">
            <v>1.32</v>
          </cell>
          <cell r="D8">
            <v>0.42</v>
          </cell>
          <cell r="E8" t="str">
            <v>.‡</v>
          </cell>
          <cell r="F8" t="str">
            <v/>
          </cell>
        </row>
        <row r="9">
          <cell r="B9" t="str">
            <v>Cis-female</v>
          </cell>
          <cell r="C9">
            <v>2.48</v>
          </cell>
          <cell r="D9">
            <v>0.61</v>
          </cell>
          <cell r="E9" t="str">
            <v>.‡</v>
          </cell>
          <cell r="F9" t="str">
            <v/>
          </cell>
        </row>
        <row r="10">
          <cell r="B10" t="str">
            <v>Gender-diverse or trans-gender</v>
          </cell>
          <cell r="C10" t="str">
            <v>SŜ</v>
          </cell>
          <cell r="D10">
            <v>1.88</v>
          </cell>
          <cell r="E10" t="str">
            <v/>
          </cell>
          <cell r="F10" t="str">
            <v/>
          </cell>
        </row>
        <row r="11">
          <cell r="B11" t="str">
            <v>Heterosexual</v>
          </cell>
          <cell r="C11">
            <v>1.77</v>
          </cell>
          <cell r="D11">
            <v>0.37</v>
          </cell>
          <cell r="E11" t="str">
            <v>.‡</v>
          </cell>
          <cell r="F11" t="str">
            <v/>
          </cell>
        </row>
        <row r="12">
          <cell r="B12" t="str">
            <v>Gay or lesbian</v>
          </cell>
          <cell r="C12" t="str">
            <v>SŜ</v>
          </cell>
          <cell r="D12">
            <v>4.47</v>
          </cell>
          <cell r="E12" t="str">
            <v/>
          </cell>
          <cell r="F12" t="str">
            <v/>
          </cell>
        </row>
        <row r="13">
          <cell r="B13" t="str">
            <v>Bisexual</v>
          </cell>
          <cell r="C13" t="str">
            <v>SŜ</v>
          </cell>
          <cell r="D13">
            <v>4.7699999999999996</v>
          </cell>
          <cell r="E13" t="str">
            <v/>
          </cell>
          <cell r="F13" t="str">
            <v/>
          </cell>
        </row>
        <row r="14">
          <cell r="B14" t="str">
            <v>Other sexual identity</v>
          </cell>
          <cell r="C14" t="str">
            <v>SŜ</v>
          </cell>
          <cell r="D14">
            <v>8.68</v>
          </cell>
          <cell r="E14" t="str">
            <v/>
          </cell>
          <cell r="F14" t="str">
            <v/>
          </cell>
        </row>
        <row r="15">
          <cell r="B15" t="str">
            <v>People with diverse sexualities</v>
          </cell>
          <cell r="C15" t="str">
            <v>SŜ</v>
          </cell>
          <cell r="D15">
            <v>3.07</v>
          </cell>
          <cell r="E15" t="str">
            <v/>
          </cell>
          <cell r="F15" t="str">
            <v/>
          </cell>
        </row>
        <row r="16">
          <cell r="B16" t="str">
            <v>Not LGBT</v>
          </cell>
          <cell r="C16">
            <v>1.81</v>
          </cell>
          <cell r="D16">
            <v>0.38</v>
          </cell>
          <cell r="E16" t="str">
            <v>.‡</v>
          </cell>
          <cell r="F16" t="str">
            <v/>
          </cell>
        </row>
        <row r="17">
          <cell r="B17" t="str">
            <v>LGBT</v>
          </cell>
          <cell r="C17" t="str">
            <v>SŜ</v>
          </cell>
          <cell r="D17">
            <v>2.4700000000000002</v>
          </cell>
          <cell r="E17" t="str">
            <v/>
          </cell>
          <cell r="F17" t="str">
            <v/>
          </cell>
        </row>
        <row r="18">
          <cell r="B18" t="str">
            <v>15–19 years</v>
          </cell>
          <cell r="C18" t="str">
            <v>SŜ</v>
          </cell>
          <cell r="D18">
            <v>3.64</v>
          </cell>
          <cell r="E18" t="str">
            <v/>
          </cell>
          <cell r="F18" t="str">
            <v/>
          </cell>
        </row>
        <row r="19">
          <cell r="B19" t="str">
            <v>20–29 years</v>
          </cell>
          <cell r="C19">
            <v>4.41</v>
          </cell>
          <cell r="D19">
            <v>1.37</v>
          </cell>
          <cell r="E19" t="str">
            <v>.‡</v>
          </cell>
          <cell r="F19" t="str">
            <v>*</v>
          </cell>
        </row>
        <row r="20">
          <cell r="B20" t="str">
            <v>30–39 years</v>
          </cell>
          <cell r="C20">
            <v>1.89</v>
          </cell>
          <cell r="D20">
            <v>0.62</v>
          </cell>
          <cell r="E20" t="str">
            <v>.‡</v>
          </cell>
          <cell r="F20" t="str">
            <v/>
          </cell>
        </row>
        <row r="21">
          <cell r="B21" t="str">
            <v>40–49 years</v>
          </cell>
          <cell r="C21">
            <v>1.79</v>
          </cell>
          <cell r="D21">
            <v>0.78</v>
          </cell>
          <cell r="E21" t="str">
            <v>.‡</v>
          </cell>
          <cell r="F21" t="str">
            <v/>
          </cell>
        </row>
        <row r="22">
          <cell r="B22" t="str">
            <v>50–59 years</v>
          </cell>
          <cell r="C22" t="str">
            <v>SŜ</v>
          </cell>
          <cell r="D22">
            <v>0.91</v>
          </cell>
          <cell r="E22" t="str">
            <v/>
          </cell>
          <cell r="F22" t="str">
            <v/>
          </cell>
        </row>
        <row r="23">
          <cell r="B23" t="str">
            <v>60–64 years</v>
          </cell>
          <cell r="C23" t="str">
            <v>SŜ</v>
          </cell>
          <cell r="D23">
            <v>0.54</v>
          </cell>
          <cell r="E23" t="str">
            <v/>
          </cell>
          <cell r="F23" t="str">
            <v>*</v>
          </cell>
        </row>
        <row r="24">
          <cell r="B24" t="str">
            <v>65 years and over</v>
          </cell>
          <cell r="C24" t="str">
            <v>SŜ</v>
          </cell>
          <cell r="D24">
            <v>0.33</v>
          </cell>
          <cell r="E24" t="str">
            <v/>
          </cell>
          <cell r="F24" t="str">
            <v>*</v>
          </cell>
        </row>
        <row r="25">
          <cell r="B25" t="str">
            <v>15–29 years</v>
          </cell>
          <cell r="C25">
            <v>4.54</v>
          </cell>
          <cell r="D25">
            <v>1.24</v>
          </cell>
          <cell r="E25" t="str">
            <v>.‡</v>
          </cell>
          <cell r="F25" t="str">
            <v>*</v>
          </cell>
        </row>
        <row r="26">
          <cell r="B26" t="str">
            <v>30–64 years</v>
          </cell>
          <cell r="C26">
            <v>1.64</v>
          </cell>
          <cell r="D26">
            <v>0.41</v>
          </cell>
          <cell r="E26" t="str">
            <v>.‡</v>
          </cell>
          <cell r="F26" t="str">
            <v/>
          </cell>
        </row>
        <row r="27">
          <cell r="B27" t="str">
            <v>65 years and over</v>
          </cell>
          <cell r="C27" t="str">
            <v>SŜ</v>
          </cell>
          <cell r="D27">
            <v>0.33</v>
          </cell>
          <cell r="E27" t="str">
            <v/>
          </cell>
          <cell r="F27" t="str">
            <v>*</v>
          </cell>
        </row>
        <row r="28">
          <cell r="B28" t="str">
            <v>15–19 years</v>
          </cell>
          <cell r="C28" t="str">
            <v>SŜ</v>
          </cell>
          <cell r="D28">
            <v>3.64</v>
          </cell>
          <cell r="E28" t="str">
            <v/>
          </cell>
          <cell r="F28" t="str">
            <v/>
          </cell>
        </row>
        <row r="29">
          <cell r="B29" t="str">
            <v>20–29 years</v>
          </cell>
          <cell r="C29">
            <v>4.41</v>
          </cell>
          <cell r="D29">
            <v>1.37</v>
          </cell>
          <cell r="E29" t="str">
            <v>.‡</v>
          </cell>
          <cell r="F29" t="str">
            <v>*</v>
          </cell>
        </row>
        <row r="30">
          <cell r="B30" t="str">
            <v>NZ European</v>
          </cell>
          <cell r="C30">
            <v>1.71</v>
          </cell>
          <cell r="D30">
            <v>0.43</v>
          </cell>
          <cell r="E30" t="str">
            <v>.‡</v>
          </cell>
          <cell r="F30" t="str">
            <v/>
          </cell>
        </row>
        <row r="31">
          <cell r="B31" t="str">
            <v>Māori</v>
          </cell>
          <cell r="C31">
            <v>3.98</v>
          </cell>
          <cell r="D31">
            <v>1.07</v>
          </cell>
          <cell r="E31" t="str">
            <v>.‡</v>
          </cell>
          <cell r="F31" t="str">
            <v>*</v>
          </cell>
        </row>
        <row r="32">
          <cell r="B32" t="str">
            <v>Pacific peoples</v>
          </cell>
          <cell r="C32" t="str">
            <v>SŜ</v>
          </cell>
          <cell r="D32">
            <v>2.34</v>
          </cell>
          <cell r="E32" t="str">
            <v/>
          </cell>
          <cell r="F32" t="str">
            <v/>
          </cell>
        </row>
        <row r="33">
          <cell r="B33" t="str">
            <v>Asian</v>
          </cell>
          <cell r="C33" t="str">
            <v>SŜ</v>
          </cell>
          <cell r="D33">
            <v>0.76</v>
          </cell>
          <cell r="E33" t="str">
            <v/>
          </cell>
          <cell r="F33" t="str">
            <v/>
          </cell>
        </row>
        <row r="34">
          <cell r="B34" t="str">
            <v>Chinese</v>
          </cell>
          <cell r="C34" t="str">
            <v>SŜ</v>
          </cell>
          <cell r="D34">
            <v>1.08</v>
          </cell>
          <cell r="E34" t="str">
            <v/>
          </cell>
          <cell r="F34" t="str">
            <v/>
          </cell>
        </row>
        <row r="35">
          <cell r="B35" t="str">
            <v>Indian</v>
          </cell>
          <cell r="C35" t="str">
            <v>SŜ</v>
          </cell>
          <cell r="D35">
            <v>0.64</v>
          </cell>
          <cell r="E35" t="str">
            <v/>
          </cell>
          <cell r="F35" t="str">
            <v>*</v>
          </cell>
        </row>
        <row r="36">
          <cell r="B36" t="str">
            <v>Other Asian ethnicity</v>
          </cell>
          <cell r="C36" t="str">
            <v>SŜ</v>
          </cell>
          <cell r="D36">
            <v>2.04</v>
          </cell>
          <cell r="E36" t="str">
            <v/>
          </cell>
          <cell r="F36" t="str">
            <v/>
          </cell>
        </row>
        <row r="37">
          <cell r="B37" t="str">
            <v>Other ethnicity</v>
          </cell>
          <cell r="C37" t="str">
            <v>SŜ</v>
          </cell>
          <cell r="D37">
            <v>1.58</v>
          </cell>
          <cell r="E37" t="str">
            <v/>
          </cell>
          <cell r="F37" t="str">
            <v/>
          </cell>
        </row>
        <row r="38">
          <cell r="B38" t="str">
            <v>Other ethnicity (except European and Māori)</v>
          </cell>
          <cell r="C38">
            <v>1.89</v>
          </cell>
          <cell r="D38">
            <v>0.81</v>
          </cell>
          <cell r="E38" t="str">
            <v>.‡</v>
          </cell>
          <cell r="F38" t="str">
            <v/>
          </cell>
        </row>
        <row r="39">
          <cell r="B39" t="str">
            <v>Other ethnicity (except European, Māori and Asian)</v>
          </cell>
          <cell r="C39" t="str">
            <v>SŜ</v>
          </cell>
          <cell r="D39">
            <v>1.88</v>
          </cell>
          <cell r="E39" t="str">
            <v/>
          </cell>
          <cell r="F39" t="str">
            <v/>
          </cell>
        </row>
        <row r="40">
          <cell r="B40" t="str">
            <v>Other ethnicity (except European, Māori and Pacific)</v>
          </cell>
          <cell r="C40" t="str">
            <v>SŜ</v>
          </cell>
          <cell r="D40">
            <v>0.7</v>
          </cell>
          <cell r="E40" t="str">
            <v/>
          </cell>
          <cell r="F40" t="str">
            <v/>
          </cell>
        </row>
        <row r="41">
          <cell r="B41">
            <v>2018</v>
          </cell>
          <cell r="C41">
            <v>36.67</v>
          </cell>
          <cell r="D41">
            <v>7.41</v>
          </cell>
          <cell r="E41" t="str">
            <v>.‡</v>
          </cell>
          <cell r="F41" t="str">
            <v>*</v>
          </cell>
        </row>
        <row r="42">
          <cell r="B42" t="str">
            <v>2019/20</v>
          </cell>
          <cell r="C42">
            <v>43.08</v>
          </cell>
          <cell r="D42">
            <v>7.75</v>
          </cell>
          <cell r="E42" t="str">
            <v>.‡</v>
          </cell>
          <cell r="F42" t="str">
            <v>*</v>
          </cell>
        </row>
        <row r="43">
          <cell r="B43" t="str">
            <v>Auckland</v>
          </cell>
          <cell r="C43">
            <v>1.91</v>
          </cell>
          <cell r="D43">
            <v>0.66</v>
          </cell>
          <cell r="E43" t="str">
            <v>.‡</v>
          </cell>
          <cell r="F43" t="str">
            <v/>
          </cell>
        </row>
        <row r="44">
          <cell r="B44" t="str">
            <v>Wellington</v>
          </cell>
          <cell r="C44">
            <v>2.37</v>
          </cell>
          <cell r="D44">
            <v>1.1599999999999999</v>
          </cell>
          <cell r="E44" t="str">
            <v>.‡</v>
          </cell>
          <cell r="F44" t="str">
            <v/>
          </cell>
        </row>
        <row r="45">
          <cell r="B45" t="str">
            <v>Rest of North Island</v>
          </cell>
          <cell r="C45">
            <v>1.72</v>
          </cell>
          <cell r="D45">
            <v>0.4</v>
          </cell>
          <cell r="E45" t="str">
            <v>.‡</v>
          </cell>
          <cell r="F45" t="str">
            <v/>
          </cell>
        </row>
        <row r="46">
          <cell r="B46" t="str">
            <v>Canterbury</v>
          </cell>
          <cell r="C46" t="str">
            <v>SŜ</v>
          </cell>
          <cell r="D46">
            <v>1.23</v>
          </cell>
          <cell r="E46" t="str">
            <v/>
          </cell>
          <cell r="F46" t="str">
            <v/>
          </cell>
        </row>
        <row r="47">
          <cell r="B47" t="str">
            <v>Rest of South Island</v>
          </cell>
          <cell r="C47" t="str">
            <v>SŜ</v>
          </cell>
          <cell r="D47">
            <v>0.71</v>
          </cell>
          <cell r="E47" t="str">
            <v/>
          </cell>
          <cell r="F47" t="str">
            <v/>
          </cell>
        </row>
        <row r="48">
          <cell r="B48" t="str">
            <v>Major urban area</v>
          </cell>
          <cell r="C48">
            <v>1.92</v>
          </cell>
          <cell r="D48">
            <v>0.52</v>
          </cell>
          <cell r="E48" t="str">
            <v>.‡</v>
          </cell>
          <cell r="F48" t="str">
            <v/>
          </cell>
        </row>
        <row r="49">
          <cell r="B49" t="str">
            <v>Large urban area</v>
          </cell>
          <cell r="C49">
            <v>2.2000000000000002</v>
          </cell>
          <cell r="D49">
            <v>0.82</v>
          </cell>
          <cell r="E49" t="str">
            <v>.‡</v>
          </cell>
          <cell r="F49" t="str">
            <v/>
          </cell>
        </row>
        <row r="50">
          <cell r="B50" t="str">
            <v>Medium urban area</v>
          </cell>
          <cell r="C50" t="str">
            <v>SŜ</v>
          </cell>
          <cell r="D50">
            <v>1.43</v>
          </cell>
          <cell r="E50" t="str">
            <v/>
          </cell>
          <cell r="F50" t="str">
            <v/>
          </cell>
        </row>
        <row r="51">
          <cell r="B51" t="str">
            <v>Small urban area</v>
          </cell>
          <cell r="C51">
            <v>2.31</v>
          </cell>
          <cell r="D51">
            <v>0.94</v>
          </cell>
          <cell r="E51" t="str">
            <v>.‡</v>
          </cell>
          <cell r="F51" t="str">
            <v/>
          </cell>
        </row>
        <row r="52">
          <cell r="B52" t="str">
            <v>Rural settlement/rural other</v>
          </cell>
          <cell r="C52">
            <v>1.21</v>
          </cell>
          <cell r="D52">
            <v>0.56999999999999995</v>
          </cell>
          <cell r="E52" t="str">
            <v>.‡</v>
          </cell>
          <cell r="F52" t="str">
            <v/>
          </cell>
        </row>
        <row r="53">
          <cell r="B53" t="str">
            <v>Major urban area</v>
          </cell>
          <cell r="C53">
            <v>1.92</v>
          </cell>
          <cell r="D53">
            <v>0.52</v>
          </cell>
          <cell r="E53" t="str">
            <v>.‡</v>
          </cell>
          <cell r="F53" t="str">
            <v/>
          </cell>
        </row>
        <row r="54">
          <cell r="B54" t="str">
            <v>Medium/large urban area</v>
          </cell>
          <cell r="C54">
            <v>2.15</v>
          </cell>
          <cell r="D54">
            <v>0.89</v>
          </cell>
          <cell r="E54" t="str">
            <v>.‡</v>
          </cell>
          <cell r="F54" t="str">
            <v/>
          </cell>
        </row>
        <row r="55">
          <cell r="B55" t="str">
            <v>Small urban/rural area</v>
          </cell>
          <cell r="C55">
            <v>1.6</v>
          </cell>
          <cell r="D55">
            <v>0.51</v>
          </cell>
          <cell r="E55" t="str">
            <v>.‡</v>
          </cell>
          <cell r="F55" t="str">
            <v/>
          </cell>
        </row>
        <row r="56">
          <cell r="B56" t="str">
            <v>Quintile 1 (least deprived)</v>
          </cell>
          <cell r="C56" t="str">
            <v>SŜ</v>
          </cell>
          <cell r="D56">
            <v>0.55000000000000004</v>
          </cell>
          <cell r="E56" t="str">
            <v/>
          </cell>
          <cell r="F56" t="str">
            <v/>
          </cell>
        </row>
        <row r="57">
          <cell r="B57" t="str">
            <v>Quintile 2</v>
          </cell>
          <cell r="C57" t="str">
            <v>SŜ</v>
          </cell>
          <cell r="D57">
            <v>0.59</v>
          </cell>
          <cell r="E57" t="str">
            <v/>
          </cell>
          <cell r="F57" t="str">
            <v/>
          </cell>
        </row>
        <row r="58">
          <cell r="B58" t="str">
            <v>Quintile 3</v>
          </cell>
          <cell r="C58">
            <v>2.04</v>
          </cell>
          <cell r="D58">
            <v>0.77</v>
          </cell>
          <cell r="E58" t="str">
            <v>.‡</v>
          </cell>
          <cell r="F58" t="str">
            <v/>
          </cell>
        </row>
        <row r="59">
          <cell r="B59" t="str">
            <v>Quintile 4</v>
          </cell>
          <cell r="C59">
            <v>2.11</v>
          </cell>
          <cell r="D59">
            <v>0.95</v>
          </cell>
          <cell r="E59" t="str">
            <v>.‡</v>
          </cell>
          <cell r="F59" t="str">
            <v/>
          </cell>
        </row>
        <row r="60">
          <cell r="B60" t="str">
            <v>Quintile 5 (most deprived)</v>
          </cell>
          <cell r="C60">
            <v>3.55</v>
          </cell>
          <cell r="D60">
            <v>0.84</v>
          </cell>
          <cell r="E60" t="str">
            <v>.‡</v>
          </cell>
          <cell r="F60" t="str">
            <v>*</v>
          </cell>
        </row>
        <row r="61">
          <cell r="B61" t="str">
            <v>Had partner within last 12 months</v>
          </cell>
          <cell r="C61">
            <v>1.89</v>
          </cell>
          <cell r="D61">
            <v>0.38</v>
          </cell>
          <cell r="E61" t="str">
            <v>.</v>
          </cell>
          <cell r="F61" t="str">
            <v/>
          </cell>
        </row>
        <row r="62">
          <cell r="B62" t="str">
            <v>Has ever had a partner</v>
          </cell>
          <cell r="C62">
            <v>1.89</v>
          </cell>
          <cell r="D62">
            <v>0.38</v>
          </cell>
          <cell r="E62" t="str">
            <v>.</v>
          </cell>
          <cell r="F62" t="str">
            <v/>
          </cell>
        </row>
        <row r="63">
          <cell r="B63" t="str">
            <v>Partnered – legally registered</v>
          </cell>
          <cell r="C63">
            <v>0.9</v>
          </cell>
          <cell r="D63">
            <v>0.28000000000000003</v>
          </cell>
          <cell r="E63" t="str">
            <v>.‡</v>
          </cell>
          <cell r="F63" t="str">
            <v>*</v>
          </cell>
        </row>
        <row r="64">
          <cell r="B64" t="str">
            <v>Partnered – not legally registered</v>
          </cell>
          <cell r="C64">
            <v>2.67</v>
          </cell>
          <cell r="D64">
            <v>1.17</v>
          </cell>
          <cell r="E64" t="str">
            <v>.‡</v>
          </cell>
          <cell r="F64" t="str">
            <v/>
          </cell>
        </row>
        <row r="65">
          <cell r="B65" t="str">
            <v>Non-partnered</v>
          </cell>
          <cell r="C65">
            <v>11.64</v>
          </cell>
          <cell r="D65">
            <v>3.31</v>
          </cell>
          <cell r="E65" t="str">
            <v>.‡</v>
          </cell>
          <cell r="F65" t="str">
            <v>*</v>
          </cell>
        </row>
        <row r="66">
          <cell r="B66" t="str">
            <v>Never married and never in a civil union</v>
          </cell>
          <cell r="C66">
            <v>5.13</v>
          </cell>
          <cell r="D66">
            <v>1.6</v>
          </cell>
          <cell r="E66" t="str">
            <v>.‡</v>
          </cell>
          <cell r="F66" t="str">
            <v>*</v>
          </cell>
        </row>
        <row r="67">
          <cell r="B67" t="str">
            <v>Divorced</v>
          </cell>
          <cell r="C67" t="str">
            <v>SŜ</v>
          </cell>
          <cell r="D67">
            <v>3.83</v>
          </cell>
          <cell r="E67" t="str">
            <v/>
          </cell>
          <cell r="F67" t="str">
            <v/>
          </cell>
        </row>
        <row r="68">
          <cell r="B68" t="str">
            <v>Widowed/surviving partner</v>
          </cell>
          <cell r="C68" t="str">
            <v>SŜ</v>
          </cell>
          <cell r="D68">
            <v>1.42</v>
          </cell>
          <cell r="E68" t="str">
            <v/>
          </cell>
          <cell r="F68" t="str">
            <v/>
          </cell>
        </row>
        <row r="69">
          <cell r="B69" t="str">
            <v>Separated</v>
          </cell>
          <cell r="C69">
            <v>16.28</v>
          </cell>
          <cell r="D69">
            <v>5.8</v>
          </cell>
          <cell r="E69" t="str">
            <v>.‡</v>
          </cell>
          <cell r="F69" t="str">
            <v>*</v>
          </cell>
        </row>
        <row r="70">
          <cell r="B70" t="str">
            <v>Married/civil union/de facto</v>
          </cell>
          <cell r="C70">
            <v>0.91</v>
          </cell>
          <cell r="D70">
            <v>0.28000000000000003</v>
          </cell>
          <cell r="E70" t="str">
            <v>.‡</v>
          </cell>
          <cell r="F70" t="str">
            <v>*</v>
          </cell>
        </row>
        <row r="71">
          <cell r="B71" t="str">
            <v>Adults with disability</v>
          </cell>
          <cell r="C71" t="str">
            <v>SŜ</v>
          </cell>
          <cell r="D71">
            <v>3.87</v>
          </cell>
          <cell r="E71" t="str">
            <v/>
          </cell>
          <cell r="F71" t="str">
            <v/>
          </cell>
        </row>
        <row r="72">
          <cell r="B72" t="str">
            <v>Adults without disability</v>
          </cell>
          <cell r="C72">
            <v>1.8</v>
          </cell>
          <cell r="D72">
            <v>0.34</v>
          </cell>
          <cell r="E72" t="str">
            <v>.</v>
          </cell>
          <cell r="F72" t="str">
            <v/>
          </cell>
        </row>
        <row r="73">
          <cell r="B73" t="str">
            <v>Low level of psychological distress</v>
          </cell>
          <cell r="C73">
            <v>1.35</v>
          </cell>
          <cell r="D73">
            <v>0.32</v>
          </cell>
          <cell r="E73" t="str">
            <v>.‡</v>
          </cell>
          <cell r="F73" t="str">
            <v/>
          </cell>
        </row>
        <row r="74">
          <cell r="B74" t="str">
            <v>Moderate level of psychological distress</v>
          </cell>
          <cell r="C74">
            <v>7.38</v>
          </cell>
          <cell r="D74">
            <v>3.43</v>
          </cell>
          <cell r="E74" t="str">
            <v>.‡</v>
          </cell>
          <cell r="F74" t="str">
            <v>*</v>
          </cell>
        </row>
        <row r="75">
          <cell r="B75" t="str">
            <v>High level of psychological distress</v>
          </cell>
          <cell r="C75" t="str">
            <v>SŜ</v>
          </cell>
          <cell r="D75">
            <v>12.32</v>
          </cell>
          <cell r="E75" t="str">
            <v/>
          </cell>
          <cell r="F75" t="str">
            <v>*</v>
          </cell>
        </row>
        <row r="76">
          <cell r="B76" t="str">
            <v>No probable serious mental illness</v>
          </cell>
          <cell r="C76">
            <v>1.35</v>
          </cell>
          <cell r="D76">
            <v>0.32</v>
          </cell>
          <cell r="E76" t="str">
            <v>.‡</v>
          </cell>
          <cell r="F76" t="str">
            <v/>
          </cell>
        </row>
        <row r="77">
          <cell r="B77" t="str">
            <v>Probable serious mental illness</v>
          </cell>
          <cell r="C77">
            <v>7.38</v>
          </cell>
          <cell r="D77">
            <v>3.43</v>
          </cell>
          <cell r="E77" t="str">
            <v>.‡</v>
          </cell>
          <cell r="F77" t="str">
            <v>*</v>
          </cell>
        </row>
        <row r="78">
          <cell r="B78" t="str">
            <v>Employed</v>
          </cell>
          <cell r="C78">
            <v>1.61</v>
          </cell>
          <cell r="D78">
            <v>0.47</v>
          </cell>
          <cell r="E78" t="str">
            <v>.‡</v>
          </cell>
          <cell r="F78" t="str">
            <v/>
          </cell>
        </row>
        <row r="79">
          <cell r="B79" t="str">
            <v>Unemployed</v>
          </cell>
          <cell r="C79" t="str">
            <v>SŜ</v>
          </cell>
          <cell r="D79">
            <v>2.17</v>
          </cell>
          <cell r="E79" t="str">
            <v/>
          </cell>
          <cell r="F79" t="str">
            <v/>
          </cell>
        </row>
        <row r="80">
          <cell r="B80" t="str">
            <v>Retired</v>
          </cell>
          <cell r="C80" t="str">
            <v>SŜ</v>
          </cell>
          <cell r="D80">
            <v>0.41</v>
          </cell>
          <cell r="E80" t="str">
            <v/>
          </cell>
          <cell r="F80" t="str">
            <v>*</v>
          </cell>
        </row>
        <row r="81">
          <cell r="B81" t="str">
            <v>Home or caring duties or voluntary work</v>
          </cell>
          <cell r="C81">
            <v>3.32</v>
          </cell>
          <cell r="D81">
            <v>1.48</v>
          </cell>
          <cell r="E81" t="str">
            <v>.‡</v>
          </cell>
          <cell r="F81" t="str">
            <v/>
          </cell>
        </row>
        <row r="82">
          <cell r="B82" t="str">
            <v>Not employed, studying</v>
          </cell>
          <cell r="C82" t="str">
            <v>SŜ</v>
          </cell>
          <cell r="D82">
            <v>3.82</v>
          </cell>
          <cell r="E82" t="str">
            <v/>
          </cell>
          <cell r="F82" t="str">
            <v/>
          </cell>
        </row>
        <row r="83">
          <cell r="B83" t="str">
            <v>Not employed, not actively seeking work/unable to work</v>
          </cell>
          <cell r="C83" t="str">
            <v>SŜ</v>
          </cell>
          <cell r="D83">
            <v>4.9000000000000004</v>
          </cell>
          <cell r="E83" t="str">
            <v/>
          </cell>
          <cell r="F83" t="str">
            <v>*</v>
          </cell>
        </row>
        <row r="84">
          <cell r="B84" t="str">
            <v>Other employment status</v>
          </cell>
          <cell r="C84" t="str">
            <v>SŜ</v>
          </cell>
          <cell r="D84">
            <v>1.81</v>
          </cell>
          <cell r="E84" t="str">
            <v/>
          </cell>
          <cell r="F84" t="str">
            <v/>
          </cell>
        </row>
        <row r="85">
          <cell r="B85" t="str">
            <v>Not in the labour force</v>
          </cell>
          <cell r="C85">
            <v>2.29</v>
          </cell>
          <cell r="D85">
            <v>0.64</v>
          </cell>
          <cell r="E85" t="str">
            <v>.‡</v>
          </cell>
          <cell r="F85" t="str">
            <v/>
          </cell>
        </row>
        <row r="86">
          <cell r="B86" t="str">
            <v>Personal income: $20,000 or less</v>
          </cell>
          <cell r="C86">
            <v>3.25</v>
          </cell>
          <cell r="D86">
            <v>1.05</v>
          </cell>
          <cell r="E86" t="str">
            <v>.‡</v>
          </cell>
          <cell r="F86" t="str">
            <v/>
          </cell>
        </row>
        <row r="87">
          <cell r="B87" t="str">
            <v>Personal income: $20,001–$40,000</v>
          </cell>
          <cell r="C87">
            <v>1.81</v>
          </cell>
          <cell r="D87">
            <v>0.56999999999999995</v>
          </cell>
          <cell r="E87" t="str">
            <v>.‡</v>
          </cell>
          <cell r="F87" t="str">
            <v/>
          </cell>
        </row>
        <row r="88">
          <cell r="B88" t="str">
            <v>Personal income: $40,001–$60,000</v>
          </cell>
          <cell r="C88">
            <v>1.81</v>
          </cell>
          <cell r="D88">
            <v>0.69</v>
          </cell>
          <cell r="E88" t="str">
            <v>.‡</v>
          </cell>
          <cell r="F88" t="str">
            <v/>
          </cell>
        </row>
        <row r="89">
          <cell r="B89" t="str">
            <v>Personal income: $60,001 or more</v>
          </cell>
          <cell r="C89">
            <v>1.22</v>
          </cell>
          <cell r="D89">
            <v>0.56000000000000005</v>
          </cell>
          <cell r="E89" t="str">
            <v>.‡</v>
          </cell>
          <cell r="F89" t="str">
            <v/>
          </cell>
        </row>
        <row r="90">
          <cell r="B90" t="str">
            <v>Household income: $40,000 or less</v>
          </cell>
          <cell r="C90">
            <v>3.22</v>
          </cell>
          <cell r="D90">
            <v>0.85</v>
          </cell>
          <cell r="E90" t="str">
            <v>.‡</v>
          </cell>
          <cell r="F90" t="str">
            <v>*</v>
          </cell>
        </row>
        <row r="91">
          <cell r="B91" t="str">
            <v>Household income: $40,001–$60,000</v>
          </cell>
          <cell r="C91">
            <v>1.97</v>
          </cell>
          <cell r="D91">
            <v>0.67</v>
          </cell>
          <cell r="E91" t="str">
            <v>.‡</v>
          </cell>
          <cell r="F91" t="str">
            <v/>
          </cell>
        </row>
        <row r="92">
          <cell r="B92" t="str">
            <v>Household income: $60,001–$100,000</v>
          </cell>
          <cell r="C92">
            <v>1.91</v>
          </cell>
          <cell r="D92">
            <v>0.73</v>
          </cell>
          <cell r="E92" t="str">
            <v>.‡</v>
          </cell>
          <cell r="F92" t="str">
            <v/>
          </cell>
        </row>
        <row r="93">
          <cell r="B93" t="str">
            <v>Household income: $100,001 or more</v>
          </cell>
          <cell r="C93">
            <v>1.2</v>
          </cell>
          <cell r="D93">
            <v>0.54</v>
          </cell>
          <cell r="E93" t="str">
            <v>.‡</v>
          </cell>
          <cell r="F93" t="str">
            <v/>
          </cell>
        </row>
        <row r="94">
          <cell r="B94" t="str">
            <v>Not at all limited</v>
          </cell>
          <cell r="C94">
            <v>0.8</v>
          </cell>
          <cell r="D94">
            <v>0.24</v>
          </cell>
          <cell r="E94" t="str">
            <v>.‡</v>
          </cell>
          <cell r="F94" t="str">
            <v>*</v>
          </cell>
        </row>
        <row r="95">
          <cell r="B95" t="str">
            <v>A little limited</v>
          </cell>
          <cell r="C95">
            <v>2.19</v>
          </cell>
          <cell r="D95">
            <v>0.96</v>
          </cell>
          <cell r="E95" t="str">
            <v>.‡</v>
          </cell>
          <cell r="F95" t="str">
            <v/>
          </cell>
        </row>
        <row r="96">
          <cell r="B96" t="str">
            <v>Quite limited</v>
          </cell>
          <cell r="C96">
            <v>2.44</v>
          </cell>
          <cell r="D96">
            <v>1.1599999999999999</v>
          </cell>
          <cell r="E96" t="str">
            <v>.‡</v>
          </cell>
          <cell r="F96" t="str">
            <v/>
          </cell>
        </row>
        <row r="97">
          <cell r="B97" t="str">
            <v>Very limited</v>
          </cell>
          <cell r="C97">
            <v>2.54</v>
          </cell>
          <cell r="D97">
            <v>1.17</v>
          </cell>
          <cell r="E97" t="str">
            <v>.‡</v>
          </cell>
          <cell r="F97" t="str">
            <v/>
          </cell>
        </row>
        <row r="98">
          <cell r="B98" t="str">
            <v>Couldn't buy it</v>
          </cell>
          <cell r="C98">
            <v>5.0999999999999996</v>
          </cell>
          <cell r="D98">
            <v>1.72</v>
          </cell>
          <cell r="E98" t="str">
            <v>.‡</v>
          </cell>
          <cell r="F98" t="str">
            <v>*</v>
          </cell>
        </row>
        <row r="99">
          <cell r="B99" t="str">
            <v>Not at all limited</v>
          </cell>
          <cell r="C99">
            <v>0.8</v>
          </cell>
          <cell r="D99">
            <v>0.24</v>
          </cell>
          <cell r="E99" t="str">
            <v>.‡</v>
          </cell>
          <cell r="F99" t="str">
            <v>*</v>
          </cell>
        </row>
        <row r="100">
          <cell r="B100" t="str">
            <v>A little limited</v>
          </cell>
          <cell r="C100">
            <v>2.19</v>
          </cell>
          <cell r="D100">
            <v>0.96</v>
          </cell>
          <cell r="E100" t="str">
            <v>.‡</v>
          </cell>
          <cell r="F100" t="str">
            <v/>
          </cell>
        </row>
        <row r="101">
          <cell r="B101" t="str">
            <v>Quite or very limited</v>
          </cell>
          <cell r="C101">
            <v>2.4900000000000002</v>
          </cell>
          <cell r="D101">
            <v>0.77</v>
          </cell>
          <cell r="E101" t="str">
            <v>.‡</v>
          </cell>
          <cell r="F101" t="str">
            <v/>
          </cell>
        </row>
        <row r="102">
          <cell r="B102" t="str">
            <v>Couldn't buy it</v>
          </cell>
          <cell r="C102">
            <v>5.0999999999999996</v>
          </cell>
          <cell r="D102">
            <v>1.72</v>
          </cell>
          <cell r="E102" t="str">
            <v>.‡</v>
          </cell>
          <cell r="F102" t="str">
            <v>*</v>
          </cell>
        </row>
        <row r="103">
          <cell r="B103" t="str">
            <v>Yes, can meet unexpected expense</v>
          </cell>
          <cell r="C103">
            <v>1.4</v>
          </cell>
          <cell r="D103">
            <v>0.4</v>
          </cell>
          <cell r="E103" t="str">
            <v>.‡</v>
          </cell>
          <cell r="F103" t="str">
            <v/>
          </cell>
        </row>
        <row r="104">
          <cell r="B104" t="str">
            <v>No, cannot meet unexpected expense</v>
          </cell>
          <cell r="C104">
            <v>5.21</v>
          </cell>
          <cell r="D104">
            <v>1.4</v>
          </cell>
          <cell r="E104" t="str">
            <v>.‡</v>
          </cell>
          <cell r="F104" t="str">
            <v>*</v>
          </cell>
        </row>
        <row r="105">
          <cell r="B105" t="str">
            <v>Household had no vehicle access</v>
          </cell>
          <cell r="C105" t="str">
            <v>SŜ</v>
          </cell>
          <cell r="D105">
            <v>3.04</v>
          </cell>
          <cell r="E105" t="str">
            <v/>
          </cell>
          <cell r="F105" t="str">
            <v>*</v>
          </cell>
        </row>
        <row r="106">
          <cell r="B106" t="str">
            <v>Household had vehicle access</v>
          </cell>
          <cell r="C106">
            <v>1.81</v>
          </cell>
          <cell r="D106">
            <v>0.37</v>
          </cell>
          <cell r="E106" t="str">
            <v>.‡</v>
          </cell>
          <cell r="F106" t="str">
            <v/>
          </cell>
        </row>
        <row r="107">
          <cell r="B107" t="str">
            <v>Household had no access to device</v>
          </cell>
          <cell r="C107" t="str">
            <v>SŜ</v>
          </cell>
          <cell r="D107">
            <v>1.26</v>
          </cell>
          <cell r="E107" t="str">
            <v/>
          </cell>
          <cell r="F107" t="str">
            <v/>
          </cell>
        </row>
        <row r="108">
          <cell r="B108" t="str">
            <v>Household had access to device</v>
          </cell>
          <cell r="C108">
            <v>1.9</v>
          </cell>
          <cell r="D108">
            <v>0.38</v>
          </cell>
          <cell r="E108" t="str">
            <v>.‡</v>
          </cell>
          <cell r="F108" t="str">
            <v/>
          </cell>
        </row>
        <row r="109">
          <cell r="B109" t="str">
            <v>One person household</v>
          </cell>
          <cell r="C109">
            <v>2.67</v>
          </cell>
          <cell r="D109">
            <v>0.78</v>
          </cell>
          <cell r="E109" t="str">
            <v>.‡</v>
          </cell>
          <cell r="F109" t="str">
            <v/>
          </cell>
        </row>
        <row r="110">
          <cell r="B110" t="str">
            <v>One parent with child(ren)</v>
          </cell>
          <cell r="C110">
            <v>9.23</v>
          </cell>
          <cell r="D110">
            <v>3.52</v>
          </cell>
          <cell r="E110" t="str">
            <v>.‡</v>
          </cell>
          <cell r="F110" t="str">
            <v>*</v>
          </cell>
        </row>
        <row r="111">
          <cell r="B111" t="str">
            <v>Couple only</v>
          </cell>
          <cell r="C111">
            <v>0.63</v>
          </cell>
          <cell r="D111">
            <v>0.31</v>
          </cell>
          <cell r="E111" t="str">
            <v>.‡</v>
          </cell>
          <cell r="F111" t="str">
            <v>*</v>
          </cell>
        </row>
        <row r="112">
          <cell r="B112" t="str">
            <v>Couple with child(ren)</v>
          </cell>
          <cell r="C112">
            <v>1.34</v>
          </cell>
          <cell r="D112">
            <v>0.53</v>
          </cell>
          <cell r="E112" t="str">
            <v>.‡</v>
          </cell>
          <cell r="F112" t="str">
            <v/>
          </cell>
        </row>
        <row r="113">
          <cell r="B113" t="str">
            <v>Other multi-person household</v>
          </cell>
          <cell r="C113">
            <v>4.54</v>
          </cell>
          <cell r="D113">
            <v>2.25</v>
          </cell>
          <cell r="E113" t="str">
            <v>.‡</v>
          </cell>
          <cell r="F113" t="str">
            <v>*</v>
          </cell>
        </row>
        <row r="114">
          <cell r="B114" t="str">
            <v>Household composition unidentifiable</v>
          </cell>
          <cell r="C114">
            <v>0</v>
          </cell>
          <cell r="D114">
            <v>0</v>
          </cell>
          <cell r="E114" t="str">
            <v>.</v>
          </cell>
          <cell r="F114" t="str">
            <v>*</v>
          </cell>
        </row>
        <row r="115">
          <cell r="B115" t="str">
            <v>Other household with couple and/or child</v>
          </cell>
          <cell r="C115" t="str">
            <v>SŜ</v>
          </cell>
          <cell r="D115">
            <v>1.61</v>
          </cell>
          <cell r="E115" t="str">
            <v/>
          </cell>
          <cell r="F115" t="str">
            <v/>
          </cell>
        </row>
        <row r="116">
          <cell r="B116" t="str">
            <v>One-person household</v>
          </cell>
          <cell r="C116">
            <v>2.67</v>
          </cell>
          <cell r="D116">
            <v>0.78</v>
          </cell>
          <cell r="E116" t="str">
            <v>.‡</v>
          </cell>
          <cell r="F116" t="str">
            <v/>
          </cell>
        </row>
        <row r="117">
          <cell r="B117" t="str">
            <v>Two-people household</v>
          </cell>
          <cell r="C117">
            <v>1.23</v>
          </cell>
          <cell r="D117">
            <v>0.38</v>
          </cell>
          <cell r="E117" t="str">
            <v>.‡</v>
          </cell>
          <cell r="F117" t="str">
            <v/>
          </cell>
        </row>
        <row r="118">
          <cell r="B118" t="str">
            <v>Three-people household</v>
          </cell>
          <cell r="C118">
            <v>2.4900000000000002</v>
          </cell>
          <cell r="D118">
            <v>0.95</v>
          </cell>
          <cell r="E118" t="str">
            <v>.‡</v>
          </cell>
          <cell r="F118" t="str">
            <v/>
          </cell>
        </row>
        <row r="119">
          <cell r="B119" t="str">
            <v>Four-people household</v>
          </cell>
          <cell r="C119">
            <v>1.87</v>
          </cell>
          <cell r="D119">
            <v>0.7</v>
          </cell>
          <cell r="E119" t="str">
            <v>.‡</v>
          </cell>
          <cell r="F119" t="str">
            <v/>
          </cell>
        </row>
        <row r="120">
          <cell r="B120" t="str">
            <v>Five-or-more-people household</v>
          </cell>
          <cell r="C120" t="str">
            <v>SŜ</v>
          </cell>
          <cell r="D120">
            <v>1.18</v>
          </cell>
          <cell r="E120" t="str">
            <v/>
          </cell>
          <cell r="F120" t="str">
            <v/>
          </cell>
        </row>
        <row r="121">
          <cell r="B121" t="str">
            <v>No children in household</v>
          </cell>
          <cell r="C121">
            <v>1.46</v>
          </cell>
          <cell r="D121">
            <v>0.36</v>
          </cell>
          <cell r="E121" t="str">
            <v>.‡</v>
          </cell>
          <cell r="F121" t="str">
            <v/>
          </cell>
        </row>
        <row r="122">
          <cell r="B122" t="str">
            <v>One-child household</v>
          </cell>
          <cell r="C122">
            <v>2.78</v>
          </cell>
          <cell r="D122">
            <v>1.25</v>
          </cell>
          <cell r="E122" t="str">
            <v>.‡</v>
          </cell>
          <cell r="F122" t="str">
            <v/>
          </cell>
        </row>
        <row r="123">
          <cell r="B123" t="str">
            <v>Two-or-more-children household</v>
          </cell>
          <cell r="C123">
            <v>2.39</v>
          </cell>
          <cell r="D123">
            <v>0.72</v>
          </cell>
          <cell r="E123" t="str">
            <v>.‡</v>
          </cell>
          <cell r="F123" t="str">
            <v/>
          </cell>
        </row>
        <row r="124">
          <cell r="B124" t="str">
            <v>No children in household</v>
          </cell>
          <cell r="C124">
            <v>1.46</v>
          </cell>
          <cell r="D124">
            <v>0.36</v>
          </cell>
          <cell r="E124" t="str">
            <v>.‡</v>
          </cell>
          <cell r="F124" t="str">
            <v/>
          </cell>
        </row>
        <row r="125">
          <cell r="B125" t="str">
            <v>One-or-more-children household</v>
          </cell>
          <cell r="C125">
            <v>2.52</v>
          </cell>
          <cell r="D125">
            <v>0.63</v>
          </cell>
          <cell r="E125" t="str">
            <v>.‡</v>
          </cell>
          <cell r="F125" t="str">
            <v/>
          </cell>
        </row>
        <row r="126">
          <cell r="B126" t="str">
            <v>Yes, lived at current address</v>
          </cell>
          <cell r="C126">
            <v>1.61</v>
          </cell>
          <cell r="D126">
            <v>0.38</v>
          </cell>
          <cell r="E126" t="str">
            <v>.‡</v>
          </cell>
          <cell r="F126" t="str">
            <v/>
          </cell>
        </row>
        <row r="127">
          <cell r="B127" t="str">
            <v>No, did not live at current address</v>
          </cell>
          <cell r="C127">
            <v>3.35</v>
          </cell>
          <cell r="D127">
            <v>1.0900000000000001</v>
          </cell>
          <cell r="E127" t="str">
            <v>.‡</v>
          </cell>
          <cell r="F127" t="str">
            <v/>
          </cell>
        </row>
        <row r="128">
          <cell r="B128" t="str">
            <v>Owned</v>
          </cell>
          <cell r="C128">
            <v>1.19</v>
          </cell>
          <cell r="D128">
            <v>0.37</v>
          </cell>
          <cell r="E128" t="str">
            <v>.‡</v>
          </cell>
          <cell r="F128" t="str">
            <v/>
          </cell>
        </row>
        <row r="129">
          <cell r="B129" t="str">
            <v>Rented, private</v>
          </cell>
          <cell r="C129">
            <v>2.81</v>
          </cell>
          <cell r="D129">
            <v>0.82</v>
          </cell>
          <cell r="E129" t="str">
            <v>.‡</v>
          </cell>
          <cell r="F129" t="str">
            <v/>
          </cell>
        </row>
        <row r="130">
          <cell r="B130" t="str">
            <v>Rented, government</v>
          </cell>
          <cell r="C130">
            <v>8.1199999999999992</v>
          </cell>
          <cell r="D130">
            <v>2.75</v>
          </cell>
          <cell r="E130" t="str">
            <v>.‡</v>
          </cell>
          <cell r="F130" t="str">
            <v>*</v>
          </cell>
        </row>
      </sheetData>
      <sheetData sheetId="3"/>
      <sheetData sheetId="4">
        <row r="4">
          <cell r="B4" t="str">
            <v>New Zealand Average</v>
          </cell>
          <cell r="C4">
            <v>36.909999999999997</v>
          </cell>
          <cell r="D4">
            <v>7.84</v>
          </cell>
          <cell r="E4" t="str">
            <v>.‡</v>
          </cell>
          <cell r="F4" t="str">
            <v/>
          </cell>
        </row>
        <row r="5">
          <cell r="B5" t="str">
            <v>Male</v>
          </cell>
          <cell r="C5">
            <v>26.41</v>
          </cell>
          <cell r="D5">
            <v>10.77</v>
          </cell>
          <cell r="E5" t="str">
            <v>.</v>
          </cell>
          <cell r="F5" t="str">
            <v/>
          </cell>
        </row>
        <row r="6">
          <cell r="B6" t="str">
            <v>Female</v>
          </cell>
          <cell r="C6">
            <v>48.28</v>
          </cell>
          <cell r="D6">
            <v>11.14</v>
          </cell>
          <cell r="E6" t="str">
            <v>.</v>
          </cell>
          <cell r="F6" t="str">
            <v/>
          </cell>
        </row>
        <row r="7">
          <cell r="B7" t="str">
            <v>Gender diverse</v>
          </cell>
          <cell r="C7" t="str">
            <v>S</v>
          </cell>
          <cell r="D7">
            <v>137.91999999999999</v>
          </cell>
          <cell r="E7" t="str">
            <v/>
          </cell>
          <cell r="F7" t="str">
            <v/>
          </cell>
        </row>
        <row r="8">
          <cell r="B8" t="str">
            <v>Cis-male</v>
          </cell>
          <cell r="C8">
            <v>25.94</v>
          </cell>
          <cell r="D8">
            <v>10.69</v>
          </cell>
          <cell r="E8" t="str">
            <v>.</v>
          </cell>
          <cell r="F8" t="str">
            <v/>
          </cell>
        </row>
        <row r="9">
          <cell r="B9" t="str">
            <v>Cis-female</v>
          </cell>
          <cell r="C9">
            <v>48.28</v>
          </cell>
          <cell r="D9">
            <v>11.14</v>
          </cell>
          <cell r="E9" t="str">
            <v>.</v>
          </cell>
          <cell r="F9" t="str">
            <v/>
          </cell>
        </row>
        <row r="10">
          <cell r="B10" t="str">
            <v>Gender-diverse or trans-gender</v>
          </cell>
          <cell r="C10" t="str">
            <v>S</v>
          </cell>
          <cell r="D10">
            <v>76.33</v>
          </cell>
          <cell r="E10" t="str">
            <v/>
          </cell>
          <cell r="F10" t="str">
            <v/>
          </cell>
        </row>
        <row r="11">
          <cell r="B11" t="str">
            <v>Heterosexual</v>
          </cell>
          <cell r="C11">
            <v>36.159999999999997</v>
          </cell>
          <cell r="D11">
            <v>8.01</v>
          </cell>
          <cell r="E11" t="str">
            <v>.‡</v>
          </cell>
          <cell r="F11" t="str">
            <v/>
          </cell>
        </row>
        <row r="12">
          <cell r="B12" t="str">
            <v>Gay or lesbian</v>
          </cell>
          <cell r="C12" t="str">
            <v>S</v>
          </cell>
          <cell r="D12">
            <v>72.77</v>
          </cell>
          <cell r="E12" t="str">
            <v/>
          </cell>
          <cell r="F12" t="str">
            <v/>
          </cell>
        </row>
        <row r="13">
          <cell r="B13" t="str">
            <v>Bisexual</v>
          </cell>
          <cell r="C13" t="str">
            <v>S</v>
          </cell>
          <cell r="D13">
            <v>37.47</v>
          </cell>
          <cell r="E13" t="str">
            <v/>
          </cell>
          <cell r="F13" t="str">
            <v/>
          </cell>
        </row>
        <row r="14">
          <cell r="B14" t="str">
            <v>Other sexual identity</v>
          </cell>
          <cell r="C14" t="str">
            <v>S</v>
          </cell>
          <cell r="D14">
            <v>103.21</v>
          </cell>
          <cell r="E14" t="str">
            <v/>
          </cell>
          <cell r="F14" t="str">
            <v/>
          </cell>
        </row>
        <row r="15">
          <cell r="B15" t="str">
            <v>People with diverse sexualities</v>
          </cell>
          <cell r="C15" t="str">
            <v>S</v>
          </cell>
          <cell r="D15">
            <v>31.73</v>
          </cell>
          <cell r="E15" t="str">
            <v/>
          </cell>
          <cell r="F15" t="str">
            <v/>
          </cell>
        </row>
        <row r="16">
          <cell r="B16" t="str">
            <v>Not LGBT</v>
          </cell>
          <cell r="C16">
            <v>35.82</v>
          </cell>
          <cell r="D16">
            <v>7.89</v>
          </cell>
          <cell r="E16" t="str">
            <v>.‡</v>
          </cell>
          <cell r="F16" t="str">
            <v/>
          </cell>
        </row>
        <row r="17">
          <cell r="B17" t="str">
            <v>LGBT</v>
          </cell>
          <cell r="C17" t="str">
            <v>S</v>
          </cell>
          <cell r="D17">
            <v>29.07</v>
          </cell>
          <cell r="E17" t="str">
            <v/>
          </cell>
          <cell r="F17" t="str">
            <v/>
          </cell>
        </row>
        <row r="18">
          <cell r="B18" t="str">
            <v>15–19 years</v>
          </cell>
          <cell r="C18" t="str">
            <v>S</v>
          </cell>
          <cell r="D18">
            <v>21.66</v>
          </cell>
          <cell r="E18" t="str">
            <v/>
          </cell>
          <cell r="F18" t="str">
            <v/>
          </cell>
        </row>
        <row r="19">
          <cell r="B19" t="str">
            <v>20–29 years</v>
          </cell>
          <cell r="C19">
            <v>43.41</v>
          </cell>
          <cell r="D19">
            <v>14.58</v>
          </cell>
          <cell r="E19" t="str">
            <v>.</v>
          </cell>
          <cell r="F19" t="str">
            <v/>
          </cell>
        </row>
        <row r="20">
          <cell r="B20" t="str">
            <v>30–39 years</v>
          </cell>
          <cell r="C20">
            <v>35.549999999999997</v>
          </cell>
          <cell r="D20">
            <v>13.57</v>
          </cell>
          <cell r="E20" t="str">
            <v>.</v>
          </cell>
          <cell r="F20" t="str">
            <v/>
          </cell>
        </row>
        <row r="21">
          <cell r="B21" t="str">
            <v>40–49 years</v>
          </cell>
          <cell r="C21">
            <v>53.92</v>
          </cell>
          <cell r="D21">
            <v>21.25</v>
          </cell>
          <cell r="E21" t="str">
            <v>.</v>
          </cell>
          <cell r="F21" t="str">
            <v/>
          </cell>
        </row>
        <row r="22">
          <cell r="B22" t="str">
            <v>50–59 years</v>
          </cell>
          <cell r="C22" t="str">
            <v>SŜ</v>
          </cell>
          <cell r="D22">
            <v>19.100000000000001</v>
          </cell>
          <cell r="E22" t="str">
            <v/>
          </cell>
          <cell r="F22" t="str">
            <v/>
          </cell>
        </row>
        <row r="23">
          <cell r="B23" t="str">
            <v>60–64 years</v>
          </cell>
          <cell r="C23" t="str">
            <v>SŜ</v>
          </cell>
          <cell r="D23">
            <v>16.39</v>
          </cell>
          <cell r="E23" t="str">
            <v/>
          </cell>
          <cell r="F23" t="str">
            <v>*</v>
          </cell>
        </row>
        <row r="24">
          <cell r="B24" t="str">
            <v>65 years and over</v>
          </cell>
          <cell r="C24" t="str">
            <v>S</v>
          </cell>
          <cell r="D24">
            <v>27.95</v>
          </cell>
          <cell r="E24" t="str">
            <v/>
          </cell>
          <cell r="F24" t="str">
            <v/>
          </cell>
        </row>
        <row r="25">
          <cell r="B25" t="str">
            <v>15–29 years</v>
          </cell>
          <cell r="C25">
            <v>38.799999999999997</v>
          </cell>
          <cell r="D25">
            <v>12.46</v>
          </cell>
          <cell r="E25" t="str">
            <v>.</v>
          </cell>
          <cell r="F25" t="str">
            <v/>
          </cell>
        </row>
        <row r="26">
          <cell r="B26" t="str">
            <v>30–64 years</v>
          </cell>
          <cell r="C26">
            <v>36.86</v>
          </cell>
          <cell r="D26">
            <v>9.9600000000000009</v>
          </cell>
          <cell r="E26" t="str">
            <v>.‡</v>
          </cell>
          <cell r="F26" t="str">
            <v/>
          </cell>
        </row>
        <row r="27">
          <cell r="B27" t="str">
            <v>65 years and over</v>
          </cell>
          <cell r="C27" t="str">
            <v>S</v>
          </cell>
          <cell r="D27">
            <v>27.95</v>
          </cell>
          <cell r="E27" t="str">
            <v/>
          </cell>
          <cell r="F27" t="str">
            <v/>
          </cell>
        </row>
        <row r="28">
          <cell r="B28" t="str">
            <v>15–19 years</v>
          </cell>
          <cell r="C28" t="str">
            <v>S</v>
          </cell>
          <cell r="D28">
            <v>21.66</v>
          </cell>
          <cell r="E28" t="str">
            <v/>
          </cell>
          <cell r="F28" t="str">
            <v/>
          </cell>
        </row>
        <row r="29">
          <cell r="B29" t="str">
            <v>20–29 years</v>
          </cell>
          <cell r="C29">
            <v>43.41</v>
          </cell>
          <cell r="D29">
            <v>14.58</v>
          </cell>
          <cell r="E29" t="str">
            <v>.</v>
          </cell>
          <cell r="F29" t="str">
            <v/>
          </cell>
        </row>
        <row r="30">
          <cell r="B30" t="str">
            <v>NZ European</v>
          </cell>
          <cell r="C30">
            <v>38.71</v>
          </cell>
          <cell r="D30">
            <v>8.7100000000000009</v>
          </cell>
          <cell r="E30" t="str">
            <v>.‡</v>
          </cell>
          <cell r="F30" t="str">
            <v/>
          </cell>
        </row>
        <row r="31">
          <cell r="B31" t="str">
            <v>Māori</v>
          </cell>
          <cell r="C31">
            <v>48.7</v>
          </cell>
          <cell r="D31">
            <v>12.53</v>
          </cell>
          <cell r="E31" t="str">
            <v>.</v>
          </cell>
          <cell r="F31" t="str">
            <v/>
          </cell>
        </row>
        <row r="32">
          <cell r="B32" t="str">
            <v>Pacific peoples</v>
          </cell>
          <cell r="C32" t="str">
            <v>S</v>
          </cell>
          <cell r="D32">
            <v>29.61</v>
          </cell>
          <cell r="E32" t="str">
            <v/>
          </cell>
          <cell r="F32" t="str">
            <v/>
          </cell>
        </row>
        <row r="33">
          <cell r="B33" t="str">
            <v>Asian</v>
          </cell>
          <cell r="C33" t="str">
            <v>SŜ</v>
          </cell>
          <cell r="D33">
            <v>19.940000000000001</v>
          </cell>
          <cell r="E33" t="str">
            <v/>
          </cell>
          <cell r="F33" t="str">
            <v/>
          </cell>
        </row>
        <row r="34">
          <cell r="B34" t="str">
            <v>Chinese</v>
          </cell>
          <cell r="C34" t="str">
            <v>S</v>
          </cell>
          <cell r="D34">
            <v>22.94</v>
          </cell>
          <cell r="E34" t="str">
            <v/>
          </cell>
          <cell r="F34" t="str">
            <v/>
          </cell>
        </row>
        <row r="35">
          <cell r="B35" t="str">
            <v>Indian</v>
          </cell>
          <cell r="C35" t="str">
            <v>S</v>
          </cell>
          <cell r="D35">
            <v>44.11</v>
          </cell>
          <cell r="E35" t="str">
            <v/>
          </cell>
          <cell r="F35" t="str">
            <v/>
          </cell>
        </row>
        <row r="36">
          <cell r="B36" t="str">
            <v>Other Asian ethnicity</v>
          </cell>
          <cell r="C36" t="str">
            <v>S</v>
          </cell>
          <cell r="D36">
            <v>82.84</v>
          </cell>
          <cell r="E36" t="str">
            <v/>
          </cell>
          <cell r="F36" t="str">
            <v/>
          </cell>
        </row>
        <row r="37">
          <cell r="B37" t="str">
            <v>Other ethnicity</v>
          </cell>
          <cell r="C37" t="str">
            <v>S</v>
          </cell>
          <cell r="D37">
            <v>20.74</v>
          </cell>
          <cell r="E37" t="str">
            <v/>
          </cell>
          <cell r="F37" t="str">
            <v/>
          </cell>
        </row>
        <row r="38">
          <cell r="B38" t="str">
            <v>Other ethnicity (except European and Māori)</v>
          </cell>
          <cell r="C38">
            <v>34.659999999999997</v>
          </cell>
          <cell r="D38">
            <v>16.23</v>
          </cell>
          <cell r="E38" t="str">
            <v>.</v>
          </cell>
          <cell r="F38" t="str">
            <v/>
          </cell>
        </row>
        <row r="39">
          <cell r="B39" t="str">
            <v>Other ethnicity (except European, Māori and Asian)</v>
          </cell>
          <cell r="C39" t="str">
            <v>S</v>
          </cell>
          <cell r="D39">
            <v>24.86</v>
          </cell>
          <cell r="E39" t="str">
            <v/>
          </cell>
          <cell r="F39" t="str">
            <v/>
          </cell>
        </row>
        <row r="40">
          <cell r="B40" t="str">
            <v>Other ethnicity (except European, Māori and Pacific)</v>
          </cell>
          <cell r="C40" t="str">
            <v>SŜ</v>
          </cell>
          <cell r="D40">
            <v>16.809999999999999</v>
          </cell>
          <cell r="E40" t="str">
            <v/>
          </cell>
          <cell r="F40" t="str">
            <v/>
          </cell>
        </row>
        <row r="41">
          <cell r="B41">
            <v>2018</v>
          </cell>
          <cell r="C41">
            <v>33.89</v>
          </cell>
          <cell r="D41">
            <v>9.14</v>
          </cell>
          <cell r="E41" t="str">
            <v>.‡</v>
          </cell>
          <cell r="F41" t="str">
            <v/>
          </cell>
        </row>
        <row r="42">
          <cell r="B42" t="str">
            <v>2019/20</v>
          </cell>
          <cell r="C42">
            <v>41.03</v>
          </cell>
          <cell r="D42">
            <v>12.57</v>
          </cell>
          <cell r="E42" t="str">
            <v>.</v>
          </cell>
          <cell r="F42" t="str">
            <v/>
          </cell>
        </row>
        <row r="43">
          <cell r="B43" t="str">
            <v>Auckland</v>
          </cell>
          <cell r="C43">
            <v>36.69</v>
          </cell>
          <cell r="D43">
            <v>14.4</v>
          </cell>
          <cell r="E43" t="str">
            <v>.</v>
          </cell>
          <cell r="F43" t="str">
            <v/>
          </cell>
        </row>
        <row r="44">
          <cell r="B44" t="str">
            <v>Wellington</v>
          </cell>
          <cell r="C44" t="str">
            <v>S</v>
          </cell>
          <cell r="D44">
            <v>20.21</v>
          </cell>
          <cell r="E44" t="str">
            <v/>
          </cell>
          <cell r="F44" t="str">
            <v/>
          </cell>
        </row>
        <row r="45">
          <cell r="B45" t="str">
            <v>Rest of North Island</v>
          </cell>
          <cell r="C45">
            <v>40.33</v>
          </cell>
          <cell r="D45">
            <v>12.34</v>
          </cell>
          <cell r="E45" t="str">
            <v>.</v>
          </cell>
          <cell r="F45" t="str">
            <v/>
          </cell>
        </row>
        <row r="46">
          <cell r="B46" t="str">
            <v>Canterbury</v>
          </cell>
          <cell r="C46" t="str">
            <v>SŜ</v>
          </cell>
          <cell r="D46">
            <v>17.309999999999999</v>
          </cell>
          <cell r="E46" t="str">
            <v/>
          </cell>
          <cell r="F46" t="str">
            <v/>
          </cell>
        </row>
        <row r="47">
          <cell r="B47" t="str">
            <v>Rest of South Island</v>
          </cell>
          <cell r="C47">
            <v>63.17</v>
          </cell>
          <cell r="D47">
            <v>23.35</v>
          </cell>
          <cell r="E47" t="str">
            <v>.</v>
          </cell>
          <cell r="F47" t="str">
            <v/>
          </cell>
        </row>
        <row r="48">
          <cell r="B48" t="str">
            <v>Major urban area</v>
          </cell>
          <cell r="C48">
            <v>37.71</v>
          </cell>
          <cell r="D48">
            <v>10.74</v>
          </cell>
          <cell r="E48" t="str">
            <v>.</v>
          </cell>
          <cell r="F48" t="str">
            <v/>
          </cell>
        </row>
        <row r="49">
          <cell r="B49" t="str">
            <v>Large urban area</v>
          </cell>
          <cell r="C49" t="str">
            <v>SŜ</v>
          </cell>
          <cell r="D49">
            <v>18.28</v>
          </cell>
          <cell r="E49" t="str">
            <v/>
          </cell>
          <cell r="F49" t="str">
            <v/>
          </cell>
        </row>
        <row r="50">
          <cell r="B50" t="str">
            <v>Medium urban area</v>
          </cell>
          <cell r="C50" t="str">
            <v>S</v>
          </cell>
          <cell r="D50">
            <v>30.37</v>
          </cell>
          <cell r="E50" t="str">
            <v/>
          </cell>
          <cell r="F50" t="str">
            <v/>
          </cell>
        </row>
        <row r="51">
          <cell r="B51" t="str">
            <v>Small urban area</v>
          </cell>
          <cell r="C51" t="str">
            <v>S</v>
          </cell>
          <cell r="D51">
            <v>26.6</v>
          </cell>
          <cell r="E51" t="str">
            <v/>
          </cell>
          <cell r="F51" t="str">
            <v/>
          </cell>
        </row>
        <row r="52">
          <cell r="B52" t="str">
            <v>Rural settlement/rural other</v>
          </cell>
          <cell r="C52">
            <v>41.83</v>
          </cell>
          <cell r="D52">
            <v>20.53</v>
          </cell>
          <cell r="E52" t="str">
            <v>.</v>
          </cell>
          <cell r="F52" t="str">
            <v/>
          </cell>
        </row>
        <row r="53">
          <cell r="B53" t="str">
            <v>Major urban area</v>
          </cell>
          <cell r="C53">
            <v>37.71</v>
          </cell>
          <cell r="D53">
            <v>10.74</v>
          </cell>
          <cell r="E53" t="str">
            <v>.</v>
          </cell>
          <cell r="F53" t="str">
            <v/>
          </cell>
        </row>
        <row r="54">
          <cell r="B54" t="str">
            <v>Medium/large urban area</v>
          </cell>
          <cell r="C54">
            <v>35.380000000000003</v>
          </cell>
          <cell r="D54">
            <v>15.44</v>
          </cell>
          <cell r="E54" t="str">
            <v>.</v>
          </cell>
          <cell r="F54" t="str">
            <v/>
          </cell>
        </row>
        <row r="55">
          <cell r="B55" t="str">
            <v>Small urban/rural area</v>
          </cell>
          <cell r="C55">
            <v>36.159999999999997</v>
          </cell>
          <cell r="D55">
            <v>16.989999999999998</v>
          </cell>
          <cell r="E55" t="str">
            <v>.</v>
          </cell>
          <cell r="F55" t="str">
            <v/>
          </cell>
        </row>
        <row r="56">
          <cell r="B56" t="str">
            <v>Quintile 1 (least deprived)</v>
          </cell>
          <cell r="C56" t="str">
            <v>S</v>
          </cell>
          <cell r="D56">
            <v>21.42</v>
          </cell>
          <cell r="E56" t="str">
            <v/>
          </cell>
          <cell r="F56" t="str">
            <v/>
          </cell>
        </row>
        <row r="57">
          <cell r="B57" t="str">
            <v>Quintile 2</v>
          </cell>
          <cell r="C57" t="str">
            <v>SŜ</v>
          </cell>
          <cell r="D57">
            <v>18.920000000000002</v>
          </cell>
          <cell r="E57" t="str">
            <v/>
          </cell>
          <cell r="F57" t="str">
            <v/>
          </cell>
        </row>
        <row r="58">
          <cell r="B58" t="str">
            <v>Quintile 3</v>
          </cell>
          <cell r="C58">
            <v>30.34</v>
          </cell>
          <cell r="D58">
            <v>14.59</v>
          </cell>
          <cell r="E58" t="str">
            <v>.</v>
          </cell>
          <cell r="F58" t="str">
            <v/>
          </cell>
        </row>
        <row r="59">
          <cell r="B59" t="str">
            <v>Quintile 4</v>
          </cell>
          <cell r="C59" t="str">
            <v>S</v>
          </cell>
          <cell r="D59">
            <v>23.08</v>
          </cell>
          <cell r="E59" t="str">
            <v/>
          </cell>
          <cell r="F59" t="str">
            <v/>
          </cell>
        </row>
        <row r="60">
          <cell r="B60" t="str">
            <v>Quintile 5 (most deprived)</v>
          </cell>
          <cell r="C60">
            <v>38.58</v>
          </cell>
          <cell r="D60">
            <v>12.54</v>
          </cell>
          <cell r="E60" t="str">
            <v>.</v>
          </cell>
          <cell r="F60" t="str">
            <v/>
          </cell>
        </row>
        <row r="61">
          <cell r="B61" t="str">
            <v>Had partner within last 12 months</v>
          </cell>
          <cell r="C61">
            <v>36.909999999999997</v>
          </cell>
          <cell r="D61">
            <v>7.84</v>
          </cell>
          <cell r="E61" t="str">
            <v>.‡</v>
          </cell>
          <cell r="F61" t="str">
            <v/>
          </cell>
        </row>
        <row r="62">
          <cell r="B62" t="str">
            <v>Has ever had a partner</v>
          </cell>
          <cell r="C62">
            <v>36.909999999999997</v>
          </cell>
          <cell r="D62">
            <v>7.84</v>
          </cell>
          <cell r="E62" t="str">
            <v>.‡</v>
          </cell>
          <cell r="F62" t="str">
            <v/>
          </cell>
        </row>
        <row r="63">
          <cell r="B63" t="str">
            <v>Partnered – legally registered</v>
          </cell>
          <cell r="C63">
            <v>30.73</v>
          </cell>
          <cell r="D63">
            <v>10.199999999999999</v>
          </cell>
          <cell r="E63" t="str">
            <v>.</v>
          </cell>
          <cell r="F63" t="str">
            <v/>
          </cell>
        </row>
        <row r="64">
          <cell r="B64" t="str">
            <v>Partnered – not legally registered</v>
          </cell>
          <cell r="C64" t="str">
            <v>Ŝ</v>
          </cell>
          <cell r="D64">
            <v>18.68</v>
          </cell>
          <cell r="E64" t="str">
            <v/>
          </cell>
          <cell r="F64" t="str">
            <v/>
          </cell>
        </row>
        <row r="65">
          <cell r="B65" t="str">
            <v>Non-partnered</v>
          </cell>
          <cell r="C65">
            <v>47.47</v>
          </cell>
          <cell r="D65">
            <v>14.01</v>
          </cell>
          <cell r="E65" t="str">
            <v>.</v>
          </cell>
          <cell r="F65" t="str">
            <v/>
          </cell>
        </row>
        <row r="66">
          <cell r="B66" t="str">
            <v>Never married and never in a civil union</v>
          </cell>
          <cell r="C66">
            <v>38.18</v>
          </cell>
          <cell r="D66">
            <v>12.47</v>
          </cell>
          <cell r="E66" t="str">
            <v>.</v>
          </cell>
          <cell r="F66" t="str">
            <v/>
          </cell>
        </row>
        <row r="67">
          <cell r="B67" t="str">
            <v>Divorced</v>
          </cell>
          <cell r="C67" t="str">
            <v>S</v>
          </cell>
          <cell r="D67">
            <v>82.43</v>
          </cell>
          <cell r="E67" t="str">
            <v/>
          </cell>
          <cell r="F67" t="str">
            <v/>
          </cell>
        </row>
        <row r="68">
          <cell r="B68" t="str">
            <v>Widowed/surviving partner</v>
          </cell>
          <cell r="C68" t="str">
            <v>S</v>
          </cell>
          <cell r="D68">
            <v>100.23</v>
          </cell>
          <cell r="E68" t="str">
            <v/>
          </cell>
          <cell r="F68" t="str">
            <v/>
          </cell>
        </row>
        <row r="69">
          <cell r="B69" t="str">
            <v>Separated</v>
          </cell>
          <cell r="C69">
            <v>64.349999999999994</v>
          </cell>
          <cell r="D69">
            <v>26.25</v>
          </cell>
          <cell r="E69" t="str">
            <v>.</v>
          </cell>
          <cell r="F69" t="str">
            <v/>
          </cell>
        </row>
        <row r="70">
          <cell r="B70" t="str">
            <v>Married/civil union/de facto</v>
          </cell>
          <cell r="C70">
            <v>30.31</v>
          </cell>
          <cell r="D70">
            <v>9.9499999999999993</v>
          </cell>
          <cell r="E70" t="str">
            <v>.‡</v>
          </cell>
          <cell r="F70" t="str">
            <v/>
          </cell>
        </row>
        <row r="71">
          <cell r="B71" t="str">
            <v>Adults with disability</v>
          </cell>
          <cell r="C71" t="str">
            <v>S</v>
          </cell>
          <cell r="D71">
            <v>35.81</v>
          </cell>
          <cell r="E71" t="str">
            <v/>
          </cell>
          <cell r="F71" t="str">
            <v/>
          </cell>
        </row>
        <row r="72">
          <cell r="B72" t="str">
            <v>Adults without disability</v>
          </cell>
          <cell r="C72">
            <v>37.28</v>
          </cell>
          <cell r="D72">
            <v>7.96</v>
          </cell>
          <cell r="E72" t="str">
            <v>.‡</v>
          </cell>
          <cell r="F72" t="str">
            <v/>
          </cell>
        </row>
        <row r="73">
          <cell r="B73" t="str">
            <v>Low level of psychological distress</v>
          </cell>
          <cell r="C73">
            <v>31.42</v>
          </cell>
          <cell r="D73">
            <v>7.03</v>
          </cell>
          <cell r="E73" t="str">
            <v>.‡</v>
          </cell>
          <cell r="F73" t="str">
            <v/>
          </cell>
        </row>
        <row r="74">
          <cell r="B74" t="str">
            <v>Moderate level of psychological distress</v>
          </cell>
          <cell r="C74" t="str">
            <v>Ŝ</v>
          </cell>
          <cell r="D74">
            <v>12.03</v>
          </cell>
          <cell r="E74" t="str">
            <v/>
          </cell>
          <cell r="F74" t="str">
            <v>*</v>
          </cell>
        </row>
        <row r="75">
          <cell r="B75" t="str">
            <v>High level of psychological distress</v>
          </cell>
          <cell r="C75" t="str">
            <v>S</v>
          </cell>
          <cell r="D75">
            <v>49.51</v>
          </cell>
          <cell r="E75" t="str">
            <v/>
          </cell>
          <cell r="F75" t="str">
            <v/>
          </cell>
        </row>
        <row r="76">
          <cell r="B76" t="str">
            <v>No probable serious mental illness</v>
          </cell>
          <cell r="C76">
            <v>31.42</v>
          </cell>
          <cell r="D76">
            <v>7.03</v>
          </cell>
          <cell r="E76" t="str">
            <v>.‡</v>
          </cell>
          <cell r="F76" t="str">
            <v/>
          </cell>
        </row>
        <row r="77">
          <cell r="B77" t="str">
            <v>Probable serious mental illness</v>
          </cell>
          <cell r="C77" t="str">
            <v>Ŝ</v>
          </cell>
          <cell r="D77">
            <v>12.03</v>
          </cell>
          <cell r="E77" t="str">
            <v/>
          </cell>
          <cell r="F77" t="str">
            <v>*</v>
          </cell>
        </row>
        <row r="78">
          <cell r="B78" t="str">
            <v>Employed</v>
          </cell>
          <cell r="C78">
            <v>34.549999999999997</v>
          </cell>
          <cell r="D78">
            <v>9.4700000000000006</v>
          </cell>
          <cell r="E78" t="str">
            <v>.‡</v>
          </cell>
          <cell r="F78" t="str">
            <v/>
          </cell>
        </row>
        <row r="79">
          <cell r="B79" t="str">
            <v>Unemployed</v>
          </cell>
          <cell r="C79">
            <v>56.93</v>
          </cell>
          <cell r="D79">
            <v>26.87</v>
          </cell>
          <cell r="E79" t="str">
            <v>.</v>
          </cell>
          <cell r="F79" t="str">
            <v/>
          </cell>
        </row>
        <row r="80">
          <cell r="B80" t="str">
            <v>Retired</v>
          </cell>
          <cell r="C80" t="str">
            <v>S</v>
          </cell>
          <cell r="D80">
            <v>28.21</v>
          </cell>
          <cell r="E80" t="str">
            <v/>
          </cell>
          <cell r="F80" t="str">
            <v/>
          </cell>
        </row>
        <row r="81">
          <cell r="B81" t="str">
            <v>Home or caring duties or voluntary work</v>
          </cell>
          <cell r="C81" t="str">
            <v>S</v>
          </cell>
          <cell r="D81">
            <v>35.03</v>
          </cell>
          <cell r="E81" t="str">
            <v/>
          </cell>
          <cell r="F81" t="str">
            <v/>
          </cell>
        </row>
        <row r="82">
          <cell r="B82" t="str">
            <v>Not employed, studying</v>
          </cell>
          <cell r="C82" t="str">
            <v>S</v>
          </cell>
          <cell r="D82">
            <v>33.4</v>
          </cell>
          <cell r="E82" t="str">
            <v/>
          </cell>
          <cell r="F82" t="str">
            <v/>
          </cell>
        </row>
        <row r="83">
          <cell r="B83" t="str">
            <v>Not employed, not actively seeking work/unable to work</v>
          </cell>
          <cell r="C83" t="str">
            <v>S</v>
          </cell>
          <cell r="D83">
            <v>24.01</v>
          </cell>
          <cell r="E83" t="str">
            <v/>
          </cell>
          <cell r="F83" t="str">
            <v/>
          </cell>
        </row>
        <row r="84">
          <cell r="B84" t="str">
            <v>Other employment status</v>
          </cell>
          <cell r="C84" t="str">
            <v>S</v>
          </cell>
          <cell r="D84">
            <v>53.42</v>
          </cell>
          <cell r="E84" t="str">
            <v/>
          </cell>
          <cell r="F84" t="str">
            <v/>
          </cell>
        </row>
        <row r="85">
          <cell r="B85" t="str">
            <v>Not in the labour force</v>
          </cell>
          <cell r="C85">
            <v>38.380000000000003</v>
          </cell>
          <cell r="D85">
            <v>13.94</v>
          </cell>
          <cell r="E85" t="str">
            <v>.</v>
          </cell>
          <cell r="F85" t="str">
            <v/>
          </cell>
        </row>
        <row r="86">
          <cell r="B86" t="str">
            <v>Personal income: $20,000 or less</v>
          </cell>
          <cell r="C86">
            <v>49.04</v>
          </cell>
          <cell r="D86">
            <v>13.96</v>
          </cell>
          <cell r="E86" t="str">
            <v>.</v>
          </cell>
          <cell r="F86" t="str">
            <v/>
          </cell>
        </row>
        <row r="87">
          <cell r="B87" t="str">
            <v>Personal income: $20,001–$40,000</v>
          </cell>
          <cell r="C87">
            <v>35.57</v>
          </cell>
          <cell r="D87">
            <v>14.46</v>
          </cell>
          <cell r="E87" t="str">
            <v>.</v>
          </cell>
          <cell r="F87" t="str">
            <v/>
          </cell>
        </row>
        <row r="88">
          <cell r="B88" t="str">
            <v>Personal income: $40,001–$60,000</v>
          </cell>
          <cell r="C88" t="str">
            <v>Ŝ</v>
          </cell>
          <cell r="D88">
            <v>16.39</v>
          </cell>
          <cell r="E88" t="str">
            <v/>
          </cell>
          <cell r="F88" t="str">
            <v/>
          </cell>
        </row>
        <row r="89">
          <cell r="B89" t="str">
            <v>Personal income: $60,001 or more</v>
          </cell>
          <cell r="C89" t="str">
            <v>SŜ</v>
          </cell>
          <cell r="D89">
            <v>12.61</v>
          </cell>
          <cell r="E89" t="str">
            <v/>
          </cell>
          <cell r="F89" t="str">
            <v/>
          </cell>
        </row>
        <row r="90">
          <cell r="B90" t="str">
            <v>Household income: $40,000 or less</v>
          </cell>
          <cell r="C90">
            <v>45.06</v>
          </cell>
          <cell r="D90">
            <v>13.49</v>
          </cell>
          <cell r="E90" t="str">
            <v>.</v>
          </cell>
          <cell r="F90" t="str">
            <v/>
          </cell>
        </row>
        <row r="91">
          <cell r="B91" t="str">
            <v>Household income: $40,001–$60,000</v>
          </cell>
          <cell r="C91">
            <v>37.78</v>
          </cell>
          <cell r="D91">
            <v>16.46</v>
          </cell>
          <cell r="E91" t="str">
            <v>.</v>
          </cell>
          <cell r="F91" t="str">
            <v/>
          </cell>
        </row>
        <row r="92">
          <cell r="B92" t="str">
            <v>Household income: $60,001–$100,000</v>
          </cell>
          <cell r="C92">
            <v>27.5</v>
          </cell>
          <cell r="D92">
            <v>11.79</v>
          </cell>
          <cell r="E92" t="str">
            <v>.</v>
          </cell>
          <cell r="F92" t="str">
            <v/>
          </cell>
        </row>
        <row r="93">
          <cell r="B93" t="str">
            <v>Household income: $100,001 or more</v>
          </cell>
          <cell r="C93">
            <v>40.9</v>
          </cell>
          <cell r="D93">
            <v>17.66</v>
          </cell>
          <cell r="E93" t="str">
            <v>.</v>
          </cell>
          <cell r="F93" t="str">
            <v/>
          </cell>
        </row>
        <row r="94">
          <cell r="B94" t="str">
            <v>Not at all limited</v>
          </cell>
          <cell r="C94">
            <v>26.44</v>
          </cell>
          <cell r="D94">
            <v>12.38</v>
          </cell>
          <cell r="E94" t="str">
            <v>.</v>
          </cell>
          <cell r="F94" t="str">
            <v/>
          </cell>
        </row>
        <row r="95">
          <cell r="B95" t="str">
            <v>A little limited</v>
          </cell>
          <cell r="C95" t="str">
            <v>SŜ</v>
          </cell>
          <cell r="D95">
            <v>15.88</v>
          </cell>
          <cell r="E95" t="str">
            <v/>
          </cell>
          <cell r="F95" t="str">
            <v/>
          </cell>
        </row>
        <row r="96">
          <cell r="B96" t="str">
            <v>Quite limited</v>
          </cell>
          <cell r="C96" t="str">
            <v>SŜ</v>
          </cell>
          <cell r="D96">
            <v>19.75</v>
          </cell>
          <cell r="E96" t="str">
            <v/>
          </cell>
          <cell r="F96" t="str">
            <v/>
          </cell>
        </row>
        <row r="97">
          <cell r="B97" t="str">
            <v>Very limited</v>
          </cell>
          <cell r="C97">
            <v>54.28</v>
          </cell>
          <cell r="D97">
            <v>20.11</v>
          </cell>
          <cell r="E97" t="str">
            <v>.</v>
          </cell>
          <cell r="F97" t="str">
            <v/>
          </cell>
        </row>
        <row r="98">
          <cell r="B98" t="str">
            <v>Couldn't buy it</v>
          </cell>
          <cell r="C98">
            <v>46.51</v>
          </cell>
          <cell r="D98">
            <v>21.04</v>
          </cell>
          <cell r="E98" t="str">
            <v>.</v>
          </cell>
          <cell r="F98" t="str">
            <v/>
          </cell>
        </row>
        <row r="99">
          <cell r="B99" t="str">
            <v>Not at all limited</v>
          </cell>
          <cell r="C99">
            <v>26.44</v>
          </cell>
          <cell r="D99">
            <v>12.38</v>
          </cell>
          <cell r="E99" t="str">
            <v>.</v>
          </cell>
          <cell r="F99" t="str">
            <v/>
          </cell>
        </row>
        <row r="100">
          <cell r="B100" t="str">
            <v>A little limited</v>
          </cell>
          <cell r="C100" t="str">
            <v>SŜ</v>
          </cell>
          <cell r="D100">
            <v>15.88</v>
          </cell>
          <cell r="E100" t="str">
            <v/>
          </cell>
          <cell r="F100" t="str">
            <v/>
          </cell>
        </row>
        <row r="101">
          <cell r="B101" t="str">
            <v>Quite or very limited</v>
          </cell>
          <cell r="C101">
            <v>43.98</v>
          </cell>
          <cell r="D101">
            <v>11.91</v>
          </cell>
          <cell r="E101" t="str">
            <v>.</v>
          </cell>
          <cell r="F101" t="str">
            <v/>
          </cell>
        </row>
        <row r="102">
          <cell r="B102" t="str">
            <v>Couldn't buy it</v>
          </cell>
          <cell r="C102">
            <v>46.51</v>
          </cell>
          <cell r="D102">
            <v>21.04</v>
          </cell>
          <cell r="E102" t="str">
            <v>.</v>
          </cell>
          <cell r="F102" t="str">
            <v/>
          </cell>
        </row>
        <row r="103">
          <cell r="B103" t="str">
            <v>Yes, can meet unexpected expense</v>
          </cell>
          <cell r="C103">
            <v>30.63</v>
          </cell>
          <cell r="D103">
            <v>8.39</v>
          </cell>
          <cell r="E103" t="str">
            <v>.‡</v>
          </cell>
          <cell r="F103" t="str">
            <v/>
          </cell>
        </row>
        <row r="104">
          <cell r="B104" t="str">
            <v>No, cannot meet unexpected expense</v>
          </cell>
          <cell r="C104">
            <v>54.75</v>
          </cell>
          <cell r="D104">
            <v>14.67</v>
          </cell>
          <cell r="E104" t="str">
            <v>.</v>
          </cell>
          <cell r="F104" t="str">
            <v/>
          </cell>
        </row>
        <row r="105">
          <cell r="B105" t="str">
            <v>Household had no vehicle access</v>
          </cell>
          <cell r="C105" t="str">
            <v>S</v>
          </cell>
          <cell r="D105">
            <v>44.8</v>
          </cell>
          <cell r="E105" t="str">
            <v/>
          </cell>
          <cell r="F105" t="str">
            <v/>
          </cell>
        </row>
        <row r="106">
          <cell r="B106" t="str">
            <v>Household had vehicle access</v>
          </cell>
          <cell r="C106">
            <v>36.71</v>
          </cell>
          <cell r="D106">
            <v>8.1199999999999992</v>
          </cell>
          <cell r="E106" t="str">
            <v>.‡</v>
          </cell>
          <cell r="F106" t="str">
            <v/>
          </cell>
        </row>
        <row r="107">
          <cell r="B107" t="str">
            <v>Household had no access to device</v>
          </cell>
          <cell r="C107" t="str">
            <v>S</v>
          </cell>
          <cell r="D107">
            <v>44.39</v>
          </cell>
          <cell r="E107" t="str">
            <v/>
          </cell>
          <cell r="F107" t="str">
            <v/>
          </cell>
        </row>
        <row r="108">
          <cell r="B108" t="str">
            <v>Household had access to device</v>
          </cell>
          <cell r="C108">
            <v>36.56</v>
          </cell>
          <cell r="D108">
            <v>7.87</v>
          </cell>
          <cell r="E108" t="str">
            <v>.‡</v>
          </cell>
          <cell r="F108" t="str">
            <v/>
          </cell>
        </row>
        <row r="109">
          <cell r="B109" t="str">
            <v>One person household</v>
          </cell>
          <cell r="C109" t="str">
            <v>Ŝ</v>
          </cell>
          <cell r="D109">
            <v>17.47</v>
          </cell>
          <cell r="E109" t="str">
            <v/>
          </cell>
          <cell r="F109" t="str">
            <v/>
          </cell>
        </row>
        <row r="110">
          <cell r="B110" t="str">
            <v>One parent with child(ren)</v>
          </cell>
          <cell r="C110">
            <v>79.13</v>
          </cell>
          <cell r="D110">
            <v>21.15</v>
          </cell>
          <cell r="E110" t="str">
            <v>.</v>
          </cell>
          <cell r="F110" t="str">
            <v>*</v>
          </cell>
        </row>
        <row r="111">
          <cell r="B111" t="str">
            <v>Couple only</v>
          </cell>
          <cell r="C111" t="str">
            <v>Ŝ</v>
          </cell>
          <cell r="D111">
            <v>16.399999999999999</v>
          </cell>
          <cell r="E111" t="str">
            <v/>
          </cell>
          <cell r="F111" t="str">
            <v/>
          </cell>
        </row>
        <row r="112">
          <cell r="B112" t="str">
            <v>Couple with child(ren)</v>
          </cell>
          <cell r="C112">
            <v>33.76</v>
          </cell>
          <cell r="D112">
            <v>14.65</v>
          </cell>
          <cell r="E112" t="str">
            <v>.</v>
          </cell>
          <cell r="F112" t="str">
            <v/>
          </cell>
        </row>
        <row r="113">
          <cell r="B113" t="str">
            <v>Other multi-person household</v>
          </cell>
          <cell r="C113" t="str">
            <v>S</v>
          </cell>
          <cell r="D113">
            <v>23.94</v>
          </cell>
          <cell r="E113" t="str">
            <v/>
          </cell>
          <cell r="F113" t="str">
            <v/>
          </cell>
        </row>
        <row r="114">
          <cell r="B114" t="str">
            <v>Other household with couple and/or child</v>
          </cell>
          <cell r="C114" t="str">
            <v>SŜ</v>
          </cell>
          <cell r="D114">
            <v>15.72</v>
          </cell>
          <cell r="E114" t="str">
            <v/>
          </cell>
          <cell r="F114" t="str">
            <v/>
          </cell>
        </row>
        <row r="115">
          <cell r="B115" t="str">
            <v>One-person household</v>
          </cell>
          <cell r="C115" t="str">
            <v>Ŝ</v>
          </cell>
          <cell r="D115">
            <v>17.47</v>
          </cell>
          <cell r="E115" t="str">
            <v/>
          </cell>
          <cell r="F115" t="str">
            <v/>
          </cell>
        </row>
        <row r="116">
          <cell r="B116" t="str">
            <v>Two-people household</v>
          </cell>
          <cell r="C116">
            <v>38.9</v>
          </cell>
          <cell r="D116">
            <v>10.85</v>
          </cell>
          <cell r="E116" t="str">
            <v>.</v>
          </cell>
          <cell r="F116" t="str">
            <v/>
          </cell>
        </row>
        <row r="117">
          <cell r="B117" t="str">
            <v>Three-people household</v>
          </cell>
          <cell r="C117">
            <v>49.06</v>
          </cell>
          <cell r="D117">
            <v>16.95</v>
          </cell>
          <cell r="E117" t="str">
            <v>.</v>
          </cell>
          <cell r="F117" t="str">
            <v/>
          </cell>
        </row>
        <row r="118">
          <cell r="B118" t="str">
            <v>Four-people household</v>
          </cell>
          <cell r="C118" t="str">
            <v>SŜ</v>
          </cell>
          <cell r="D118">
            <v>15.71</v>
          </cell>
          <cell r="E118" t="str">
            <v/>
          </cell>
          <cell r="F118" t="str">
            <v/>
          </cell>
        </row>
        <row r="119">
          <cell r="B119" t="str">
            <v>Five-or-more-people household</v>
          </cell>
          <cell r="C119" t="str">
            <v>SŜ</v>
          </cell>
          <cell r="D119">
            <v>19.91</v>
          </cell>
          <cell r="E119" t="str">
            <v/>
          </cell>
          <cell r="F119" t="str">
            <v/>
          </cell>
        </row>
        <row r="120">
          <cell r="B120" t="str">
            <v>No children in household</v>
          </cell>
          <cell r="C120">
            <v>33.43</v>
          </cell>
          <cell r="D120">
            <v>9.65</v>
          </cell>
          <cell r="E120" t="str">
            <v>.‡</v>
          </cell>
          <cell r="F120" t="str">
            <v/>
          </cell>
        </row>
        <row r="121">
          <cell r="B121" t="str">
            <v>One-child household</v>
          </cell>
          <cell r="C121">
            <v>43.19</v>
          </cell>
          <cell r="D121">
            <v>18.12</v>
          </cell>
          <cell r="E121" t="str">
            <v>.</v>
          </cell>
          <cell r="F121" t="str">
            <v/>
          </cell>
        </row>
        <row r="122">
          <cell r="B122" t="str">
            <v>Two-or-more-children household</v>
          </cell>
          <cell r="C122">
            <v>40.08</v>
          </cell>
          <cell r="D122">
            <v>15.43</v>
          </cell>
          <cell r="E122" t="str">
            <v>.</v>
          </cell>
          <cell r="F122" t="str">
            <v/>
          </cell>
        </row>
        <row r="123">
          <cell r="B123" t="str">
            <v>No children in household</v>
          </cell>
          <cell r="C123">
            <v>33.43</v>
          </cell>
          <cell r="D123">
            <v>9.65</v>
          </cell>
          <cell r="E123" t="str">
            <v>.‡</v>
          </cell>
          <cell r="F123" t="str">
            <v/>
          </cell>
        </row>
        <row r="124">
          <cell r="B124" t="str">
            <v>One-or-more-children household</v>
          </cell>
          <cell r="C124">
            <v>41.06</v>
          </cell>
          <cell r="D124">
            <v>11.59</v>
          </cell>
          <cell r="E124" t="str">
            <v>.</v>
          </cell>
          <cell r="F124" t="str">
            <v/>
          </cell>
        </row>
        <row r="125">
          <cell r="B125" t="str">
            <v>Yes, lived at current address</v>
          </cell>
          <cell r="C125">
            <v>39.340000000000003</v>
          </cell>
          <cell r="D125">
            <v>9.4</v>
          </cell>
          <cell r="E125" t="str">
            <v>.‡</v>
          </cell>
          <cell r="F125" t="str">
            <v/>
          </cell>
        </row>
        <row r="126">
          <cell r="B126" t="str">
            <v>No, did not live at current address</v>
          </cell>
          <cell r="C126">
            <v>28.05</v>
          </cell>
          <cell r="D126">
            <v>12.04</v>
          </cell>
          <cell r="E126" t="str">
            <v>.</v>
          </cell>
          <cell r="F126" t="str">
            <v/>
          </cell>
        </row>
        <row r="127">
          <cell r="B127" t="str">
            <v>Owned</v>
          </cell>
          <cell r="C127">
            <v>33.880000000000003</v>
          </cell>
          <cell r="D127">
            <v>9.59</v>
          </cell>
          <cell r="E127" t="str">
            <v>.‡</v>
          </cell>
          <cell r="F127" t="str">
            <v/>
          </cell>
        </row>
        <row r="128">
          <cell r="B128" t="str">
            <v>Rented, private</v>
          </cell>
          <cell r="C128">
            <v>38.19</v>
          </cell>
          <cell r="D128">
            <v>13.48</v>
          </cell>
          <cell r="E128" t="str">
            <v>.</v>
          </cell>
          <cell r="F128" t="str">
            <v/>
          </cell>
        </row>
        <row r="129">
          <cell r="B129" t="str">
            <v>Rented, government</v>
          </cell>
          <cell r="C129">
            <v>53.28</v>
          </cell>
          <cell r="D129">
            <v>25.71</v>
          </cell>
          <cell r="E129" t="str">
            <v>.</v>
          </cell>
          <cell r="F129" t="str">
            <v/>
          </cell>
        </row>
      </sheetData>
      <sheetData sheetId="5">
        <row r="4">
          <cell r="B4" t="str">
            <v>New Zealand Average</v>
          </cell>
          <cell r="C4">
            <v>19.73</v>
          </cell>
          <cell r="D4">
            <v>6.69</v>
          </cell>
          <cell r="E4" t="str">
            <v>.‡</v>
          </cell>
          <cell r="F4" t="str">
            <v/>
          </cell>
        </row>
        <row r="5">
          <cell r="B5" t="str">
            <v>Male</v>
          </cell>
          <cell r="C5" t="str">
            <v>SŜ</v>
          </cell>
          <cell r="D5">
            <v>7.95</v>
          </cell>
          <cell r="E5" t="str">
            <v/>
          </cell>
          <cell r="F5" t="str">
            <v/>
          </cell>
        </row>
        <row r="6">
          <cell r="B6" t="str">
            <v>Female</v>
          </cell>
          <cell r="C6">
            <v>25.13</v>
          </cell>
          <cell r="D6">
            <v>9.98</v>
          </cell>
          <cell r="E6" t="str">
            <v>.‡</v>
          </cell>
          <cell r="F6" t="str">
            <v/>
          </cell>
        </row>
        <row r="7">
          <cell r="B7" t="str">
            <v>Gender diverse</v>
          </cell>
          <cell r="C7" t="str">
            <v>S</v>
          </cell>
          <cell r="D7">
            <v>137.91999999999999</v>
          </cell>
          <cell r="E7" t="str">
            <v/>
          </cell>
          <cell r="F7" t="str">
            <v/>
          </cell>
        </row>
        <row r="8">
          <cell r="B8" t="str">
            <v>Cis-male</v>
          </cell>
          <cell r="C8" t="str">
            <v>SŜ</v>
          </cell>
          <cell r="D8">
            <v>7.95</v>
          </cell>
          <cell r="E8" t="str">
            <v/>
          </cell>
          <cell r="F8" t="str">
            <v/>
          </cell>
        </row>
        <row r="9">
          <cell r="B9" t="str">
            <v>Cis-female</v>
          </cell>
          <cell r="C9">
            <v>25.13</v>
          </cell>
          <cell r="D9">
            <v>9.98</v>
          </cell>
          <cell r="E9" t="str">
            <v>.‡</v>
          </cell>
          <cell r="F9" t="str">
            <v/>
          </cell>
        </row>
        <row r="10">
          <cell r="B10" t="str">
            <v>Gender-diverse or trans-gender</v>
          </cell>
          <cell r="C10" t="str">
            <v>S</v>
          </cell>
          <cell r="D10">
            <v>76.33</v>
          </cell>
          <cell r="E10" t="str">
            <v/>
          </cell>
          <cell r="F10" t="str">
            <v/>
          </cell>
        </row>
        <row r="11">
          <cell r="B11" t="str">
            <v>Heterosexual</v>
          </cell>
          <cell r="C11">
            <v>19.3</v>
          </cell>
          <cell r="D11">
            <v>6.96</v>
          </cell>
          <cell r="E11" t="str">
            <v>.‡</v>
          </cell>
          <cell r="F11" t="str">
            <v/>
          </cell>
        </row>
        <row r="12">
          <cell r="B12" t="str">
            <v>Gay or lesbian</v>
          </cell>
          <cell r="C12" t="str">
            <v>S</v>
          </cell>
          <cell r="D12">
            <v>72.77</v>
          </cell>
          <cell r="E12" t="str">
            <v/>
          </cell>
          <cell r="F12" t="str">
            <v/>
          </cell>
        </row>
        <row r="13">
          <cell r="B13" t="str">
            <v>Bisexual</v>
          </cell>
          <cell r="C13" t="str">
            <v>S</v>
          </cell>
          <cell r="D13">
            <v>38.450000000000003</v>
          </cell>
          <cell r="E13" t="str">
            <v/>
          </cell>
          <cell r="F13" t="str">
            <v/>
          </cell>
        </row>
        <row r="14">
          <cell r="B14" t="str">
            <v>Other sexual identity</v>
          </cell>
          <cell r="C14" t="str">
            <v>SŜ</v>
          </cell>
          <cell r="D14">
            <v>18.97</v>
          </cell>
          <cell r="E14" t="str">
            <v/>
          </cell>
          <cell r="F14" t="str">
            <v/>
          </cell>
        </row>
        <row r="15">
          <cell r="B15" t="str">
            <v>People with diverse sexualities</v>
          </cell>
          <cell r="C15" t="str">
            <v>S</v>
          </cell>
          <cell r="D15">
            <v>22.35</v>
          </cell>
          <cell r="E15" t="str">
            <v/>
          </cell>
          <cell r="F15" t="str">
            <v/>
          </cell>
        </row>
        <row r="16">
          <cell r="B16" t="str">
            <v>Not LGBT</v>
          </cell>
          <cell r="C16">
            <v>19.16</v>
          </cell>
          <cell r="D16">
            <v>6.82</v>
          </cell>
          <cell r="E16" t="str">
            <v>.‡</v>
          </cell>
          <cell r="F16" t="str">
            <v/>
          </cell>
        </row>
        <row r="17">
          <cell r="B17" t="str">
            <v>LGBT</v>
          </cell>
          <cell r="C17" t="str">
            <v>S</v>
          </cell>
          <cell r="D17">
            <v>22.11</v>
          </cell>
          <cell r="E17" t="str">
            <v/>
          </cell>
          <cell r="F17" t="str">
            <v/>
          </cell>
        </row>
        <row r="18">
          <cell r="B18" t="str">
            <v>15–19 years</v>
          </cell>
          <cell r="C18" t="str">
            <v>SŜ</v>
          </cell>
          <cell r="D18">
            <v>15.34</v>
          </cell>
          <cell r="E18" t="str">
            <v/>
          </cell>
          <cell r="F18" t="str">
            <v/>
          </cell>
        </row>
        <row r="19">
          <cell r="B19" t="str">
            <v>20–29 years</v>
          </cell>
          <cell r="C19" t="str">
            <v>SŜ</v>
          </cell>
          <cell r="D19">
            <v>13.1</v>
          </cell>
          <cell r="E19" t="str">
            <v/>
          </cell>
          <cell r="F19" t="str">
            <v/>
          </cell>
        </row>
        <row r="20">
          <cell r="B20" t="str">
            <v>30–39 years</v>
          </cell>
          <cell r="C20" t="str">
            <v>SŜ</v>
          </cell>
          <cell r="D20">
            <v>11.97</v>
          </cell>
          <cell r="E20" t="str">
            <v/>
          </cell>
          <cell r="F20" t="str">
            <v/>
          </cell>
        </row>
        <row r="21">
          <cell r="B21" t="str">
            <v>40–49 years</v>
          </cell>
          <cell r="C21" t="str">
            <v>SŜ</v>
          </cell>
          <cell r="D21">
            <v>18.579999999999998</v>
          </cell>
          <cell r="E21" t="str">
            <v/>
          </cell>
          <cell r="F21" t="str">
            <v/>
          </cell>
        </row>
        <row r="22">
          <cell r="B22" t="str">
            <v>50–59 years</v>
          </cell>
          <cell r="C22" t="str">
            <v>SŜ</v>
          </cell>
          <cell r="D22">
            <v>4.8099999999999996</v>
          </cell>
          <cell r="E22" t="str">
            <v/>
          </cell>
          <cell r="F22" t="str">
            <v>*</v>
          </cell>
        </row>
        <row r="23">
          <cell r="B23" t="str">
            <v>60–64 years</v>
          </cell>
          <cell r="C23" t="str">
            <v>SŜ</v>
          </cell>
          <cell r="D23">
            <v>16.39</v>
          </cell>
          <cell r="E23" t="str">
            <v/>
          </cell>
          <cell r="F23" t="str">
            <v/>
          </cell>
        </row>
        <row r="24">
          <cell r="B24" t="str">
            <v>65 years and over</v>
          </cell>
          <cell r="C24" t="str">
            <v>SŜ</v>
          </cell>
          <cell r="D24">
            <v>17.149999999999999</v>
          </cell>
          <cell r="E24" t="str">
            <v/>
          </cell>
          <cell r="F24" t="str">
            <v/>
          </cell>
        </row>
        <row r="25">
          <cell r="B25" t="str">
            <v>15–29 years</v>
          </cell>
          <cell r="C25" t="str">
            <v>SŜ</v>
          </cell>
          <cell r="D25">
            <v>11.88</v>
          </cell>
          <cell r="E25" t="str">
            <v/>
          </cell>
          <cell r="F25" t="str">
            <v/>
          </cell>
        </row>
        <row r="26">
          <cell r="B26" t="str">
            <v>30–64 years</v>
          </cell>
          <cell r="C26">
            <v>19.03</v>
          </cell>
          <cell r="D26">
            <v>7.74</v>
          </cell>
          <cell r="E26" t="str">
            <v>.‡</v>
          </cell>
          <cell r="F26" t="str">
            <v/>
          </cell>
        </row>
        <row r="27">
          <cell r="B27" t="str">
            <v>65 years and over</v>
          </cell>
          <cell r="C27" t="str">
            <v>SŜ</v>
          </cell>
          <cell r="D27">
            <v>17.149999999999999</v>
          </cell>
          <cell r="E27" t="str">
            <v/>
          </cell>
          <cell r="F27" t="str">
            <v/>
          </cell>
        </row>
        <row r="28">
          <cell r="B28" t="str">
            <v>15–19 years</v>
          </cell>
          <cell r="C28" t="str">
            <v>SŜ</v>
          </cell>
          <cell r="D28">
            <v>15.34</v>
          </cell>
          <cell r="E28" t="str">
            <v/>
          </cell>
          <cell r="F28" t="str">
            <v/>
          </cell>
        </row>
        <row r="29">
          <cell r="B29" t="str">
            <v>20–29 years</v>
          </cell>
          <cell r="C29" t="str">
            <v>SŜ</v>
          </cell>
          <cell r="D29">
            <v>13.1</v>
          </cell>
          <cell r="E29" t="str">
            <v/>
          </cell>
          <cell r="F29" t="str">
            <v/>
          </cell>
        </row>
        <row r="30">
          <cell r="B30" t="str">
            <v>NZ European</v>
          </cell>
          <cell r="C30">
            <v>19.61</v>
          </cell>
          <cell r="D30">
            <v>6.31</v>
          </cell>
          <cell r="E30" t="str">
            <v>.‡</v>
          </cell>
          <cell r="F30" t="str">
            <v/>
          </cell>
        </row>
        <row r="31">
          <cell r="B31" t="str">
            <v>Māori</v>
          </cell>
          <cell r="C31" t="str">
            <v>Ŝ</v>
          </cell>
          <cell r="D31">
            <v>13.62</v>
          </cell>
          <cell r="E31" t="str">
            <v/>
          </cell>
          <cell r="F31" t="str">
            <v/>
          </cell>
        </row>
        <row r="32">
          <cell r="B32" t="str">
            <v>Pacific peoples</v>
          </cell>
          <cell r="C32" t="str">
            <v>S</v>
          </cell>
          <cell r="D32">
            <v>29.27</v>
          </cell>
          <cell r="E32" t="str">
            <v/>
          </cell>
          <cell r="F32" t="str">
            <v/>
          </cell>
        </row>
        <row r="33">
          <cell r="B33" t="str">
            <v>Asian</v>
          </cell>
          <cell r="C33" t="str">
            <v>SŜ</v>
          </cell>
          <cell r="D33">
            <v>3.41</v>
          </cell>
          <cell r="E33" t="str">
            <v/>
          </cell>
          <cell r="F33" t="str">
            <v>*</v>
          </cell>
        </row>
        <row r="34">
          <cell r="B34" t="str">
            <v>Chinese</v>
          </cell>
          <cell r="C34" t="str">
            <v>SŜ</v>
          </cell>
          <cell r="D34">
            <v>2.62</v>
          </cell>
          <cell r="E34" t="str">
            <v/>
          </cell>
          <cell r="F34" t="str">
            <v>*</v>
          </cell>
        </row>
        <row r="35">
          <cell r="B35" t="str">
            <v>Indian</v>
          </cell>
          <cell r="C35" t="str">
            <v>SŜ</v>
          </cell>
          <cell r="D35">
            <v>15.56</v>
          </cell>
          <cell r="E35" t="str">
            <v/>
          </cell>
          <cell r="F35" t="str">
            <v/>
          </cell>
        </row>
        <row r="36">
          <cell r="B36" t="str">
            <v>Other Asian ethnicity</v>
          </cell>
          <cell r="C36">
            <v>0</v>
          </cell>
          <cell r="D36">
            <v>0</v>
          </cell>
          <cell r="E36" t="str">
            <v>.</v>
          </cell>
          <cell r="F36" t="str">
            <v>*</v>
          </cell>
        </row>
        <row r="37">
          <cell r="B37" t="str">
            <v>Other ethnicity</v>
          </cell>
          <cell r="C37" t="str">
            <v>S</v>
          </cell>
          <cell r="D37">
            <v>20.74</v>
          </cell>
          <cell r="E37" t="str">
            <v/>
          </cell>
          <cell r="F37" t="str">
            <v/>
          </cell>
        </row>
        <row r="38">
          <cell r="B38" t="str">
            <v>Other ethnicity (except European and Māori)</v>
          </cell>
          <cell r="C38" t="str">
            <v>SŜ</v>
          </cell>
          <cell r="D38">
            <v>13.07</v>
          </cell>
          <cell r="E38" t="str">
            <v/>
          </cell>
          <cell r="F38" t="str">
            <v/>
          </cell>
        </row>
        <row r="39">
          <cell r="B39" t="str">
            <v>Other ethnicity (except European, Māori and Asian)</v>
          </cell>
          <cell r="C39" t="str">
            <v>S</v>
          </cell>
          <cell r="D39">
            <v>24.32</v>
          </cell>
          <cell r="E39" t="str">
            <v/>
          </cell>
          <cell r="F39" t="str">
            <v/>
          </cell>
        </row>
        <row r="40">
          <cell r="B40" t="str">
            <v>Other ethnicity (except European, Māori and Pacific)</v>
          </cell>
          <cell r="C40" t="str">
            <v>SŜ</v>
          </cell>
          <cell r="D40">
            <v>4.12</v>
          </cell>
          <cell r="E40" t="str">
            <v/>
          </cell>
          <cell r="F40" t="str">
            <v>*</v>
          </cell>
        </row>
        <row r="41">
          <cell r="B41">
            <v>2018</v>
          </cell>
          <cell r="C41">
            <v>17.100000000000001</v>
          </cell>
          <cell r="D41">
            <v>7.16</v>
          </cell>
          <cell r="E41" t="str">
            <v>.‡</v>
          </cell>
          <cell r="F41" t="str">
            <v/>
          </cell>
        </row>
        <row r="42">
          <cell r="B42" t="str">
            <v>2019/20</v>
          </cell>
          <cell r="C42" t="str">
            <v>Ŝ</v>
          </cell>
          <cell r="D42">
            <v>11.07</v>
          </cell>
          <cell r="E42" t="str">
            <v/>
          </cell>
          <cell r="F42" t="str">
            <v/>
          </cell>
        </row>
        <row r="43">
          <cell r="B43" t="str">
            <v>Auckland</v>
          </cell>
          <cell r="C43" t="str">
            <v>SŜ</v>
          </cell>
          <cell r="D43">
            <v>11.89</v>
          </cell>
          <cell r="E43" t="str">
            <v/>
          </cell>
          <cell r="F43" t="str">
            <v/>
          </cell>
        </row>
        <row r="44">
          <cell r="B44" t="str">
            <v>Wellington</v>
          </cell>
          <cell r="C44" t="str">
            <v>SŜ</v>
          </cell>
          <cell r="D44">
            <v>13.06</v>
          </cell>
          <cell r="E44" t="str">
            <v/>
          </cell>
          <cell r="F44" t="str">
            <v/>
          </cell>
        </row>
        <row r="45">
          <cell r="B45" t="str">
            <v>Rest of North Island</v>
          </cell>
          <cell r="C45" t="str">
            <v>SŜ</v>
          </cell>
          <cell r="D45">
            <v>9.99</v>
          </cell>
          <cell r="E45" t="str">
            <v/>
          </cell>
          <cell r="F45" t="str">
            <v/>
          </cell>
        </row>
        <row r="46">
          <cell r="B46" t="str">
            <v>Canterbury</v>
          </cell>
          <cell r="C46" t="str">
            <v>SŜ</v>
          </cell>
          <cell r="D46">
            <v>15.34</v>
          </cell>
          <cell r="E46" t="str">
            <v/>
          </cell>
          <cell r="F46" t="str">
            <v/>
          </cell>
        </row>
        <row r="47">
          <cell r="B47" t="str">
            <v>Rest of South Island</v>
          </cell>
          <cell r="C47" t="str">
            <v>S</v>
          </cell>
          <cell r="D47">
            <v>20.66</v>
          </cell>
          <cell r="E47" t="str">
            <v/>
          </cell>
          <cell r="F47" t="str">
            <v/>
          </cell>
        </row>
        <row r="48">
          <cell r="B48" t="str">
            <v>Major urban area</v>
          </cell>
          <cell r="C48">
            <v>18.52</v>
          </cell>
          <cell r="D48">
            <v>8.08</v>
          </cell>
          <cell r="E48" t="str">
            <v>.‡</v>
          </cell>
          <cell r="F48" t="str">
            <v/>
          </cell>
        </row>
        <row r="49">
          <cell r="B49" t="str">
            <v>Large urban area</v>
          </cell>
          <cell r="C49" t="str">
            <v>SŜ</v>
          </cell>
          <cell r="D49">
            <v>16.11</v>
          </cell>
          <cell r="E49" t="str">
            <v/>
          </cell>
          <cell r="F49" t="str">
            <v/>
          </cell>
        </row>
        <row r="50">
          <cell r="B50" t="str">
            <v>Medium urban area</v>
          </cell>
          <cell r="C50" t="str">
            <v>S</v>
          </cell>
          <cell r="D50">
            <v>30.71</v>
          </cell>
          <cell r="E50" t="str">
            <v/>
          </cell>
          <cell r="F50" t="str">
            <v/>
          </cell>
        </row>
        <row r="51">
          <cell r="B51" t="str">
            <v>Small urban area</v>
          </cell>
          <cell r="C51" t="str">
            <v>SŜ</v>
          </cell>
          <cell r="D51">
            <v>8.48</v>
          </cell>
          <cell r="E51" t="str">
            <v/>
          </cell>
          <cell r="F51" t="str">
            <v/>
          </cell>
        </row>
        <row r="52">
          <cell r="B52" t="str">
            <v>Rural settlement/rural other</v>
          </cell>
          <cell r="C52" t="str">
            <v>S</v>
          </cell>
          <cell r="D52">
            <v>21.05</v>
          </cell>
          <cell r="E52" t="str">
            <v/>
          </cell>
          <cell r="F52" t="str">
            <v/>
          </cell>
        </row>
        <row r="53">
          <cell r="B53" t="str">
            <v>Major urban area</v>
          </cell>
          <cell r="C53">
            <v>18.52</v>
          </cell>
          <cell r="D53">
            <v>8.08</v>
          </cell>
          <cell r="E53" t="str">
            <v>.‡</v>
          </cell>
          <cell r="F53" t="str">
            <v/>
          </cell>
        </row>
        <row r="54">
          <cell r="B54" t="str">
            <v>Medium/large urban area</v>
          </cell>
          <cell r="C54" t="str">
            <v>SŜ</v>
          </cell>
          <cell r="D54">
            <v>13.59</v>
          </cell>
          <cell r="E54" t="str">
            <v/>
          </cell>
          <cell r="F54" t="str">
            <v/>
          </cell>
        </row>
        <row r="55">
          <cell r="B55" t="str">
            <v>Small urban/rural area</v>
          </cell>
          <cell r="C55" t="str">
            <v>SŜ</v>
          </cell>
          <cell r="D55">
            <v>14.03</v>
          </cell>
          <cell r="E55" t="str">
            <v/>
          </cell>
          <cell r="F55" t="str">
            <v/>
          </cell>
        </row>
        <row r="56">
          <cell r="B56" t="str">
            <v>Quintile 1 (least deprived)</v>
          </cell>
          <cell r="C56" t="str">
            <v>SŜ</v>
          </cell>
          <cell r="D56">
            <v>16.47</v>
          </cell>
          <cell r="E56" t="str">
            <v/>
          </cell>
          <cell r="F56" t="str">
            <v/>
          </cell>
        </row>
        <row r="57">
          <cell r="B57" t="str">
            <v>Quintile 2</v>
          </cell>
          <cell r="C57" t="str">
            <v>SŜ</v>
          </cell>
          <cell r="D57">
            <v>11.18</v>
          </cell>
          <cell r="E57" t="str">
            <v/>
          </cell>
          <cell r="F57" t="str">
            <v/>
          </cell>
        </row>
        <row r="58">
          <cell r="B58" t="str">
            <v>Quintile 3</v>
          </cell>
          <cell r="C58" t="str">
            <v>SŜ</v>
          </cell>
          <cell r="D58">
            <v>9.26</v>
          </cell>
          <cell r="E58" t="str">
            <v/>
          </cell>
          <cell r="F58" t="str">
            <v/>
          </cell>
        </row>
        <row r="59">
          <cell r="B59" t="str">
            <v>Quintile 4</v>
          </cell>
          <cell r="C59" t="str">
            <v>S</v>
          </cell>
          <cell r="D59">
            <v>22.18</v>
          </cell>
          <cell r="E59" t="str">
            <v/>
          </cell>
          <cell r="F59" t="str">
            <v/>
          </cell>
        </row>
        <row r="60">
          <cell r="B60" t="str">
            <v>Quintile 5 (most deprived)</v>
          </cell>
          <cell r="C60" t="str">
            <v>Ŝ</v>
          </cell>
          <cell r="D60">
            <v>12.14</v>
          </cell>
          <cell r="E60" t="str">
            <v/>
          </cell>
          <cell r="F60" t="str">
            <v/>
          </cell>
        </row>
        <row r="61">
          <cell r="B61" t="str">
            <v>Had partner within last 12 months</v>
          </cell>
          <cell r="C61">
            <v>19.73</v>
          </cell>
          <cell r="D61">
            <v>6.69</v>
          </cell>
          <cell r="E61" t="str">
            <v>.‡</v>
          </cell>
          <cell r="F61" t="str">
            <v/>
          </cell>
        </row>
        <row r="62">
          <cell r="B62" t="str">
            <v>Has ever had a partner</v>
          </cell>
          <cell r="C62">
            <v>19.73</v>
          </cell>
          <cell r="D62">
            <v>6.69</v>
          </cell>
          <cell r="E62" t="str">
            <v>.‡</v>
          </cell>
          <cell r="F62" t="str">
            <v/>
          </cell>
        </row>
        <row r="63">
          <cell r="B63" t="str">
            <v>Partnered – legally registered</v>
          </cell>
          <cell r="C63" t="str">
            <v>Ŝ</v>
          </cell>
          <cell r="D63">
            <v>7.98</v>
          </cell>
          <cell r="E63" t="str">
            <v/>
          </cell>
          <cell r="F63" t="str">
            <v/>
          </cell>
        </row>
        <row r="64">
          <cell r="B64" t="str">
            <v>Partnered – not legally registered</v>
          </cell>
          <cell r="C64" t="str">
            <v>S</v>
          </cell>
          <cell r="D64">
            <v>20.45</v>
          </cell>
          <cell r="E64" t="str">
            <v/>
          </cell>
          <cell r="F64" t="str">
            <v/>
          </cell>
        </row>
        <row r="65">
          <cell r="B65" t="str">
            <v>Non-partnered</v>
          </cell>
          <cell r="C65" t="str">
            <v>S</v>
          </cell>
          <cell r="D65">
            <v>12.02</v>
          </cell>
          <cell r="E65" t="str">
            <v/>
          </cell>
          <cell r="F65" t="str">
            <v/>
          </cell>
        </row>
        <row r="66">
          <cell r="B66" t="str">
            <v>Never married and never in a civil union</v>
          </cell>
          <cell r="C66">
            <v>19.84</v>
          </cell>
          <cell r="D66">
            <v>9.5</v>
          </cell>
          <cell r="E66" t="str">
            <v>.‡</v>
          </cell>
          <cell r="F66" t="str">
            <v/>
          </cell>
        </row>
        <row r="67">
          <cell r="B67" t="str">
            <v>Divorced</v>
          </cell>
          <cell r="C67" t="str">
            <v>S</v>
          </cell>
          <cell r="D67">
            <v>36.82</v>
          </cell>
          <cell r="E67" t="str">
            <v/>
          </cell>
          <cell r="F67" t="str">
            <v/>
          </cell>
        </row>
        <row r="68">
          <cell r="B68" t="str">
            <v>Widowed/surviving partner</v>
          </cell>
          <cell r="C68" t="str">
            <v>S</v>
          </cell>
          <cell r="D68">
            <v>100.23</v>
          </cell>
          <cell r="E68" t="str">
            <v/>
          </cell>
          <cell r="F68" t="str">
            <v/>
          </cell>
        </row>
        <row r="69">
          <cell r="B69" t="str">
            <v>Separated</v>
          </cell>
          <cell r="C69" t="str">
            <v>S</v>
          </cell>
          <cell r="D69">
            <v>33.5</v>
          </cell>
          <cell r="E69" t="str">
            <v/>
          </cell>
          <cell r="F69" t="str">
            <v/>
          </cell>
        </row>
        <row r="70">
          <cell r="B70" t="str">
            <v>Married/civil union/de facto</v>
          </cell>
          <cell r="C70">
            <v>16.100000000000001</v>
          </cell>
          <cell r="D70">
            <v>7.82</v>
          </cell>
          <cell r="E70" t="str">
            <v>.‡</v>
          </cell>
          <cell r="F70" t="str">
            <v/>
          </cell>
        </row>
        <row r="71">
          <cell r="B71" t="str">
            <v>Adults with disability</v>
          </cell>
          <cell r="C71" t="str">
            <v>SŜ</v>
          </cell>
          <cell r="D71">
            <v>11.56</v>
          </cell>
          <cell r="E71" t="str">
            <v/>
          </cell>
          <cell r="F71" t="str">
            <v/>
          </cell>
        </row>
        <row r="72">
          <cell r="B72" t="str">
            <v>Adults without disability</v>
          </cell>
          <cell r="C72">
            <v>20.18</v>
          </cell>
          <cell r="D72">
            <v>6.86</v>
          </cell>
          <cell r="E72" t="str">
            <v>.‡</v>
          </cell>
          <cell r="F72" t="str">
            <v/>
          </cell>
        </row>
        <row r="73">
          <cell r="B73" t="str">
            <v>Low level of psychological distress</v>
          </cell>
          <cell r="C73">
            <v>14.18</v>
          </cell>
          <cell r="D73">
            <v>5.27</v>
          </cell>
          <cell r="E73" t="str">
            <v>.‡</v>
          </cell>
          <cell r="F73" t="str">
            <v/>
          </cell>
        </row>
        <row r="74">
          <cell r="B74" t="str">
            <v>Moderate level of psychological distress</v>
          </cell>
          <cell r="C74">
            <v>65.23</v>
          </cell>
          <cell r="D74">
            <v>22.01</v>
          </cell>
          <cell r="E74" t="str">
            <v>.</v>
          </cell>
          <cell r="F74" t="str">
            <v>*</v>
          </cell>
        </row>
        <row r="75">
          <cell r="B75" t="str">
            <v>High level of psychological distress</v>
          </cell>
          <cell r="C75" t="str">
            <v>S</v>
          </cell>
          <cell r="D75">
            <v>20.49</v>
          </cell>
          <cell r="E75" t="str">
            <v/>
          </cell>
          <cell r="F75" t="str">
            <v/>
          </cell>
        </row>
        <row r="76">
          <cell r="B76" t="str">
            <v>No probable serious mental illness</v>
          </cell>
          <cell r="C76">
            <v>14.18</v>
          </cell>
          <cell r="D76">
            <v>5.27</v>
          </cell>
          <cell r="E76" t="str">
            <v>.‡</v>
          </cell>
          <cell r="F76" t="str">
            <v/>
          </cell>
        </row>
        <row r="77">
          <cell r="B77" t="str">
            <v>Probable serious mental illness</v>
          </cell>
          <cell r="C77">
            <v>65.23</v>
          </cell>
          <cell r="D77">
            <v>22.01</v>
          </cell>
          <cell r="E77" t="str">
            <v>.</v>
          </cell>
          <cell r="F77" t="str">
            <v>*</v>
          </cell>
        </row>
        <row r="78">
          <cell r="B78" t="str">
            <v>Employed</v>
          </cell>
          <cell r="C78">
            <v>17.12</v>
          </cell>
          <cell r="D78">
            <v>7.84</v>
          </cell>
          <cell r="E78" t="str">
            <v>.‡</v>
          </cell>
          <cell r="F78" t="str">
            <v/>
          </cell>
        </row>
        <row r="79">
          <cell r="B79" t="str">
            <v>Unemployed</v>
          </cell>
          <cell r="C79" t="str">
            <v>S</v>
          </cell>
          <cell r="D79">
            <v>32.409999999999997</v>
          </cell>
          <cell r="E79" t="str">
            <v/>
          </cell>
          <cell r="F79" t="str">
            <v/>
          </cell>
        </row>
        <row r="80">
          <cell r="B80" t="str">
            <v>Retired</v>
          </cell>
          <cell r="C80" t="str">
            <v>S</v>
          </cell>
          <cell r="D80">
            <v>20.47</v>
          </cell>
          <cell r="E80" t="str">
            <v/>
          </cell>
          <cell r="F80" t="str">
            <v/>
          </cell>
        </row>
        <row r="81">
          <cell r="B81" t="str">
            <v>Home or caring duties or voluntary work</v>
          </cell>
          <cell r="C81" t="str">
            <v>S</v>
          </cell>
          <cell r="D81">
            <v>34.42</v>
          </cell>
          <cell r="E81" t="str">
            <v/>
          </cell>
          <cell r="F81" t="str">
            <v/>
          </cell>
        </row>
        <row r="82">
          <cell r="B82" t="str">
            <v>Not employed, studying</v>
          </cell>
          <cell r="C82" t="str">
            <v>S</v>
          </cell>
          <cell r="D82">
            <v>32.6</v>
          </cell>
          <cell r="E82" t="str">
            <v/>
          </cell>
          <cell r="F82" t="str">
            <v/>
          </cell>
        </row>
        <row r="83">
          <cell r="B83" t="str">
            <v>Not employed, not actively seeking work/unable to work</v>
          </cell>
          <cell r="C83" t="str">
            <v>SŜ</v>
          </cell>
          <cell r="D83">
            <v>13.69</v>
          </cell>
          <cell r="E83" t="str">
            <v/>
          </cell>
          <cell r="F83" t="str">
            <v/>
          </cell>
        </row>
        <row r="84">
          <cell r="B84" t="str">
            <v>Other employment status</v>
          </cell>
          <cell r="C84" t="str">
            <v>SŜ</v>
          </cell>
          <cell r="D84">
            <v>10.73</v>
          </cell>
          <cell r="E84" t="str">
            <v/>
          </cell>
          <cell r="F84" t="str">
            <v/>
          </cell>
        </row>
        <row r="85">
          <cell r="B85" t="str">
            <v>Not in the labour force</v>
          </cell>
          <cell r="C85" t="str">
            <v>SŜ</v>
          </cell>
          <cell r="D85">
            <v>11.57</v>
          </cell>
          <cell r="E85" t="str">
            <v/>
          </cell>
          <cell r="F85" t="str">
            <v/>
          </cell>
        </row>
        <row r="86">
          <cell r="B86" t="str">
            <v>Personal income: $20,000 or less</v>
          </cell>
          <cell r="C86" t="str">
            <v>Ŝ</v>
          </cell>
          <cell r="D86">
            <v>14.3</v>
          </cell>
          <cell r="E86" t="str">
            <v/>
          </cell>
          <cell r="F86" t="str">
            <v/>
          </cell>
        </row>
        <row r="87">
          <cell r="B87" t="str">
            <v>Personal income: $20,001–$40,000</v>
          </cell>
          <cell r="C87" t="str">
            <v>SŜ</v>
          </cell>
          <cell r="D87">
            <v>9.08</v>
          </cell>
          <cell r="E87" t="str">
            <v/>
          </cell>
          <cell r="F87" t="str">
            <v/>
          </cell>
        </row>
        <row r="88">
          <cell r="B88" t="str">
            <v>Personal income: $40,001–$60,000</v>
          </cell>
          <cell r="C88" t="str">
            <v>SŜ</v>
          </cell>
          <cell r="D88">
            <v>15.58</v>
          </cell>
          <cell r="E88" t="str">
            <v/>
          </cell>
          <cell r="F88" t="str">
            <v/>
          </cell>
        </row>
        <row r="89">
          <cell r="B89" t="str">
            <v>Personal income: $60,001 or more</v>
          </cell>
          <cell r="C89" t="str">
            <v>SŜ</v>
          </cell>
          <cell r="D89">
            <v>9.92</v>
          </cell>
          <cell r="E89" t="str">
            <v/>
          </cell>
          <cell r="F89" t="str">
            <v/>
          </cell>
        </row>
        <row r="90">
          <cell r="B90" t="str">
            <v>Household income: $40,000 or less</v>
          </cell>
          <cell r="C90">
            <v>31.5</v>
          </cell>
          <cell r="D90">
            <v>12.58</v>
          </cell>
          <cell r="E90" t="str">
            <v>.</v>
          </cell>
          <cell r="F90" t="str">
            <v/>
          </cell>
        </row>
        <row r="91">
          <cell r="B91" t="str">
            <v>Household income: $40,001–$60,000</v>
          </cell>
          <cell r="C91" t="str">
            <v>SŜ</v>
          </cell>
          <cell r="D91">
            <v>14.67</v>
          </cell>
          <cell r="E91" t="str">
            <v/>
          </cell>
          <cell r="F91" t="str">
            <v/>
          </cell>
        </row>
        <row r="92">
          <cell r="B92" t="str">
            <v>Household income: $60,001–$100,000</v>
          </cell>
          <cell r="C92" t="str">
            <v>SŜ</v>
          </cell>
          <cell r="D92">
            <v>7.76</v>
          </cell>
          <cell r="E92" t="str">
            <v/>
          </cell>
          <cell r="F92" t="str">
            <v/>
          </cell>
        </row>
        <row r="93">
          <cell r="B93" t="str">
            <v>Household income: $100,001 or more</v>
          </cell>
          <cell r="C93" t="str">
            <v>SŜ</v>
          </cell>
          <cell r="D93">
            <v>12.78</v>
          </cell>
          <cell r="E93" t="str">
            <v/>
          </cell>
          <cell r="F93" t="str">
            <v/>
          </cell>
        </row>
        <row r="94">
          <cell r="B94" t="str">
            <v>Not at all limited</v>
          </cell>
          <cell r="C94" t="str">
            <v>SŜ</v>
          </cell>
          <cell r="D94">
            <v>8.58</v>
          </cell>
          <cell r="E94" t="str">
            <v/>
          </cell>
          <cell r="F94" t="str">
            <v/>
          </cell>
        </row>
        <row r="95">
          <cell r="B95" t="str">
            <v>A little limited</v>
          </cell>
          <cell r="C95" t="str">
            <v>SŜ</v>
          </cell>
          <cell r="D95">
            <v>13.53</v>
          </cell>
          <cell r="E95" t="str">
            <v/>
          </cell>
          <cell r="F95" t="str">
            <v/>
          </cell>
        </row>
        <row r="96">
          <cell r="B96" t="str">
            <v>Quite limited</v>
          </cell>
          <cell r="C96" t="str">
            <v>SŜ</v>
          </cell>
          <cell r="D96">
            <v>10.65</v>
          </cell>
          <cell r="E96" t="str">
            <v/>
          </cell>
          <cell r="F96" t="str">
            <v/>
          </cell>
        </row>
        <row r="97">
          <cell r="B97" t="str">
            <v>Very limited</v>
          </cell>
          <cell r="C97" t="str">
            <v>SŜ</v>
          </cell>
          <cell r="D97">
            <v>16.170000000000002</v>
          </cell>
          <cell r="E97" t="str">
            <v/>
          </cell>
          <cell r="F97" t="str">
            <v/>
          </cell>
        </row>
        <row r="98">
          <cell r="B98" t="str">
            <v>Couldn't buy it</v>
          </cell>
          <cell r="C98" t="str">
            <v>S</v>
          </cell>
          <cell r="D98">
            <v>22.66</v>
          </cell>
          <cell r="E98" t="str">
            <v/>
          </cell>
          <cell r="F98" t="str">
            <v/>
          </cell>
        </row>
        <row r="99">
          <cell r="B99" t="str">
            <v>Not at all limited</v>
          </cell>
          <cell r="C99" t="str">
            <v>SŜ</v>
          </cell>
          <cell r="D99">
            <v>8.58</v>
          </cell>
          <cell r="E99" t="str">
            <v/>
          </cell>
          <cell r="F99" t="str">
            <v/>
          </cell>
        </row>
        <row r="100">
          <cell r="B100" t="str">
            <v>A little limited</v>
          </cell>
          <cell r="C100" t="str">
            <v>SŜ</v>
          </cell>
          <cell r="D100">
            <v>13.53</v>
          </cell>
          <cell r="E100" t="str">
            <v/>
          </cell>
          <cell r="F100" t="str">
            <v/>
          </cell>
        </row>
        <row r="101">
          <cell r="B101" t="str">
            <v>Quite or very limited</v>
          </cell>
          <cell r="C101" t="str">
            <v>SŜ</v>
          </cell>
          <cell r="D101">
            <v>11.08</v>
          </cell>
          <cell r="E101" t="str">
            <v/>
          </cell>
          <cell r="F101" t="str">
            <v/>
          </cell>
        </row>
        <row r="102">
          <cell r="B102" t="str">
            <v>Couldn't buy it</v>
          </cell>
          <cell r="C102" t="str">
            <v>S</v>
          </cell>
          <cell r="D102">
            <v>22.66</v>
          </cell>
          <cell r="E102" t="str">
            <v/>
          </cell>
          <cell r="F102" t="str">
            <v/>
          </cell>
        </row>
        <row r="103">
          <cell r="B103" t="str">
            <v>Yes, can meet unexpected expense</v>
          </cell>
          <cell r="C103">
            <v>15.38</v>
          </cell>
          <cell r="D103">
            <v>6.38</v>
          </cell>
          <cell r="E103" t="str">
            <v>.‡</v>
          </cell>
          <cell r="F103" t="str">
            <v/>
          </cell>
        </row>
        <row r="104">
          <cell r="B104" t="str">
            <v>No, cannot meet unexpected expense</v>
          </cell>
          <cell r="C104" t="str">
            <v>SŜ</v>
          </cell>
          <cell r="D104">
            <v>16.97</v>
          </cell>
          <cell r="E104" t="str">
            <v/>
          </cell>
          <cell r="F104" t="str">
            <v/>
          </cell>
        </row>
        <row r="105">
          <cell r="B105" t="str">
            <v>Household had no vehicle access</v>
          </cell>
          <cell r="C105" t="str">
            <v>S</v>
          </cell>
          <cell r="D105">
            <v>43.43</v>
          </cell>
          <cell r="E105" t="str">
            <v/>
          </cell>
          <cell r="F105" t="str">
            <v/>
          </cell>
        </row>
        <row r="106">
          <cell r="B106" t="str">
            <v>Household had vehicle access</v>
          </cell>
          <cell r="C106">
            <v>18.96</v>
          </cell>
          <cell r="D106">
            <v>6.94</v>
          </cell>
          <cell r="E106" t="str">
            <v>.‡</v>
          </cell>
          <cell r="F106" t="str">
            <v/>
          </cell>
        </row>
        <row r="107">
          <cell r="B107" t="str">
            <v>Household had no access to device</v>
          </cell>
          <cell r="C107" t="str">
            <v>S</v>
          </cell>
          <cell r="D107">
            <v>51.53</v>
          </cell>
          <cell r="E107" t="str">
            <v/>
          </cell>
          <cell r="F107" t="str">
            <v/>
          </cell>
        </row>
        <row r="108">
          <cell r="B108" t="str">
            <v>Household had access to device</v>
          </cell>
          <cell r="C108">
            <v>19.309999999999999</v>
          </cell>
          <cell r="D108">
            <v>6.61</v>
          </cell>
          <cell r="E108" t="str">
            <v>.‡</v>
          </cell>
          <cell r="F108" t="str">
            <v/>
          </cell>
        </row>
        <row r="109">
          <cell r="B109" t="str">
            <v>One person household</v>
          </cell>
          <cell r="C109" t="str">
            <v>SŜ</v>
          </cell>
          <cell r="D109">
            <v>16.940000000000001</v>
          </cell>
          <cell r="E109" t="str">
            <v/>
          </cell>
          <cell r="F109" t="str">
            <v/>
          </cell>
        </row>
        <row r="110">
          <cell r="B110" t="str">
            <v>One parent with child(ren)</v>
          </cell>
          <cell r="C110" t="str">
            <v>S</v>
          </cell>
          <cell r="D110">
            <v>26.39</v>
          </cell>
          <cell r="E110" t="str">
            <v/>
          </cell>
          <cell r="F110" t="str">
            <v/>
          </cell>
        </row>
        <row r="111">
          <cell r="B111" t="str">
            <v>Couple only</v>
          </cell>
          <cell r="C111" t="str">
            <v>SŜ</v>
          </cell>
          <cell r="D111">
            <v>7.69</v>
          </cell>
          <cell r="E111" t="str">
            <v/>
          </cell>
          <cell r="F111" t="str">
            <v/>
          </cell>
        </row>
        <row r="112">
          <cell r="B112" t="str">
            <v>Couple with child(ren)</v>
          </cell>
          <cell r="C112" t="str">
            <v>SŜ</v>
          </cell>
          <cell r="D112">
            <v>13.59</v>
          </cell>
          <cell r="E112" t="str">
            <v/>
          </cell>
          <cell r="F112" t="str">
            <v/>
          </cell>
        </row>
        <row r="113">
          <cell r="B113" t="str">
            <v>Other multi-person household</v>
          </cell>
          <cell r="C113" t="str">
            <v>SŜ</v>
          </cell>
          <cell r="D113">
            <v>15.91</v>
          </cell>
          <cell r="E113" t="str">
            <v/>
          </cell>
          <cell r="F113" t="str">
            <v/>
          </cell>
        </row>
        <row r="114">
          <cell r="B114" t="str">
            <v>Other household with couple and/or child</v>
          </cell>
          <cell r="C114" t="str">
            <v>SŜ</v>
          </cell>
          <cell r="D114">
            <v>12.26</v>
          </cell>
          <cell r="E114" t="str">
            <v/>
          </cell>
          <cell r="F114" t="str">
            <v/>
          </cell>
        </row>
        <row r="115">
          <cell r="B115" t="str">
            <v>One-person household</v>
          </cell>
          <cell r="C115" t="str">
            <v>SŜ</v>
          </cell>
          <cell r="D115">
            <v>16.940000000000001</v>
          </cell>
          <cell r="E115" t="str">
            <v/>
          </cell>
          <cell r="F115" t="str">
            <v/>
          </cell>
        </row>
        <row r="116">
          <cell r="B116" t="str">
            <v>Two-people household</v>
          </cell>
          <cell r="C116" t="str">
            <v>Ŝ</v>
          </cell>
          <cell r="D116">
            <v>7.71</v>
          </cell>
          <cell r="E116" t="str">
            <v/>
          </cell>
          <cell r="F116" t="str">
            <v/>
          </cell>
        </row>
        <row r="117">
          <cell r="B117" t="str">
            <v>Three-people household</v>
          </cell>
          <cell r="C117" t="str">
            <v>SŜ</v>
          </cell>
          <cell r="D117">
            <v>13.84</v>
          </cell>
          <cell r="E117" t="str">
            <v/>
          </cell>
          <cell r="F117" t="str">
            <v/>
          </cell>
        </row>
        <row r="118">
          <cell r="B118" t="str">
            <v>Four-people household</v>
          </cell>
          <cell r="C118" t="str">
            <v>SŜ</v>
          </cell>
          <cell r="D118">
            <v>11.86</v>
          </cell>
          <cell r="E118" t="str">
            <v/>
          </cell>
          <cell r="F118" t="str">
            <v/>
          </cell>
        </row>
        <row r="119">
          <cell r="B119" t="str">
            <v>Five-or-more-people household</v>
          </cell>
          <cell r="C119" t="str">
            <v>SŜ</v>
          </cell>
          <cell r="D119">
            <v>17.18</v>
          </cell>
          <cell r="E119" t="str">
            <v/>
          </cell>
          <cell r="F119" t="str">
            <v/>
          </cell>
        </row>
        <row r="120">
          <cell r="B120" t="str">
            <v>No children in household</v>
          </cell>
          <cell r="C120" t="str">
            <v>Ŝ</v>
          </cell>
          <cell r="D120">
            <v>7.91</v>
          </cell>
          <cell r="E120" t="str">
            <v/>
          </cell>
          <cell r="F120" t="str">
            <v/>
          </cell>
        </row>
        <row r="121">
          <cell r="B121" t="str">
            <v>One-child household</v>
          </cell>
          <cell r="C121" t="str">
            <v>SŜ</v>
          </cell>
          <cell r="D121">
            <v>13.24</v>
          </cell>
          <cell r="E121" t="str">
            <v/>
          </cell>
          <cell r="F121" t="str">
            <v/>
          </cell>
        </row>
        <row r="122">
          <cell r="B122" t="str">
            <v>Two-or-more-children household</v>
          </cell>
          <cell r="C122" t="str">
            <v>SŜ</v>
          </cell>
          <cell r="D122">
            <v>14.92</v>
          </cell>
          <cell r="E122" t="str">
            <v/>
          </cell>
          <cell r="F122" t="str">
            <v/>
          </cell>
        </row>
        <row r="123">
          <cell r="B123" t="str">
            <v>No children in household</v>
          </cell>
          <cell r="C123" t="str">
            <v>Ŝ</v>
          </cell>
          <cell r="D123">
            <v>7.91</v>
          </cell>
          <cell r="E123" t="str">
            <v/>
          </cell>
          <cell r="F123" t="str">
            <v/>
          </cell>
        </row>
        <row r="124">
          <cell r="B124" t="str">
            <v>One-or-more-children household</v>
          </cell>
          <cell r="C124">
            <v>24.15</v>
          </cell>
          <cell r="D124">
            <v>10.8</v>
          </cell>
          <cell r="E124" t="str">
            <v>.</v>
          </cell>
          <cell r="F124" t="str">
            <v/>
          </cell>
        </row>
        <row r="125">
          <cell r="B125" t="str">
            <v>Yes, lived at current address</v>
          </cell>
          <cell r="C125">
            <v>21.83</v>
          </cell>
          <cell r="D125">
            <v>8.2899999999999991</v>
          </cell>
          <cell r="E125" t="str">
            <v>.‡</v>
          </cell>
          <cell r="F125" t="str">
            <v/>
          </cell>
        </row>
        <row r="126">
          <cell r="B126" t="str">
            <v>No, did not live at current address</v>
          </cell>
          <cell r="C126" t="str">
            <v>SŜ</v>
          </cell>
          <cell r="D126">
            <v>8.6300000000000008</v>
          </cell>
          <cell r="E126" t="str">
            <v/>
          </cell>
          <cell r="F126" t="str">
            <v/>
          </cell>
        </row>
        <row r="127">
          <cell r="B127" t="str">
            <v>Owned</v>
          </cell>
          <cell r="C127" t="str">
            <v>S</v>
          </cell>
          <cell r="D127">
            <v>6.76</v>
          </cell>
          <cell r="E127" t="str">
            <v/>
          </cell>
          <cell r="F127" t="str">
            <v/>
          </cell>
        </row>
        <row r="128">
          <cell r="B128" t="str">
            <v>Rented, private</v>
          </cell>
          <cell r="C128" t="str">
            <v>SŜ</v>
          </cell>
          <cell r="D128">
            <v>13.05</v>
          </cell>
          <cell r="E128" t="str">
            <v/>
          </cell>
          <cell r="F128" t="str">
            <v/>
          </cell>
        </row>
        <row r="129">
          <cell r="B129" t="str">
            <v>Rented, government</v>
          </cell>
          <cell r="C129" t="str">
            <v>S</v>
          </cell>
          <cell r="D129">
            <v>25.52</v>
          </cell>
          <cell r="E129" t="str">
            <v/>
          </cell>
          <cell r="F129" t="str">
            <v/>
          </cell>
        </row>
      </sheetData>
      <sheetData sheetId="6">
        <row r="4">
          <cell r="B4" t="str">
            <v>New Zealand Average</v>
          </cell>
          <cell r="C4">
            <v>63.09</v>
          </cell>
          <cell r="D4">
            <v>7.84</v>
          </cell>
          <cell r="E4" t="str">
            <v>.‡</v>
          </cell>
          <cell r="F4" t="str">
            <v/>
          </cell>
        </row>
        <row r="5">
          <cell r="B5" t="str">
            <v>Male</v>
          </cell>
          <cell r="C5">
            <v>73.59</v>
          </cell>
          <cell r="D5">
            <v>10.77</v>
          </cell>
          <cell r="E5" t="str">
            <v>.</v>
          </cell>
          <cell r="F5" t="str">
            <v/>
          </cell>
        </row>
        <row r="6">
          <cell r="B6" t="str">
            <v>Female</v>
          </cell>
          <cell r="C6">
            <v>51.72</v>
          </cell>
          <cell r="D6">
            <v>11.14</v>
          </cell>
          <cell r="E6" t="str">
            <v>.</v>
          </cell>
          <cell r="F6" t="str">
            <v/>
          </cell>
        </row>
        <row r="7">
          <cell r="B7" t="str">
            <v>Gender diverse</v>
          </cell>
          <cell r="C7" t="str">
            <v>S</v>
          </cell>
          <cell r="D7">
            <v>137.91999999999999</v>
          </cell>
          <cell r="E7" t="str">
            <v/>
          </cell>
          <cell r="F7" t="str">
            <v/>
          </cell>
        </row>
        <row r="8">
          <cell r="B8" t="str">
            <v>Cis-male</v>
          </cell>
          <cell r="C8">
            <v>74.06</v>
          </cell>
          <cell r="D8">
            <v>10.69</v>
          </cell>
          <cell r="E8" t="str">
            <v>.</v>
          </cell>
          <cell r="F8" t="str">
            <v/>
          </cell>
        </row>
        <row r="9">
          <cell r="B9" t="str">
            <v>Cis-female</v>
          </cell>
          <cell r="C9">
            <v>51.72</v>
          </cell>
          <cell r="D9">
            <v>11.14</v>
          </cell>
          <cell r="E9" t="str">
            <v>.</v>
          </cell>
          <cell r="F9" t="str">
            <v/>
          </cell>
        </row>
        <row r="10">
          <cell r="B10" t="str">
            <v>Gender-diverse or trans-gender</v>
          </cell>
          <cell r="C10" t="str">
            <v>S</v>
          </cell>
          <cell r="D10">
            <v>76.33</v>
          </cell>
          <cell r="E10" t="str">
            <v/>
          </cell>
          <cell r="F10" t="str">
            <v/>
          </cell>
        </row>
        <row r="11">
          <cell r="B11" t="str">
            <v>Heterosexual</v>
          </cell>
          <cell r="C11">
            <v>63.84</v>
          </cell>
          <cell r="D11">
            <v>8.01</v>
          </cell>
          <cell r="E11" t="str">
            <v>.‡</v>
          </cell>
          <cell r="F11" t="str">
            <v/>
          </cell>
        </row>
        <row r="12">
          <cell r="B12" t="str">
            <v>Gay or lesbian</v>
          </cell>
          <cell r="C12" t="str">
            <v>S</v>
          </cell>
          <cell r="D12">
            <v>72.77</v>
          </cell>
          <cell r="E12" t="str">
            <v/>
          </cell>
          <cell r="F12" t="str">
            <v/>
          </cell>
        </row>
        <row r="13">
          <cell r="B13" t="str">
            <v>Bisexual</v>
          </cell>
          <cell r="C13" t="str">
            <v>S</v>
          </cell>
          <cell r="D13">
            <v>37.47</v>
          </cell>
          <cell r="E13" t="str">
            <v/>
          </cell>
          <cell r="F13" t="str">
            <v/>
          </cell>
        </row>
        <row r="14">
          <cell r="B14" t="str">
            <v>Other sexual identity</v>
          </cell>
          <cell r="C14" t="str">
            <v>S</v>
          </cell>
          <cell r="D14">
            <v>103.21</v>
          </cell>
          <cell r="E14" t="str">
            <v/>
          </cell>
          <cell r="F14" t="str">
            <v/>
          </cell>
        </row>
        <row r="15">
          <cell r="B15" t="str">
            <v>People with diverse sexualities</v>
          </cell>
          <cell r="C15" t="str">
            <v>S</v>
          </cell>
          <cell r="D15">
            <v>31.73</v>
          </cell>
          <cell r="E15" t="str">
            <v/>
          </cell>
          <cell r="F15" t="str">
            <v/>
          </cell>
        </row>
        <row r="16">
          <cell r="B16" t="str">
            <v>Not LGBT</v>
          </cell>
          <cell r="C16">
            <v>64.180000000000007</v>
          </cell>
          <cell r="D16">
            <v>7.89</v>
          </cell>
          <cell r="E16" t="str">
            <v>.‡</v>
          </cell>
          <cell r="F16" t="str">
            <v/>
          </cell>
        </row>
        <row r="17">
          <cell r="B17" t="str">
            <v>LGBT</v>
          </cell>
          <cell r="C17" t="str">
            <v>S</v>
          </cell>
          <cell r="D17">
            <v>29.07</v>
          </cell>
          <cell r="E17" t="str">
            <v/>
          </cell>
          <cell r="F17" t="str">
            <v/>
          </cell>
        </row>
        <row r="18">
          <cell r="B18" t="str">
            <v>15–19 years</v>
          </cell>
          <cell r="C18">
            <v>80.34</v>
          </cell>
          <cell r="D18">
            <v>21.66</v>
          </cell>
          <cell r="E18" t="str">
            <v>.</v>
          </cell>
          <cell r="F18" t="str">
            <v/>
          </cell>
        </row>
        <row r="19">
          <cell r="B19" t="str">
            <v>20–29 years</v>
          </cell>
          <cell r="C19">
            <v>56.59</v>
          </cell>
          <cell r="D19">
            <v>14.58</v>
          </cell>
          <cell r="E19" t="str">
            <v>.</v>
          </cell>
          <cell r="F19" t="str">
            <v/>
          </cell>
        </row>
        <row r="20">
          <cell r="B20" t="str">
            <v>30–39 years</v>
          </cell>
          <cell r="C20">
            <v>64.45</v>
          </cell>
          <cell r="D20">
            <v>13.57</v>
          </cell>
          <cell r="E20" t="str">
            <v>.</v>
          </cell>
          <cell r="F20" t="str">
            <v/>
          </cell>
        </row>
        <row r="21">
          <cell r="B21" t="str">
            <v>40–49 years</v>
          </cell>
          <cell r="C21">
            <v>46.08</v>
          </cell>
          <cell r="D21">
            <v>21.25</v>
          </cell>
          <cell r="E21" t="str">
            <v>.</v>
          </cell>
          <cell r="F21" t="str">
            <v/>
          </cell>
        </row>
        <row r="22">
          <cell r="B22" t="str">
            <v>50–59 years</v>
          </cell>
          <cell r="C22" t="str">
            <v>Ŝ</v>
          </cell>
          <cell r="D22">
            <v>19.100000000000001</v>
          </cell>
          <cell r="E22" t="str">
            <v/>
          </cell>
          <cell r="F22" t="str">
            <v/>
          </cell>
        </row>
        <row r="23">
          <cell r="B23" t="str">
            <v>60–64 years</v>
          </cell>
          <cell r="C23" t="str">
            <v>Ŝ</v>
          </cell>
          <cell r="D23">
            <v>16.39</v>
          </cell>
          <cell r="E23" t="str">
            <v/>
          </cell>
          <cell r="F23" t="str">
            <v>*</v>
          </cell>
        </row>
        <row r="24">
          <cell r="B24" t="str">
            <v>65 years and over</v>
          </cell>
          <cell r="C24">
            <v>79.900000000000006</v>
          </cell>
          <cell r="D24">
            <v>27.95</v>
          </cell>
          <cell r="E24" t="str">
            <v>.</v>
          </cell>
          <cell r="F24" t="str">
            <v/>
          </cell>
        </row>
        <row r="25">
          <cell r="B25" t="str">
            <v>15–29 years</v>
          </cell>
          <cell r="C25">
            <v>61.2</v>
          </cell>
          <cell r="D25">
            <v>12.46</v>
          </cell>
          <cell r="E25" t="str">
            <v>.</v>
          </cell>
          <cell r="F25" t="str">
            <v/>
          </cell>
        </row>
        <row r="26">
          <cell r="B26" t="str">
            <v>30–64 years</v>
          </cell>
          <cell r="C26">
            <v>63.14</v>
          </cell>
          <cell r="D26">
            <v>9.9600000000000009</v>
          </cell>
          <cell r="E26" t="str">
            <v>.‡</v>
          </cell>
          <cell r="F26" t="str">
            <v/>
          </cell>
        </row>
        <row r="27">
          <cell r="B27" t="str">
            <v>65 years and over</v>
          </cell>
          <cell r="C27">
            <v>79.900000000000006</v>
          </cell>
          <cell r="D27">
            <v>27.95</v>
          </cell>
          <cell r="E27" t="str">
            <v>.</v>
          </cell>
          <cell r="F27" t="str">
            <v/>
          </cell>
        </row>
        <row r="28">
          <cell r="B28" t="str">
            <v>15–19 years</v>
          </cell>
          <cell r="C28">
            <v>80.34</v>
          </cell>
          <cell r="D28">
            <v>21.66</v>
          </cell>
          <cell r="E28" t="str">
            <v>.</v>
          </cell>
          <cell r="F28" t="str">
            <v/>
          </cell>
        </row>
        <row r="29">
          <cell r="B29" t="str">
            <v>20–29 years</v>
          </cell>
          <cell r="C29">
            <v>56.59</v>
          </cell>
          <cell r="D29">
            <v>14.58</v>
          </cell>
          <cell r="E29" t="str">
            <v>.</v>
          </cell>
          <cell r="F29" t="str">
            <v/>
          </cell>
        </row>
        <row r="30">
          <cell r="B30" t="str">
            <v>NZ European</v>
          </cell>
          <cell r="C30">
            <v>61.29</v>
          </cell>
          <cell r="D30">
            <v>8.7100000000000009</v>
          </cell>
          <cell r="E30" t="str">
            <v>.‡</v>
          </cell>
          <cell r="F30" t="str">
            <v/>
          </cell>
        </row>
        <row r="31">
          <cell r="B31" t="str">
            <v>Māori</v>
          </cell>
          <cell r="C31">
            <v>51.3</v>
          </cell>
          <cell r="D31">
            <v>12.53</v>
          </cell>
          <cell r="E31" t="str">
            <v>.</v>
          </cell>
          <cell r="F31" t="str">
            <v/>
          </cell>
        </row>
        <row r="32">
          <cell r="B32" t="str">
            <v>Pacific peoples</v>
          </cell>
          <cell r="C32" t="str">
            <v>S</v>
          </cell>
          <cell r="D32">
            <v>29.61</v>
          </cell>
          <cell r="E32" t="str">
            <v/>
          </cell>
          <cell r="F32" t="str">
            <v/>
          </cell>
        </row>
        <row r="33">
          <cell r="B33" t="str">
            <v>Asian</v>
          </cell>
          <cell r="C33" t="str">
            <v>Ŝ</v>
          </cell>
          <cell r="D33">
            <v>19.940000000000001</v>
          </cell>
          <cell r="E33" t="str">
            <v/>
          </cell>
          <cell r="F33" t="str">
            <v/>
          </cell>
        </row>
        <row r="34">
          <cell r="B34" t="str">
            <v>Chinese</v>
          </cell>
          <cell r="C34">
            <v>87.35</v>
          </cell>
          <cell r="D34">
            <v>22.94</v>
          </cell>
          <cell r="E34" t="str">
            <v>.</v>
          </cell>
          <cell r="F34" t="str">
            <v/>
          </cell>
        </row>
        <row r="35">
          <cell r="B35" t="str">
            <v>Indian</v>
          </cell>
          <cell r="C35" t="str">
            <v>S</v>
          </cell>
          <cell r="D35">
            <v>44.11</v>
          </cell>
          <cell r="E35" t="str">
            <v/>
          </cell>
          <cell r="F35" t="str">
            <v/>
          </cell>
        </row>
        <row r="36">
          <cell r="B36" t="str">
            <v>Other Asian ethnicity</v>
          </cell>
          <cell r="C36" t="str">
            <v>S</v>
          </cell>
          <cell r="D36">
            <v>82.84</v>
          </cell>
          <cell r="E36" t="str">
            <v/>
          </cell>
          <cell r="F36" t="str">
            <v/>
          </cell>
        </row>
        <row r="37">
          <cell r="B37" t="str">
            <v>Other ethnicity</v>
          </cell>
          <cell r="C37">
            <v>87.26</v>
          </cell>
          <cell r="D37">
            <v>20.74</v>
          </cell>
          <cell r="E37" t="str">
            <v>.</v>
          </cell>
          <cell r="F37" t="str">
            <v/>
          </cell>
        </row>
        <row r="38">
          <cell r="B38" t="str">
            <v>Other ethnicity (except European and Māori)</v>
          </cell>
          <cell r="C38">
            <v>65.34</v>
          </cell>
          <cell r="D38">
            <v>16.23</v>
          </cell>
          <cell r="E38" t="str">
            <v>.</v>
          </cell>
          <cell r="F38" t="str">
            <v/>
          </cell>
        </row>
        <row r="39">
          <cell r="B39" t="str">
            <v>Other ethnicity (except European, Māori and Asian)</v>
          </cell>
          <cell r="C39">
            <v>58.49</v>
          </cell>
          <cell r="D39">
            <v>24.86</v>
          </cell>
          <cell r="E39" t="str">
            <v>.</v>
          </cell>
          <cell r="F39" t="str">
            <v/>
          </cell>
        </row>
        <row r="40">
          <cell r="B40" t="str">
            <v>Other ethnicity (except European, Māori and Pacific)</v>
          </cell>
          <cell r="C40" t="str">
            <v>Ŝ</v>
          </cell>
          <cell r="D40">
            <v>16.809999999999999</v>
          </cell>
          <cell r="E40" t="str">
            <v/>
          </cell>
          <cell r="F40" t="str">
            <v/>
          </cell>
        </row>
        <row r="41">
          <cell r="B41">
            <v>2018</v>
          </cell>
          <cell r="C41">
            <v>66.11</v>
          </cell>
          <cell r="D41">
            <v>9.14</v>
          </cell>
          <cell r="E41" t="str">
            <v>.‡</v>
          </cell>
          <cell r="F41" t="str">
            <v/>
          </cell>
        </row>
        <row r="42">
          <cell r="B42" t="str">
            <v>2019/20</v>
          </cell>
          <cell r="C42">
            <v>58.97</v>
          </cell>
          <cell r="D42">
            <v>12.57</v>
          </cell>
          <cell r="E42" t="str">
            <v>.</v>
          </cell>
          <cell r="F42" t="str">
            <v/>
          </cell>
        </row>
        <row r="43">
          <cell r="B43" t="str">
            <v>Auckland</v>
          </cell>
          <cell r="C43">
            <v>63.31</v>
          </cell>
          <cell r="D43">
            <v>14.4</v>
          </cell>
          <cell r="E43" t="str">
            <v>.</v>
          </cell>
          <cell r="F43" t="str">
            <v/>
          </cell>
        </row>
        <row r="44">
          <cell r="B44" t="str">
            <v>Wellington</v>
          </cell>
          <cell r="C44">
            <v>73.31</v>
          </cell>
          <cell r="D44">
            <v>20.21</v>
          </cell>
          <cell r="E44" t="str">
            <v>.</v>
          </cell>
          <cell r="F44" t="str">
            <v/>
          </cell>
        </row>
        <row r="45">
          <cell r="B45" t="str">
            <v>Rest of North Island</v>
          </cell>
          <cell r="C45">
            <v>59.67</v>
          </cell>
          <cell r="D45">
            <v>12.34</v>
          </cell>
          <cell r="E45" t="str">
            <v>.</v>
          </cell>
          <cell r="F45" t="str">
            <v/>
          </cell>
        </row>
        <row r="46">
          <cell r="B46" t="str">
            <v>Canterbury</v>
          </cell>
          <cell r="C46">
            <v>80.06</v>
          </cell>
          <cell r="D46">
            <v>17.309999999999999</v>
          </cell>
          <cell r="E46" t="str">
            <v>.</v>
          </cell>
          <cell r="F46" t="str">
            <v/>
          </cell>
        </row>
        <row r="47">
          <cell r="B47" t="str">
            <v>Rest of South Island</v>
          </cell>
          <cell r="C47" t="str">
            <v>S</v>
          </cell>
          <cell r="D47">
            <v>23.35</v>
          </cell>
          <cell r="E47" t="str">
            <v/>
          </cell>
          <cell r="F47" t="str">
            <v/>
          </cell>
        </row>
        <row r="48">
          <cell r="B48" t="str">
            <v>Major urban area</v>
          </cell>
          <cell r="C48">
            <v>62.29</v>
          </cell>
          <cell r="D48">
            <v>10.74</v>
          </cell>
          <cell r="E48" t="str">
            <v>.</v>
          </cell>
          <cell r="F48" t="str">
            <v/>
          </cell>
        </row>
        <row r="49">
          <cell r="B49" t="str">
            <v>Large urban area</v>
          </cell>
          <cell r="C49" t="str">
            <v>Ŝ</v>
          </cell>
          <cell r="D49">
            <v>18.28</v>
          </cell>
          <cell r="E49" t="str">
            <v/>
          </cell>
          <cell r="F49" t="str">
            <v/>
          </cell>
        </row>
        <row r="50">
          <cell r="B50" t="str">
            <v>Medium urban area</v>
          </cell>
          <cell r="C50" t="str">
            <v>S</v>
          </cell>
          <cell r="D50">
            <v>30.37</v>
          </cell>
          <cell r="E50" t="str">
            <v/>
          </cell>
          <cell r="F50" t="str">
            <v/>
          </cell>
        </row>
        <row r="51">
          <cell r="B51" t="str">
            <v>Small urban area</v>
          </cell>
          <cell r="C51">
            <v>72.56</v>
          </cell>
          <cell r="D51">
            <v>26.6</v>
          </cell>
          <cell r="E51" t="str">
            <v>.</v>
          </cell>
          <cell r="F51" t="str">
            <v/>
          </cell>
        </row>
        <row r="52">
          <cell r="B52" t="str">
            <v>Rural settlement/rural other</v>
          </cell>
          <cell r="C52">
            <v>58.17</v>
          </cell>
          <cell r="D52">
            <v>20.53</v>
          </cell>
          <cell r="E52" t="str">
            <v>.</v>
          </cell>
          <cell r="F52" t="str">
            <v/>
          </cell>
        </row>
        <row r="53">
          <cell r="B53" t="str">
            <v>Major urban area</v>
          </cell>
          <cell r="C53">
            <v>62.29</v>
          </cell>
          <cell r="D53">
            <v>10.74</v>
          </cell>
          <cell r="E53" t="str">
            <v>.</v>
          </cell>
          <cell r="F53" t="str">
            <v/>
          </cell>
        </row>
        <row r="54">
          <cell r="B54" t="str">
            <v>Medium/large urban area</v>
          </cell>
          <cell r="C54">
            <v>64.62</v>
          </cell>
          <cell r="D54">
            <v>15.44</v>
          </cell>
          <cell r="E54" t="str">
            <v>.</v>
          </cell>
          <cell r="F54" t="str">
            <v/>
          </cell>
        </row>
        <row r="55">
          <cell r="B55" t="str">
            <v>Small urban/rural area</v>
          </cell>
          <cell r="C55">
            <v>63.84</v>
          </cell>
          <cell r="D55">
            <v>16.989999999999998</v>
          </cell>
          <cell r="E55" t="str">
            <v>.</v>
          </cell>
          <cell r="F55" t="str">
            <v/>
          </cell>
        </row>
        <row r="56">
          <cell r="B56" t="str">
            <v>Quintile 1 (least deprived)</v>
          </cell>
          <cell r="C56">
            <v>61.02</v>
          </cell>
          <cell r="D56">
            <v>21.42</v>
          </cell>
          <cell r="E56" t="str">
            <v>.</v>
          </cell>
          <cell r="F56" t="str">
            <v/>
          </cell>
        </row>
        <row r="57">
          <cell r="B57" t="str">
            <v>Quintile 2</v>
          </cell>
          <cell r="C57">
            <v>63.18</v>
          </cell>
          <cell r="D57">
            <v>18.920000000000002</v>
          </cell>
          <cell r="E57" t="str">
            <v>.</v>
          </cell>
          <cell r="F57" t="str">
            <v/>
          </cell>
        </row>
        <row r="58">
          <cell r="B58" t="str">
            <v>Quintile 3</v>
          </cell>
          <cell r="C58">
            <v>69.66</v>
          </cell>
          <cell r="D58">
            <v>14.59</v>
          </cell>
          <cell r="E58" t="str">
            <v>.</v>
          </cell>
          <cell r="F58" t="str">
            <v/>
          </cell>
        </row>
        <row r="59">
          <cell r="B59" t="str">
            <v>Quintile 4</v>
          </cell>
          <cell r="C59">
            <v>56.32</v>
          </cell>
          <cell r="D59">
            <v>23.08</v>
          </cell>
          <cell r="E59" t="str">
            <v>.</v>
          </cell>
          <cell r="F59" t="str">
            <v/>
          </cell>
        </row>
        <row r="60">
          <cell r="B60" t="str">
            <v>Quintile 5 (most deprived)</v>
          </cell>
          <cell r="C60">
            <v>61.42</v>
          </cell>
          <cell r="D60">
            <v>12.54</v>
          </cell>
          <cell r="E60" t="str">
            <v>.</v>
          </cell>
          <cell r="F60" t="str">
            <v/>
          </cell>
        </row>
        <row r="61">
          <cell r="B61" t="str">
            <v>Had partner within last 12 months</v>
          </cell>
          <cell r="C61">
            <v>63.09</v>
          </cell>
          <cell r="D61">
            <v>7.84</v>
          </cell>
          <cell r="E61" t="str">
            <v>.‡</v>
          </cell>
          <cell r="F61" t="str">
            <v/>
          </cell>
        </row>
        <row r="62">
          <cell r="B62" t="str">
            <v>Has ever had a partner</v>
          </cell>
          <cell r="C62">
            <v>63.09</v>
          </cell>
          <cell r="D62">
            <v>7.84</v>
          </cell>
          <cell r="E62" t="str">
            <v>.‡</v>
          </cell>
          <cell r="F62" t="str">
            <v/>
          </cell>
        </row>
        <row r="63">
          <cell r="B63" t="str">
            <v>Partnered – legally registered</v>
          </cell>
          <cell r="C63">
            <v>69.27</v>
          </cell>
          <cell r="D63">
            <v>10.199999999999999</v>
          </cell>
          <cell r="E63" t="str">
            <v>.</v>
          </cell>
          <cell r="F63" t="str">
            <v/>
          </cell>
        </row>
        <row r="64">
          <cell r="B64" t="str">
            <v>Partnered – not legally registered</v>
          </cell>
          <cell r="C64">
            <v>56.33</v>
          </cell>
          <cell r="D64">
            <v>18.68</v>
          </cell>
          <cell r="E64" t="str">
            <v>.</v>
          </cell>
          <cell r="F64" t="str">
            <v/>
          </cell>
        </row>
        <row r="65">
          <cell r="B65" t="str">
            <v>Non-partnered</v>
          </cell>
          <cell r="C65">
            <v>52.53</v>
          </cell>
          <cell r="D65">
            <v>14.01</v>
          </cell>
          <cell r="E65" t="str">
            <v>.</v>
          </cell>
          <cell r="F65" t="str">
            <v/>
          </cell>
        </row>
        <row r="66">
          <cell r="B66" t="str">
            <v>Never married and never in a civil union</v>
          </cell>
          <cell r="C66">
            <v>61.82</v>
          </cell>
          <cell r="D66">
            <v>12.47</v>
          </cell>
          <cell r="E66" t="str">
            <v>.</v>
          </cell>
          <cell r="F66" t="str">
            <v/>
          </cell>
        </row>
        <row r="67">
          <cell r="B67" t="str">
            <v>Divorced</v>
          </cell>
          <cell r="C67" t="str">
            <v>S</v>
          </cell>
          <cell r="D67">
            <v>82.43</v>
          </cell>
          <cell r="E67" t="str">
            <v/>
          </cell>
          <cell r="F67" t="str">
            <v/>
          </cell>
        </row>
        <row r="68">
          <cell r="B68" t="str">
            <v>Widowed/surviving partner</v>
          </cell>
          <cell r="C68" t="str">
            <v>S</v>
          </cell>
          <cell r="D68">
            <v>100.23</v>
          </cell>
          <cell r="E68" t="str">
            <v/>
          </cell>
          <cell r="F68" t="str">
            <v/>
          </cell>
        </row>
        <row r="69">
          <cell r="B69" t="str">
            <v>Separated</v>
          </cell>
          <cell r="C69" t="str">
            <v>S</v>
          </cell>
          <cell r="D69">
            <v>26.25</v>
          </cell>
          <cell r="E69" t="str">
            <v/>
          </cell>
          <cell r="F69" t="str">
            <v/>
          </cell>
        </row>
        <row r="70">
          <cell r="B70" t="str">
            <v>Married/civil union/de facto</v>
          </cell>
          <cell r="C70">
            <v>69.69</v>
          </cell>
          <cell r="D70">
            <v>9.9499999999999993</v>
          </cell>
          <cell r="E70" t="str">
            <v>.‡</v>
          </cell>
          <cell r="F70" t="str">
            <v/>
          </cell>
        </row>
        <row r="71">
          <cell r="B71" t="str">
            <v>Adults with disability</v>
          </cell>
          <cell r="C71">
            <v>75.3</v>
          </cell>
          <cell r="D71">
            <v>35.81</v>
          </cell>
          <cell r="E71" t="str">
            <v>.</v>
          </cell>
          <cell r="F71" t="str">
            <v/>
          </cell>
        </row>
        <row r="72">
          <cell r="B72" t="str">
            <v>Adults without disability</v>
          </cell>
          <cell r="C72">
            <v>62.72</v>
          </cell>
          <cell r="D72">
            <v>7.96</v>
          </cell>
          <cell r="E72" t="str">
            <v>.‡</v>
          </cell>
          <cell r="F72" t="str">
            <v/>
          </cell>
        </row>
        <row r="73">
          <cell r="B73" t="str">
            <v>Low level of psychological distress</v>
          </cell>
          <cell r="C73">
            <v>68.58</v>
          </cell>
          <cell r="D73">
            <v>7.03</v>
          </cell>
          <cell r="E73" t="str">
            <v>.‡</v>
          </cell>
          <cell r="F73" t="str">
            <v/>
          </cell>
        </row>
        <row r="74">
          <cell r="B74" t="str">
            <v>Moderate level of psychological distress</v>
          </cell>
          <cell r="C74" t="str">
            <v>SŜ</v>
          </cell>
          <cell r="D74">
            <v>12.03</v>
          </cell>
          <cell r="E74" t="str">
            <v/>
          </cell>
          <cell r="F74" t="str">
            <v>*</v>
          </cell>
        </row>
        <row r="75">
          <cell r="B75" t="str">
            <v>High level of psychological distress</v>
          </cell>
          <cell r="C75" t="str">
            <v>S</v>
          </cell>
          <cell r="D75">
            <v>49.51</v>
          </cell>
          <cell r="E75" t="str">
            <v/>
          </cell>
          <cell r="F75" t="str">
            <v/>
          </cell>
        </row>
        <row r="76">
          <cell r="B76" t="str">
            <v>No probable serious mental illness</v>
          </cell>
          <cell r="C76">
            <v>68.58</v>
          </cell>
          <cell r="D76">
            <v>7.03</v>
          </cell>
          <cell r="E76" t="str">
            <v>.‡</v>
          </cell>
          <cell r="F76" t="str">
            <v/>
          </cell>
        </row>
        <row r="77">
          <cell r="B77" t="str">
            <v>Probable serious mental illness</v>
          </cell>
          <cell r="C77" t="str">
            <v>SŜ</v>
          </cell>
          <cell r="D77">
            <v>12.03</v>
          </cell>
          <cell r="E77" t="str">
            <v/>
          </cell>
          <cell r="F77" t="str">
            <v>*</v>
          </cell>
        </row>
        <row r="78">
          <cell r="B78" t="str">
            <v>Employed</v>
          </cell>
          <cell r="C78">
            <v>65.45</v>
          </cell>
          <cell r="D78">
            <v>9.4700000000000006</v>
          </cell>
          <cell r="E78" t="str">
            <v>.‡</v>
          </cell>
          <cell r="F78" t="str">
            <v/>
          </cell>
        </row>
        <row r="79">
          <cell r="B79" t="str">
            <v>Unemployed</v>
          </cell>
          <cell r="C79" t="str">
            <v>S</v>
          </cell>
          <cell r="D79">
            <v>26.87</v>
          </cell>
          <cell r="E79" t="str">
            <v/>
          </cell>
          <cell r="F79" t="str">
            <v/>
          </cell>
        </row>
        <row r="80">
          <cell r="B80" t="str">
            <v>Retired</v>
          </cell>
          <cell r="C80">
            <v>72.37</v>
          </cell>
          <cell r="D80">
            <v>28.21</v>
          </cell>
          <cell r="E80" t="str">
            <v>.</v>
          </cell>
          <cell r="F80" t="str">
            <v/>
          </cell>
        </row>
        <row r="81">
          <cell r="B81" t="str">
            <v>Home or caring duties or voluntary work</v>
          </cell>
          <cell r="C81" t="str">
            <v>S</v>
          </cell>
          <cell r="D81">
            <v>35.03</v>
          </cell>
          <cell r="E81" t="str">
            <v/>
          </cell>
          <cell r="F81" t="str">
            <v/>
          </cell>
        </row>
        <row r="82">
          <cell r="B82" t="str">
            <v>Not employed, studying</v>
          </cell>
          <cell r="C82" t="str">
            <v>S</v>
          </cell>
          <cell r="D82">
            <v>33.4</v>
          </cell>
          <cell r="E82" t="str">
            <v/>
          </cell>
          <cell r="F82" t="str">
            <v/>
          </cell>
        </row>
        <row r="83">
          <cell r="B83" t="str">
            <v>Not employed, not actively seeking work/unable to work</v>
          </cell>
          <cell r="C83">
            <v>61.33</v>
          </cell>
          <cell r="D83">
            <v>24.01</v>
          </cell>
          <cell r="E83" t="str">
            <v>.</v>
          </cell>
          <cell r="F83" t="str">
            <v/>
          </cell>
        </row>
        <row r="84">
          <cell r="B84" t="str">
            <v>Other employment status</v>
          </cell>
          <cell r="C84" t="str">
            <v>S</v>
          </cell>
          <cell r="D84">
            <v>53.42</v>
          </cell>
          <cell r="E84" t="str">
            <v/>
          </cell>
          <cell r="F84" t="str">
            <v/>
          </cell>
        </row>
        <row r="85">
          <cell r="B85" t="str">
            <v>Not in the labour force</v>
          </cell>
          <cell r="C85">
            <v>61.62</v>
          </cell>
          <cell r="D85">
            <v>13.94</v>
          </cell>
          <cell r="E85" t="str">
            <v>.</v>
          </cell>
          <cell r="F85" t="str">
            <v/>
          </cell>
        </row>
        <row r="86">
          <cell r="B86" t="str">
            <v>Personal income: $20,000 or less</v>
          </cell>
          <cell r="C86">
            <v>50.96</v>
          </cell>
          <cell r="D86">
            <v>13.96</v>
          </cell>
          <cell r="E86" t="str">
            <v>.</v>
          </cell>
          <cell r="F86" t="str">
            <v/>
          </cell>
        </row>
        <row r="87">
          <cell r="B87" t="str">
            <v>Personal income: $20,001–$40,000</v>
          </cell>
          <cell r="C87">
            <v>64.430000000000007</v>
          </cell>
          <cell r="D87">
            <v>14.46</v>
          </cell>
          <cell r="E87" t="str">
            <v>.</v>
          </cell>
          <cell r="F87" t="str">
            <v/>
          </cell>
        </row>
        <row r="88">
          <cell r="B88" t="str">
            <v>Personal income: $40,001–$60,000</v>
          </cell>
          <cell r="C88">
            <v>57.68</v>
          </cell>
          <cell r="D88">
            <v>16.39</v>
          </cell>
          <cell r="E88" t="str">
            <v>.</v>
          </cell>
          <cell r="F88" t="str">
            <v/>
          </cell>
        </row>
        <row r="89">
          <cell r="B89" t="str">
            <v>Personal income: $60,001 or more</v>
          </cell>
          <cell r="C89">
            <v>76.72</v>
          </cell>
          <cell r="D89">
            <v>12.61</v>
          </cell>
          <cell r="E89" t="str">
            <v>.</v>
          </cell>
          <cell r="F89" t="str">
            <v/>
          </cell>
        </row>
        <row r="90">
          <cell r="B90" t="str">
            <v>Household income: $40,000 or less</v>
          </cell>
          <cell r="C90">
            <v>54.94</v>
          </cell>
          <cell r="D90">
            <v>13.49</v>
          </cell>
          <cell r="E90" t="str">
            <v>.</v>
          </cell>
          <cell r="F90" t="str">
            <v/>
          </cell>
        </row>
        <row r="91">
          <cell r="B91" t="str">
            <v>Household income: $40,001–$60,000</v>
          </cell>
          <cell r="C91">
            <v>62.22</v>
          </cell>
          <cell r="D91">
            <v>16.46</v>
          </cell>
          <cell r="E91" t="str">
            <v>.</v>
          </cell>
          <cell r="F91" t="str">
            <v/>
          </cell>
        </row>
        <row r="92">
          <cell r="B92" t="str">
            <v>Household income: $60,001–$100,000</v>
          </cell>
          <cell r="C92">
            <v>72.5</v>
          </cell>
          <cell r="D92">
            <v>11.79</v>
          </cell>
          <cell r="E92" t="str">
            <v>.</v>
          </cell>
          <cell r="F92" t="str">
            <v/>
          </cell>
        </row>
        <row r="93">
          <cell r="B93" t="str">
            <v>Household income: $100,001 or more</v>
          </cell>
          <cell r="C93">
            <v>59.1</v>
          </cell>
          <cell r="D93">
            <v>17.66</v>
          </cell>
          <cell r="E93" t="str">
            <v>.</v>
          </cell>
          <cell r="F93" t="str">
            <v/>
          </cell>
        </row>
        <row r="94">
          <cell r="B94" t="str">
            <v>Not at all limited</v>
          </cell>
          <cell r="C94">
            <v>73.56</v>
          </cell>
          <cell r="D94">
            <v>12.38</v>
          </cell>
          <cell r="E94" t="str">
            <v>.</v>
          </cell>
          <cell r="F94" t="str">
            <v/>
          </cell>
        </row>
        <row r="95">
          <cell r="B95" t="str">
            <v>A little limited</v>
          </cell>
          <cell r="C95">
            <v>68.92</v>
          </cell>
          <cell r="D95">
            <v>15.88</v>
          </cell>
          <cell r="E95" t="str">
            <v>.</v>
          </cell>
          <cell r="F95" t="str">
            <v/>
          </cell>
        </row>
        <row r="96">
          <cell r="B96" t="str">
            <v>Quite limited</v>
          </cell>
          <cell r="C96" t="str">
            <v>Ŝ</v>
          </cell>
          <cell r="D96">
            <v>19.75</v>
          </cell>
          <cell r="E96" t="str">
            <v/>
          </cell>
          <cell r="F96" t="str">
            <v/>
          </cell>
        </row>
        <row r="97">
          <cell r="B97" t="str">
            <v>Very limited</v>
          </cell>
          <cell r="C97">
            <v>45.72</v>
          </cell>
          <cell r="D97">
            <v>20.11</v>
          </cell>
          <cell r="E97" t="str">
            <v>.</v>
          </cell>
          <cell r="F97" t="str">
            <v/>
          </cell>
        </row>
        <row r="98">
          <cell r="B98" t="str">
            <v>Couldn't buy it</v>
          </cell>
          <cell r="C98">
            <v>53.49</v>
          </cell>
          <cell r="D98">
            <v>21.04</v>
          </cell>
          <cell r="E98" t="str">
            <v>.</v>
          </cell>
          <cell r="F98" t="str">
            <v/>
          </cell>
        </row>
        <row r="99">
          <cell r="B99" t="str">
            <v>Not at all limited</v>
          </cell>
          <cell r="C99">
            <v>73.56</v>
          </cell>
          <cell r="D99">
            <v>12.38</v>
          </cell>
          <cell r="E99" t="str">
            <v>.</v>
          </cell>
          <cell r="F99" t="str">
            <v/>
          </cell>
        </row>
        <row r="100">
          <cell r="B100" t="str">
            <v>A little limited</v>
          </cell>
          <cell r="C100">
            <v>68.92</v>
          </cell>
          <cell r="D100">
            <v>15.88</v>
          </cell>
          <cell r="E100" t="str">
            <v>.</v>
          </cell>
          <cell r="F100" t="str">
            <v/>
          </cell>
        </row>
        <row r="101">
          <cell r="B101" t="str">
            <v>Quite or very limited</v>
          </cell>
          <cell r="C101">
            <v>56.02</v>
          </cell>
          <cell r="D101">
            <v>11.91</v>
          </cell>
          <cell r="E101" t="str">
            <v>.</v>
          </cell>
          <cell r="F101" t="str">
            <v/>
          </cell>
        </row>
        <row r="102">
          <cell r="B102" t="str">
            <v>Couldn't buy it</v>
          </cell>
          <cell r="C102">
            <v>53.49</v>
          </cell>
          <cell r="D102">
            <v>21.04</v>
          </cell>
          <cell r="E102" t="str">
            <v>.</v>
          </cell>
          <cell r="F102" t="str">
            <v/>
          </cell>
        </row>
        <row r="103">
          <cell r="B103" t="str">
            <v>Yes, can meet unexpected expense</v>
          </cell>
          <cell r="C103">
            <v>69.37</v>
          </cell>
          <cell r="D103">
            <v>8.39</v>
          </cell>
          <cell r="E103" t="str">
            <v>.‡</v>
          </cell>
          <cell r="F103" t="str">
            <v/>
          </cell>
        </row>
        <row r="104">
          <cell r="B104" t="str">
            <v>No, cannot meet unexpected expense</v>
          </cell>
          <cell r="C104">
            <v>45.25</v>
          </cell>
          <cell r="D104">
            <v>14.67</v>
          </cell>
          <cell r="E104" t="str">
            <v>.</v>
          </cell>
          <cell r="F104" t="str">
            <v/>
          </cell>
        </row>
        <row r="105">
          <cell r="B105" t="str">
            <v>Household had no vehicle access</v>
          </cell>
          <cell r="C105" t="str">
            <v>S</v>
          </cell>
          <cell r="D105">
            <v>44.8</v>
          </cell>
          <cell r="E105" t="str">
            <v/>
          </cell>
          <cell r="F105" t="str">
            <v/>
          </cell>
        </row>
        <row r="106">
          <cell r="B106" t="str">
            <v>Household had vehicle access</v>
          </cell>
          <cell r="C106">
            <v>63.29</v>
          </cell>
          <cell r="D106">
            <v>8.1199999999999992</v>
          </cell>
          <cell r="E106" t="str">
            <v>.‡</v>
          </cell>
          <cell r="F106" t="str">
            <v/>
          </cell>
        </row>
        <row r="107">
          <cell r="B107" t="str">
            <v>Household had no access to device</v>
          </cell>
          <cell r="C107" t="str">
            <v>S</v>
          </cell>
          <cell r="D107">
            <v>44.39</v>
          </cell>
          <cell r="E107" t="str">
            <v/>
          </cell>
          <cell r="F107" t="str">
            <v/>
          </cell>
        </row>
        <row r="108">
          <cell r="B108" t="str">
            <v>Household had access to device</v>
          </cell>
          <cell r="C108">
            <v>63.44</v>
          </cell>
          <cell r="D108">
            <v>7.87</v>
          </cell>
          <cell r="E108" t="str">
            <v>.‡</v>
          </cell>
          <cell r="F108" t="str">
            <v/>
          </cell>
        </row>
        <row r="109">
          <cell r="B109" t="str">
            <v>One person household</v>
          </cell>
          <cell r="C109">
            <v>59.86</v>
          </cell>
          <cell r="D109">
            <v>17.47</v>
          </cell>
          <cell r="E109" t="str">
            <v>.</v>
          </cell>
          <cell r="F109" t="str">
            <v/>
          </cell>
        </row>
        <row r="110">
          <cell r="B110" t="str">
            <v>One parent with child(ren)</v>
          </cell>
          <cell r="C110" t="str">
            <v>S</v>
          </cell>
          <cell r="D110">
            <v>21.15</v>
          </cell>
          <cell r="E110" t="str">
            <v/>
          </cell>
          <cell r="F110" t="str">
            <v>*</v>
          </cell>
        </row>
        <row r="111">
          <cell r="B111" t="str">
            <v>Couple only</v>
          </cell>
          <cell r="C111">
            <v>67.13</v>
          </cell>
          <cell r="D111">
            <v>16.399999999999999</v>
          </cell>
          <cell r="E111" t="str">
            <v>.</v>
          </cell>
          <cell r="F111" t="str">
            <v/>
          </cell>
        </row>
        <row r="112">
          <cell r="B112" t="str">
            <v>Couple with child(ren)</v>
          </cell>
          <cell r="C112">
            <v>66.239999999999995</v>
          </cell>
          <cell r="D112">
            <v>14.65</v>
          </cell>
          <cell r="E112" t="str">
            <v>.</v>
          </cell>
          <cell r="F112" t="str">
            <v/>
          </cell>
        </row>
        <row r="113">
          <cell r="B113" t="str">
            <v>Other multi-person household</v>
          </cell>
          <cell r="C113">
            <v>55.1</v>
          </cell>
          <cell r="D113">
            <v>23.94</v>
          </cell>
          <cell r="E113" t="str">
            <v>.</v>
          </cell>
          <cell r="F113" t="str">
            <v/>
          </cell>
        </row>
        <row r="114">
          <cell r="B114" t="str">
            <v>Other household with couple and/or child</v>
          </cell>
          <cell r="C114">
            <v>72.22</v>
          </cell>
          <cell r="D114">
            <v>15.72</v>
          </cell>
          <cell r="E114" t="str">
            <v>.</v>
          </cell>
          <cell r="F114" t="str">
            <v/>
          </cell>
        </row>
        <row r="115">
          <cell r="B115" t="str">
            <v>One-person household</v>
          </cell>
          <cell r="C115">
            <v>59.86</v>
          </cell>
          <cell r="D115">
            <v>17.47</v>
          </cell>
          <cell r="E115" t="str">
            <v>.</v>
          </cell>
          <cell r="F115" t="str">
            <v/>
          </cell>
        </row>
        <row r="116">
          <cell r="B116" t="str">
            <v>Two-people household</v>
          </cell>
          <cell r="C116">
            <v>61.1</v>
          </cell>
          <cell r="D116">
            <v>10.85</v>
          </cell>
          <cell r="E116" t="str">
            <v>.</v>
          </cell>
          <cell r="F116" t="str">
            <v/>
          </cell>
        </row>
        <row r="117">
          <cell r="B117" t="str">
            <v>Three-people household</v>
          </cell>
          <cell r="C117">
            <v>50.94</v>
          </cell>
          <cell r="D117">
            <v>16.95</v>
          </cell>
          <cell r="E117" t="str">
            <v>.</v>
          </cell>
          <cell r="F117" t="str">
            <v/>
          </cell>
        </row>
        <row r="118">
          <cell r="B118" t="str">
            <v>Four-people household</v>
          </cell>
          <cell r="C118">
            <v>70.61</v>
          </cell>
          <cell r="D118">
            <v>15.71</v>
          </cell>
          <cell r="E118" t="str">
            <v>.</v>
          </cell>
          <cell r="F118" t="str">
            <v/>
          </cell>
        </row>
        <row r="119">
          <cell r="B119" t="str">
            <v>Five-or-more-people household</v>
          </cell>
          <cell r="C119" t="str">
            <v>Ŝ</v>
          </cell>
          <cell r="D119">
            <v>19.91</v>
          </cell>
          <cell r="E119" t="str">
            <v/>
          </cell>
          <cell r="F119" t="str">
            <v/>
          </cell>
        </row>
        <row r="120">
          <cell r="B120" t="str">
            <v>No children in household</v>
          </cell>
          <cell r="C120">
            <v>66.569999999999993</v>
          </cell>
          <cell r="D120">
            <v>9.65</v>
          </cell>
          <cell r="E120" t="str">
            <v>.‡</v>
          </cell>
          <cell r="F120" t="str">
            <v/>
          </cell>
        </row>
        <row r="121">
          <cell r="B121" t="str">
            <v>One-child household</v>
          </cell>
          <cell r="C121" t="str">
            <v>Ŝ</v>
          </cell>
          <cell r="D121">
            <v>18.12</v>
          </cell>
          <cell r="E121" t="str">
            <v/>
          </cell>
          <cell r="F121" t="str">
            <v/>
          </cell>
        </row>
        <row r="122">
          <cell r="B122" t="str">
            <v>Two-or-more-children household</v>
          </cell>
          <cell r="C122">
            <v>59.92</v>
          </cell>
          <cell r="D122">
            <v>15.43</v>
          </cell>
          <cell r="E122" t="str">
            <v>.</v>
          </cell>
          <cell r="F122" t="str">
            <v/>
          </cell>
        </row>
        <row r="123">
          <cell r="B123" t="str">
            <v>No children in household</v>
          </cell>
          <cell r="C123">
            <v>66.569999999999993</v>
          </cell>
          <cell r="D123">
            <v>9.65</v>
          </cell>
          <cell r="E123" t="str">
            <v>.‡</v>
          </cell>
          <cell r="F123" t="str">
            <v/>
          </cell>
        </row>
        <row r="124">
          <cell r="B124" t="str">
            <v>One-or-more-children household</v>
          </cell>
          <cell r="C124">
            <v>58.94</v>
          </cell>
          <cell r="D124">
            <v>11.59</v>
          </cell>
          <cell r="E124" t="str">
            <v>.</v>
          </cell>
          <cell r="F124" t="str">
            <v/>
          </cell>
        </row>
        <row r="125">
          <cell r="B125" t="str">
            <v>Yes, lived at current address</v>
          </cell>
          <cell r="C125">
            <v>60.66</v>
          </cell>
          <cell r="D125">
            <v>9.4</v>
          </cell>
          <cell r="E125" t="str">
            <v>.‡</v>
          </cell>
          <cell r="F125" t="str">
            <v/>
          </cell>
        </row>
        <row r="126">
          <cell r="B126" t="str">
            <v>No, did not live at current address</v>
          </cell>
          <cell r="C126">
            <v>71.95</v>
          </cell>
          <cell r="D126">
            <v>12.04</v>
          </cell>
          <cell r="E126" t="str">
            <v>.</v>
          </cell>
          <cell r="F126" t="str">
            <v/>
          </cell>
        </row>
        <row r="127">
          <cell r="B127" t="str">
            <v>Owned</v>
          </cell>
          <cell r="C127">
            <v>66.12</v>
          </cell>
          <cell r="D127">
            <v>9.59</v>
          </cell>
          <cell r="E127" t="str">
            <v>.‡</v>
          </cell>
          <cell r="F127" t="str">
            <v/>
          </cell>
        </row>
        <row r="128">
          <cell r="B128" t="str">
            <v>Rented, private</v>
          </cell>
          <cell r="C128">
            <v>61.81</v>
          </cell>
          <cell r="D128">
            <v>13.48</v>
          </cell>
          <cell r="E128" t="str">
            <v>.</v>
          </cell>
          <cell r="F128" t="str">
            <v/>
          </cell>
        </row>
        <row r="129">
          <cell r="B129" t="str">
            <v>Rented, government</v>
          </cell>
          <cell r="C129" t="str">
            <v>S</v>
          </cell>
          <cell r="D129">
            <v>25.71</v>
          </cell>
          <cell r="E129" t="str">
            <v/>
          </cell>
          <cell r="F129" t="str">
            <v/>
          </cell>
        </row>
      </sheetData>
      <sheetData sheetId="7">
        <row r="4">
          <cell r="B4" t="str">
            <v>New Zealand Average</v>
          </cell>
          <cell r="C4">
            <v>83.92</v>
          </cell>
          <cell r="D4">
            <v>7.34</v>
          </cell>
          <cell r="E4" t="str">
            <v>.</v>
          </cell>
          <cell r="F4" t="str">
            <v/>
          </cell>
        </row>
        <row r="5">
          <cell r="B5" t="str">
            <v>Male</v>
          </cell>
          <cell r="C5">
            <v>76.03</v>
          </cell>
          <cell r="D5">
            <v>11.99</v>
          </cell>
          <cell r="E5" t="str">
            <v>.</v>
          </cell>
          <cell r="F5" t="str">
            <v/>
          </cell>
        </row>
        <row r="6">
          <cell r="B6" t="str">
            <v>Female</v>
          </cell>
          <cell r="C6">
            <v>92.8</v>
          </cell>
          <cell r="D6">
            <v>5.68</v>
          </cell>
          <cell r="E6" t="str">
            <v>.‡</v>
          </cell>
          <cell r="F6" t="str">
            <v/>
          </cell>
        </row>
        <row r="7">
          <cell r="B7" t="str">
            <v>Gender diverse</v>
          </cell>
          <cell r="C7" t="str">
            <v>Ŝ</v>
          </cell>
          <cell r="D7">
            <v>0</v>
          </cell>
          <cell r="E7" t="str">
            <v/>
          </cell>
          <cell r="F7" t="str">
            <v>*</v>
          </cell>
        </row>
        <row r="8">
          <cell r="B8" t="str">
            <v>Cis-male</v>
          </cell>
          <cell r="C8">
            <v>75.8</v>
          </cell>
          <cell r="D8">
            <v>12.08</v>
          </cell>
          <cell r="E8" t="str">
            <v>.</v>
          </cell>
          <cell r="F8" t="str">
            <v/>
          </cell>
        </row>
        <row r="9">
          <cell r="B9" t="str">
            <v>Cis-female</v>
          </cell>
          <cell r="C9">
            <v>92.8</v>
          </cell>
          <cell r="D9">
            <v>5.68</v>
          </cell>
          <cell r="E9" t="str">
            <v>.‡</v>
          </cell>
          <cell r="F9" t="str">
            <v/>
          </cell>
        </row>
        <row r="10">
          <cell r="B10" t="str">
            <v>Gender-diverse or trans-gender</v>
          </cell>
          <cell r="C10" t="str">
            <v>Ŝ</v>
          </cell>
          <cell r="D10">
            <v>0</v>
          </cell>
          <cell r="E10" t="str">
            <v/>
          </cell>
          <cell r="F10" t="str">
            <v>*</v>
          </cell>
        </row>
        <row r="11">
          <cell r="B11" t="str">
            <v>Heterosexual</v>
          </cell>
          <cell r="C11">
            <v>82.36</v>
          </cell>
          <cell r="D11">
            <v>8.01</v>
          </cell>
          <cell r="E11" t="str">
            <v>.</v>
          </cell>
          <cell r="F11" t="str">
            <v/>
          </cell>
        </row>
        <row r="12">
          <cell r="B12" t="str">
            <v>Gay or lesbian</v>
          </cell>
          <cell r="C12" t="str">
            <v>Ŝ</v>
          </cell>
          <cell r="D12">
            <v>0</v>
          </cell>
          <cell r="E12" t="str">
            <v/>
          </cell>
          <cell r="F12" t="str">
            <v>*</v>
          </cell>
        </row>
        <row r="13">
          <cell r="B13" t="str">
            <v>Bisexual</v>
          </cell>
          <cell r="C13" t="str">
            <v>Ŝ</v>
          </cell>
          <cell r="D13">
            <v>0</v>
          </cell>
          <cell r="E13" t="str">
            <v/>
          </cell>
          <cell r="F13" t="str">
            <v>*</v>
          </cell>
        </row>
        <row r="14">
          <cell r="B14" t="str">
            <v>Other sexual identity</v>
          </cell>
          <cell r="C14" t="str">
            <v>Ŝ</v>
          </cell>
          <cell r="D14">
            <v>0</v>
          </cell>
          <cell r="E14" t="str">
            <v/>
          </cell>
          <cell r="F14" t="str">
            <v>*</v>
          </cell>
        </row>
        <row r="15">
          <cell r="B15" t="str">
            <v>People with diverse sexualities</v>
          </cell>
          <cell r="C15" t="str">
            <v>Ŝ</v>
          </cell>
          <cell r="D15">
            <v>0</v>
          </cell>
          <cell r="E15" t="str">
            <v/>
          </cell>
          <cell r="F15" t="str">
            <v>*</v>
          </cell>
        </row>
        <row r="16">
          <cell r="B16" t="str">
            <v>Not LGBT</v>
          </cell>
          <cell r="C16">
            <v>82.57</v>
          </cell>
          <cell r="D16">
            <v>7.94</v>
          </cell>
          <cell r="E16" t="str">
            <v>.</v>
          </cell>
          <cell r="F16" t="str">
            <v/>
          </cell>
        </row>
        <row r="17">
          <cell r="B17" t="str">
            <v>LGBT</v>
          </cell>
          <cell r="C17" t="str">
            <v>Ŝ</v>
          </cell>
          <cell r="D17">
            <v>0</v>
          </cell>
          <cell r="E17" t="str">
            <v/>
          </cell>
          <cell r="F17" t="str">
            <v>*</v>
          </cell>
        </row>
        <row r="18">
          <cell r="B18" t="str">
            <v>15–19 years</v>
          </cell>
          <cell r="C18">
            <v>84.87</v>
          </cell>
          <cell r="D18">
            <v>23.37</v>
          </cell>
          <cell r="E18" t="str">
            <v>.</v>
          </cell>
          <cell r="F18" t="str">
            <v/>
          </cell>
        </row>
        <row r="19">
          <cell r="B19" t="str">
            <v>20–29 years</v>
          </cell>
          <cell r="C19">
            <v>82.54</v>
          </cell>
          <cell r="D19">
            <v>12.11</v>
          </cell>
          <cell r="E19" t="str">
            <v>.</v>
          </cell>
          <cell r="F19" t="str">
            <v/>
          </cell>
        </row>
        <row r="20">
          <cell r="B20" t="str">
            <v>30–39 years</v>
          </cell>
          <cell r="C20">
            <v>82.04</v>
          </cell>
          <cell r="D20">
            <v>14.37</v>
          </cell>
          <cell r="E20" t="str">
            <v>.</v>
          </cell>
          <cell r="F20" t="str">
            <v/>
          </cell>
        </row>
        <row r="21">
          <cell r="B21" t="str">
            <v>40–49 years</v>
          </cell>
          <cell r="C21">
            <v>87.28</v>
          </cell>
          <cell r="D21">
            <v>22.5</v>
          </cell>
          <cell r="E21" t="str">
            <v>.</v>
          </cell>
          <cell r="F21" t="str">
            <v/>
          </cell>
        </row>
        <row r="22">
          <cell r="B22" t="str">
            <v>50–59 years</v>
          </cell>
          <cell r="C22" t="str">
            <v>Ŝ</v>
          </cell>
          <cell r="D22">
            <v>18.84</v>
          </cell>
          <cell r="E22" t="str">
            <v/>
          </cell>
          <cell r="F22" t="str">
            <v/>
          </cell>
        </row>
        <row r="23">
          <cell r="B23" t="str">
            <v>60–64 years</v>
          </cell>
          <cell r="C23" t="str">
            <v>Ŝ</v>
          </cell>
          <cell r="D23">
            <v>17.71</v>
          </cell>
          <cell r="E23" t="str">
            <v/>
          </cell>
          <cell r="F23" t="str">
            <v/>
          </cell>
        </row>
        <row r="24">
          <cell r="B24" t="str">
            <v>65 years and over</v>
          </cell>
          <cell r="C24">
            <v>89.45</v>
          </cell>
          <cell r="D24">
            <v>22.39</v>
          </cell>
          <cell r="E24" t="str">
            <v>.</v>
          </cell>
          <cell r="F24" t="str">
            <v/>
          </cell>
        </row>
        <row r="25">
          <cell r="B25" t="str">
            <v>15–29 years</v>
          </cell>
          <cell r="C25">
            <v>83.03</v>
          </cell>
          <cell r="D25">
            <v>12.72</v>
          </cell>
          <cell r="E25" t="str">
            <v>.</v>
          </cell>
          <cell r="F25" t="str">
            <v/>
          </cell>
        </row>
        <row r="26">
          <cell r="B26" t="str">
            <v>30–64 years</v>
          </cell>
          <cell r="C26">
            <v>84.08</v>
          </cell>
          <cell r="D26">
            <v>8.6999999999999993</v>
          </cell>
          <cell r="E26" t="str">
            <v>.</v>
          </cell>
          <cell r="F26" t="str">
            <v/>
          </cell>
        </row>
        <row r="27">
          <cell r="B27" t="str">
            <v>65 years and over</v>
          </cell>
          <cell r="C27">
            <v>89.45</v>
          </cell>
          <cell r="D27">
            <v>22.39</v>
          </cell>
          <cell r="E27" t="str">
            <v>.</v>
          </cell>
          <cell r="F27" t="str">
            <v/>
          </cell>
        </row>
        <row r="28">
          <cell r="B28" t="str">
            <v>15–19 years</v>
          </cell>
          <cell r="C28">
            <v>84.87</v>
          </cell>
          <cell r="D28">
            <v>23.37</v>
          </cell>
          <cell r="E28" t="str">
            <v>.</v>
          </cell>
          <cell r="F28" t="str">
            <v/>
          </cell>
        </row>
        <row r="29">
          <cell r="B29" t="str">
            <v>20–29 years</v>
          </cell>
          <cell r="C29">
            <v>82.54</v>
          </cell>
          <cell r="D29">
            <v>12.11</v>
          </cell>
          <cell r="E29" t="str">
            <v>.</v>
          </cell>
          <cell r="F29" t="str">
            <v/>
          </cell>
        </row>
        <row r="30">
          <cell r="B30" t="str">
            <v>NZ European</v>
          </cell>
          <cell r="C30">
            <v>92.51</v>
          </cell>
          <cell r="D30">
            <v>5.38</v>
          </cell>
          <cell r="E30" t="str">
            <v>.‡</v>
          </cell>
          <cell r="F30" t="str">
            <v/>
          </cell>
        </row>
        <row r="31">
          <cell r="B31" t="str">
            <v>Māori</v>
          </cell>
          <cell r="C31">
            <v>88.47</v>
          </cell>
          <cell r="D31">
            <v>7.38</v>
          </cell>
          <cell r="E31" t="str">
            <v>.‡</v>
          </cell>
          <cell r="F31" t="str">
            <v/>
          </cell>
        </row>
        <row r="32">
          <cell r="B32" t="str">
            <v>Pacific peoples</v>
          </cell>
          <cell r="C32" t="str">
            <v>Ŝ</v>
          </cell>
          <cell r="D32">
            <v>13.53</v>
          </cell>
          <cell r="E32" t="str">
            <v/>
          </cell>
          <cell r="F32" t="str">
            <v/>
          </cell>
        </row>
        <row r="33">
          <cell r="B33" t="str">
            <v>Asian</v>
          </cell>
          <cell r="C33" t="str">
            <v>S</v>
          </cell>
          <cell r="D33">
            <v>29.27</v>
          </cell>
          <cell r="E33" t="str">
            <v/>
          </cell>
          <cell r="F33" t="str">
            <v/>
          </cell>
        </row>
        <row r="34">
          <cell r="B34" t="str">
            <v>Chinese</v>
          </cell>
          <cell r="C34" t="str">
            <v>S</v>
          </cell>
          <cell r="D34">
            <v>39.28</v>
          </cell>
          <cell r="E34" t="str">
            <v/>
          </cell>
          <cell r="F34" t="str">
            <v>*</v>
          </cell>
        </row>
        <row r="35">
          <cell r="B35" t="str">
            <v>Indian</v>
          </cell>
          <cell r="C35" t="str">
            <v>Ŝ</v>
          </cell>
          <cell r="D35">
            <v>11.09</v>
          </cell>
          <cell r="E35" t="str">
            <v/>
          </cell>
          <cell r="F35" t="str">
            <v/>
          </cell>
        </row>
        <row r="36">
          <cell r="B36" t="str">
            <v>Other Asian ethnicity</v>
          </cell>
          <cell r="C36" t="str">
            <v>S</v>
          </cell>
          <cell r="D36">
            <v>56.47</v>
          </cell>
          <cell r="E36" t="str">
            <v/>
          </cell>
          <cell r="F36" t="str">
            <v/>
          </cell>
        </row>
        <row r="37">
          <cell r="B37" t="str">
            <v>Other ethnicity</v>
          </cell>
          <cell r="C37" t="str">
            <v>Ŝ</v>
          </cell>
          <cell r="D37">
            <v>0</v>
          </cell>
          <cell r="E37" t="str">
            <v/>
          </cell>
          <cell r="F37" t="str">
            <v>*</v>
          </cell>
        </row>
        <row r="38">
          <cell r="B38" t="str">
            <v>Other ethnicity (except European and Māori)</v>
          </cell>
          <cell r="C38">
            <v>70.33</v>
          </cell>
          <cell r="D38">
            <v>18.68</v>
          </cell>
          <cell r="E38" t="str">
            <v>.</v>
          </cell>
          <cell r="F38" t="str">
            <v/>
          </cell>
        </row>
        <row r="39">
          <cell r="B39" t="str">
            <v>Other ethnicity (except European, Māori and Asian)</v>
          </cell>
          <cell r="C39">
            <v>90.05</v>
          </cell>
          <cell r="D39">
            <v>10.9</v>
          </cell>
          <cell r="E39" t="str">
            <v>.</v>
          </cell>
          <cell r="F39" t="str">
            <v/>
          </cell>
        </row>
        <row r="40">
          <cell r="B40" t="str">
            <v>Other ethnicity (except European, Māori and Pacific)</v>
          </cell>
          <cell r="C40">
            <v>57.02</v>
          </cell>
          <cell r="D40">
            <v>27.61</v>
          </cell>
          <cell r="E40" t="str">
            <v>.</v>
          </cell>
          <cell r="F40" t="str">
            <v/>
          </cell>
        </row>
        <row r="41">
          <cell r="B41">
            <v>2018</v>
          </cell>
          <cell r="C41">
            <v>83.99</v>
          </cell>
          <cell r="D41">
            <v>9.41</v>
          </cell>
          <cell r="E41" t="str">
            <v>.‡</v>
          </cell>
          <cell r="F41" t="str">
            <v/>
          </cell>
        </row>
        <row r="42">
          <cell r="B42" t="str">
            <v>2019/20</v>
          </cell>
          <cell r="C42">
            <v>83.83</v>
          </cell>
          <cell r="D42">
            <v>11.16</v>
          </cell>
          <cell r="E42" t="str">
            <v>.</v>
          </cell>
          <cell r="F42" t="str">
            <v/>
          </cell>
        </row>
        <row r="43">
          <cell r="B43" t="str">
            <v>Auckland</v>
          </cell>
          <cell r="C43">
            <v>77.52</v>
          </cell>
          <cell r="D43">
            <v>15.26</v>
          </cell>
          <cell r="E43" t="str">
            <v>.</v>
          </cell>
          <cell r="F43" t="str">
            <v/>
          </cell>
        </row>
        <row r="44">
          <cell r="B44" t="str">
            <v>Wellington</v>
          </cell>
          <cell r="C44">
            <v>88.32</v>
          </cell>
          <cell r="D44">
            <v>16.21</v>
          </cell>
          <cell r="E44" t="str">
            <v>.</v>
          </cell>
          <cell r="F44" t="str">
            <v/>
          </cell>
        </row>
        <row r="45">
          <cell r="B45" t="str">
            <v>Rest of North Island</v>
          </cell>
          <cell r="C45">
            <v>89.42</v>
          </cell>
          <cell r="D45">
            <v>7.72</v>
          </cell>
          <cell r="E45" t="str">
            <v>.‡</v>
          </cell>
          <cell r="F45" t="str">
            <v/>
          </cell>
        </row>
        <row r="46">
          <cell r="B46" t="str">
            <v>Canterbury</v>
          </cell>
          <cell r="C46">
            <v>72.989999999999995</v>
          </cell>
          <cell r="D46">
            <v>25.32</v>
          </cell>
          <cell r="E46" t="str">
            <v>.</v>
          </cell>
          <cell r="F46" t="str">
            <v/>
          </cell>
        </row>
        <row r="47">
          <cell r="B47" t="str">
            <v>Rest of South Island</v>
          </cell>
          <cell r="C47">
            <v>100</v>
          </cell>
          <cell r="D47">
            <v>0</v>
          </cell>
          <cell r="E47" t="str">
            <v>.‡</v>
          </cell>
          <cell r="F47" t="str">
            <v>*</v>
          </cell>
        </row>
        <row r="48">
          <cell r="B48" t="str">
            <v>Major urban area</v>
          </cell>
          <cell r="C48">
            <v>79.89</v>
          </cell>
          <cell r="D48">
            <v>10.89</v>
          </cell>
          <cell r="E48" t="str">
            <v>.</v>
          </cell>
          <cell r="F48" t="str">
            <v/>
          </cell>
        </row>
        <row r="49">
          <cell r="B49" t="str">
            <v>Large urban area</v>
          </cell>
          <cell r="C49">
            <v>89.74</v>
          </cell>
          <cell r="D49">
            <v>14.19</v>
          </cell>
          <cell r="E49" t="str">
            <v>.</v>
          </cell>
          <cell r="F49" t="str">
            <v/>
          </cell>
        </row>
        <row r="50">
          <cell r="B50" t="str">
            <v>Medium urban area</v>
          </cell>
          <cell r="C50" t="str">
            <v>Ŝ</v>
          </cell>
          <cell r="D50">
            <v>16.600000000000001</v>
          </cell>
          <cell r="E50" t="str">
            <v/>
          </cell>
          <cell r="F50" t="str">
            <v/>
          </cell>
        </row>
        <row r="51">
          <cell r="B51" t="str">
            <v>Small urban area</v>
          </cell>
          <cell r="C51" t="str">
            <v>Ŝ</v>
          </cell>
          <cell r="D51">
            <v>1.79</v>
          </cell>
          <cell r="E51" t="str">
            <v/>
          </cell>
          <cell r="F51" t="str">
            <v>*</v>
          </cell>
        </row>
        <row r="52">
          <cell r="B52" t="str">
            <v>Rural settlement/rural other</v>
          </cell>
          <cell r="C52">
            <v>85.82</v>
          </cell>
          <cell r="D52">
            <v>11.36</v>
          </cell>
          <cell r="E52" t="str">
            <v>.</v>
          </cell>
          <cell r="F52" t="str">
            <v/>
          </cell>
        </row>
        <row r="53">
          <cell r="B53" t="str">
            <v>Major urban area</v>
          </cell>
          <cell r="C53">
            <v>79.89</v>
          </cell>
          <cell r="D53">
            <v>10.89</v>
          </cell>
          <cell r="E53" t="str">
            <v>.</v>
          </cell>
          <cell r="F53" t="str">
            <v/>
          </cell>
        </row>
        <row r="54">
          <cell r="B54" t="str">
            <v>Medium/large urban area</v>
          </cell>
          <cell r="C54">
            <v>88.55</v>
          </cell>
          <cell r="D54">
            <v>12.46</v>
          </cell>
          <cell r="E54" t="str">
            <v>.</v>
          </cell>
          <cell r="F54" t="str">
            <v/>
          </cell>
        </row>
        <row r="55">
          <cell r="B55" t="str">
            <v>Small urban/rural area</v>
          </cell>
          <cell r="C55">
            <v>91.57</v>
          </cell>
          <cell r="D55">
            <v>6.85</v>
          </cell>
          <cell r="E55" t="str">
            <v>.‡</v>
          </cell>
          <cell r="F55" t="str">
            <v/>
          </cell>
        </row>
        <row r="56">
          <cell r="B56" t="str">
            <v>Quintile 1 (least deprived)</v>
          </cell>
          <cell r="C56">
            <v>94.88</v>
          </cell>
          <cell r="D56">
            <v>7.7</v>
          </cell>
          <cell r="E56" t="str">
            <v>.‡</v>
          </cell>
          <cell r="F56" t="str">
            <v/>
          </cell>
        </row>
        <row r="57">
          <cell r="B57" t="str">
            <v>Quintile 2</v>
          </cell>
          <cell r="C57">
            <v>85.03</v>
          </cell>
          <cell r="D57">
            <v>13</v>
          </cell>
          <cell r="E57" t="str">
            <v>.</v>
          </cell>
          <cell r="F57" t="str">
            <v/>
          </cell>
        </row>
        <row r="58">
          <cell r="B58" t="str">
            <v>Quintile 3</v>
          </cell>
          <cell r="C58">
            <v>78.680000000000007</v>
          </cell>
          <cell r="D58">
            <v>16.95</v>
          </cell>
          <cell r="E58" t="str">
            <v>.</v>
          </cell>
          <cell r="F58" t="str">
            <v/>
          </cell>
        </row>
        <row r="59">
          <cell r="B59" t="str">
            <v>Quintile 4</v>
          </cell>
          <cell r="C59" t="str">
            <v>Ŝ</v>
          </cell>
          <cell r="D59">
            <v>15.17</v>
          </cell>
          <cell r="E59" t="str">
            <v/>
          </cell>
          <cell r="F59" t="str">
            <v/>
          </cell>
        </row>
        <row r="60">
          <cell r="B60" t="str">
            <v>Quintile 5 (most deprived)</v>
          </cell>
          <cell r="C60">
            <v>82.93</v>
          </cell>
          <cell r="D60">
            <v>10.51</v>
          </cell>
          <cell r="E60" t="str">
            <v>.</v>
          </cell>
          <cell r="F60" t="str">
            <v/>
          </cell>
        </row>
        <row r="61">
          <cell r="B61" t="str">
            <v>Had partner within last 12 months</v>
          </cell>
          <cell r="C61">
            <v>83.92</v>
          </cell>
          <cell r="D61">
            <v>7.34</v>
          </cell>
          <cell r="E61" t="str">
            <v>.</v>
          </cell>
          <cell r="F61" t="str">
            <v/>
          </cell>
        </row>
        <row r="62">
          <cell r="B62" t="str">
            <v>Has ever had a partner</v>
          </cell>
          <cell r="C62">
            <v>83.92</v>
          </cell>
          <cell r="D62">
            <v>7.34</v>
          </cell>
          <cell r="E62" t="str">
            <v>.</v>
          </cell>
          <cell r="F62" t="str">
            <v/>
          </cell>
        </row>
        <row r="63">
          <cell r="B63" t="str">
            <v>Partnered – legally registered</v>
          </cell>
          <cell r="C63">
            <v>86.04</v>
          </cell>
          <cell r="D63">
            <v>9.07</v>
          </cell>
          <cell r="E63" t="str">
            <v>.‡</v>
          </cell>
          <cell r="F63" t="str">
            <v/>
          </cell>
        </row>
        <row r="64">
          <cell r="B64" t="str">
            <v>Partnered – not legally registered</v>
          </cell>
          <cell r="C64">
            <v>86.76</v>
          </cell>
          <cell r="D64">
            <v>11.93</v>
          </cell>
          <cell r="E64" t="str">
            <v>.</v>
          </cell>
          <cell r="F64" t="str">
            <v/>
          </cell>
        </row>
        <row r="65">
          <cell r="B65" t="str">
            <v>Non-partnered</v>
          </cell>
          <cell r="C65">
            <v>78.34</v>
          </cell>
          <cell r="D65">
            <v>16.23</v>
          </cell>
          <cell r="E65" t="str">
            <v>.</v>
          </cell>
          <cell r="F65" t="str">
            <v/>
          </cell>
        </row>
        <row r="66">
          <cell r="B66" t="str">
            <v>Never married and never in a civil union</v>
          </cell>
          <cell r="C66">
            <v>82.83</v>
          </cell>
          <cell r="D66">
            <v>16.13</v>
          </cell>
          <cell r="E66" t="str">
            <v>.</v>
          </cell>
          <cell r="F66" t="str">
            <v/>
          </cell>
        </row>
        <row r="67">
          <cell r="B67" t="str">
            <v>Divorced</v>
          </cell>
          <cell r="C67" t="str">
            <v>S</v>
          </cell>
          <cell r="D67">
            <v>82.43</v>
          </cell>
          <cell r="E67" t="str">
            <v/>
          </cell>
          <cell r="F67" t="str">
            <v/>
          </cell>
        </row>
        <row r="68">
          <cell r="B68" t="str">
            <v>Widowed/surviving partner</v>
          </cell>
          <cell r="C68" t="str">
            <v>Ŝ</v>
          </cell>
          <cell r="D68">
            <v>0</v>
          </cell>
          <cell r="E68" t="str">
            <v/>
          </cell>
          <cell r="F68" t="str">
            <v>*</v>
          </cell>
        </row>
        <row r="69">
          <cell r="B69" t="str">
            <v>Separated</v>
          </cell>
          <cell r="C69" t="str">
            <v>Ŝ</v>
          </cell>
          <cell r="D69">
            <v>16.989999999999998</v>
          </cell>
          <cell r="E69" t="str">
            <v/>
          </cell>
          <cell r="F69" t="str">
            <v/>
          </cell>
        </row>
        <row r="70">
          <cell r="B70" t="str">
            <v>Married/civil union/de facto</v>
          </cell>
          <cell r="C70">
            <v>84.5</v>
          </cell>
          <cell r="D70">
            <v>9.2899999999999991</v>
          </cell>
          <cell r="E70" t="str">
            <v>.‡</v>
          </cell>
          <cell r="F70" t="str">
            <v/>
          </cell>
        </row>
        <row r="71">
          <cell r="B71" t="str">
            <v>Adults with disability</v>
          </cell>
          <cell r="C71">
            <v>87.58</v>
          </cell>
          <cell r="D71">
            <v>27.56</v>
          </cell>
          <cell r="E71" t="str">
            <v>.</v>
          </cell>
          <cell r="F71" t="str">
            <v/>
          </cell>
        </row>
        <row r="72">
          <cell r="B72" t="str">
            <v>Adults without disability</v>
          </cell>
          <cell r="C72">
            <v>83.81</v>
          </cell>
          <cell r="D72">
            <v>7.51</v>
          </cell>
          <cell r="E72" t="str">
            <v>.</v>
          </cell>
          <cell r="F72" t="str">
            <v/>
          </cell>
        </row>
        <row r="73">
          <cell r="B73" t="str">
            <v>Low level of psychological distress</v>
          </cell>
          <cell r="C73">
            <v>81.28</v>
          </cell>
          <cell r="D73">
            <v>8.6199999999999992</v>
          </cell>
          <cell r="E73" t="str">
            <v>.</v>
          </cell>
          <cell r="F73" t="str">
            <v/>
          </cell>
        </row>
        <row r="74">
          <cell r="B74" t="str">
            <v>Moderate level of psychological distress</v>
          </cell>
          <cell r="C74" t="str">
            <v>Ŝ</v>
          </cell>
          <cell r="D74">
            <v>12.43</v>
          </cell>
          <cell r="E74" t="str">
            <v/>
          </cell>
          <cell r="F74" t="str">
            <v/>
          </cell>
        </row>
        <row r="75">
          <cell r="B75" t="str">
            <v>High level of psychological distress</v>
          </cell>
          <cell r="C75" t="str">
            <v>Ŝ</v>
          </cell>
          <cell r="D75">
            <v>7.54</v>
          </cell>
          <cell r="E75" t="str">
            <v/>
          </cell>
          <cell r="F75" t="str">
            <v/>
          </cell>
        </row>
        <row r="76">
          <cell r="B76" t="str">
            <v>No probable serious mental illness</v>
          </cell>
          <cell r="C76">
            <v>81.28</v>
          </cell>
          <cell r="D76">
            <v>8.6199999999999992</v>
          </cell>
          <cell r="E76" t="str">
            <v>.</v>
          </cell>
          <cell r="F76" t="str">
            <v/>
          </cell>
        </row>
        <row r="77">
          <cell r="B77" t="str">
            <v>Probable serious mental illness</v>
          </cell>
          <cell r="C77" t="str">
            <v>Ŝ</v>
          </cell>
          <cell r="D77">
            <v>12.43</v>
          </cell>
          <cell r="E77" t="str">
            <v/>
          </cell>
          <cell r="F77" t="str">
            <v/>
          </cell>
        </row>
        <row r="78">
          <cell r="B78" t="str">
            <v>Employed</v>
          </cell>
          <cell r="C78">
            <v>83.07</v>
          </cell>
          <cell r="D78">
            <v>9.24</v>
          </cell>
          <cell r="E78" t="str">
            <v>.‡</v>
          </cell>
          <cell r="F78" t="str">
            <v/>
          </cell>
        </row>
        <row r="79">
          <cell r="B79" t="str">
            <v>Unemployed</v>
          </cell>
          <cell r="C79" t="str">
            <v>Ŝ</v>
          </cell>
          <cell r="D79">
            <v>8.9600000000000009</v>
          </cell>
          <cell r="E79" t="str">
            <v/>
          </cell>
          <cell r="F79" t="str">
            <v/>
          </cell>
        </row>
        <row r="80">
          <cell r="B80" t="str">
            <v>Retired</v>
          </cell>
          <cell r="C80">
            <v>84.7</v>
          </cell>
          <cell r="D80">
            <v>23.01</v>
          </cell>
          <cell r="E80" t="str">
            <v>.</v>
          </cell>
          <cell r="F80" t="str">
            <v/>
          </cell>
        </row>
        <row r="81">
          <cell r="B81" t="str">
            <v>Home or caring duties or voluntary work</v>
          </cell>
          <cell r="C81">
            <v>80.62</v>
          </cell>
          <cell r="D81">
            <v>30.07</v>
          </cell>
          <cell r="E81" t="str">
            <v>.</v>
          </cell>
          <cell r="F81" t="str">
            <v/>
          </cell>
        </row>
        <row r="82">
          <cell r="B82" t="str">
            <v>Not employed, studying</v>
          </cell>
          <cell r="C82">
            <v>77.209999999999994</v>
          </cell>
          <cell r="D82">
            <v>27.23</v>
          </cell>
          <cell r="E82" t="str">
            <v>.</v>
          </cell>
          <cell r="F82" t="str">
            <v/>
          </cell>
        </row>
        <row r="83">
          <cell r="B83" t="str">
            <v>Not employed, not actively seeking work/unable to work</v>
          </cell>
          <cell r="C83" t="str">
            <v>Ŝ</v>
          </cell>
          <cell r="D83">
            <v>0</v>
          </cell>
          <cell r="E83" t="str">
            <v/>
          </cell>
          <cell r="F83" t="str">
            <v>*</v>
          </cell>
        </row>
        <row r="84">
          <cell r="B84" t="str">
            <v>Other employment status</v>
          </cell>
          <cell r="C84" t="str">
            <v>S</v>
          </cell>
          <cell r="D84">
            <v>52.28</v>
          </cell>
          <cell r="E84" t="str">
            <v/>
          </cell>
          <cell r="F84" t="str">
            <v/>
          </cell>
        </row>
        <row r="85">
          <cell r="B85" t="str">
            <v>Not in the labour force</v>
          </cell>
          <cell r="C85">
            <v>83.45</v>
          </cell>
          <cell r="D85">
            <v>11.81</v>
          </cell>
          <cell r="E85" t="str">
            <v>.</v>
          </cell>
          <cell r="F85" t="str">
            <v/>
          </cell>
        </row>
        <row r="86">
          <cell r="B86" t="str">
            <v>Personal income: $20,000 or less</v>
          </cell>
          <cell r="C86">
            <v>82.64</v>
          </cell>
          <cell r="D86">
            <v>11.43</v>
          </cell>
          <cell r="E86" t="str">
            <v>.</v>
          </cell>
          <cell r="F86" t="str">
            <v/>
          </cell>
        </row>
        <row r="87">
          <cell r="B87" t="str">
            <v>Personal income: $20,001–$40,000</v>
          </cell>
          <cell r="C87">
            <v>88.87</v>
          </cell>
          <cell r="D87">
            <v>9.25</v>
          </cell>
          <cell r="E87" t="str">
            <v>.‡</v>
          </cell>
          <cell r="F87" t="str">
            <v/>
          </cell>
        </row>
        <row r="88">
          <cell r="B88" t="str">
            <v>Personal income: $40,001–$60,000</v>
          </cell>
          <cell r="C88">
            <v>86.89</v>
          </cell>
          <cell r="D88">
            <v>12.28</v>
          </cell>
          <cell r="E88" t="str">
            <v>.</v>
          </cell>
          <cell r="F88" t="str">
            <v/>
          </cell>
        </row>
        <row r="89">
          <cell r="B89" t="str">
            <v>Personal income: $60,001 or more</v>
          </cell>
          <cell r="C89">
            <v>78.150000000000006</v>
          </cell>
          <cell r="D89">
            <v>17.96</v>
          </cell>
          <cell r="E89" t="str">
            <v>.</v>
          </cell>
          <cell r="F89" t="str">
            <v/>
          </cell>
        </row>
        <row r="90">
          <cell r="B90" t="str">
            <v>Household income: $40,000 or less</v>
          </cell>
          <cell r="C90">
            <v>82.07</v>
          </cell>
          <cell r="D90">
            <v>11.49</v>
          </cell>
          <cell r="E90" t="str">
            <v>.</v>
          </cell>
          <cell r="F90" t="str">
            <v/>
          </cell>
        </row>
        <row r="91">
          <cell r="B91" t="str">
            <v>Household income: $40,001–$60,000</v>
          </cell>
          <cell r="C91">
            <v>81.040000000000006</v>
          </cell>
          <cell r="D91">
            <v>16.43</v>
          </cell>
          <cell r="E91" t="str">
            <v>.</v>
          </cell>
          <cell r="F91" t="str">
            <v/>
          </cell>
        </row>
        <row r="92">
          <cell r="B92" t="str">
            <v>Household income: $60,001–$100,000</v>
          </cell>
          <cell r="C92">
            <v>80.44</v>
          </cell>
          <cell r="D92">
            <v>16.079999999999998</v>
          </cell>
          <cell r="E92" t="str">
            <v>.</v>
          </cell>
          <cell r="F92" t="str">
            <v/>
          </cell>
        </row>
        <row r="93">
          <cell r="B93" t="str">
            <v>Household income: $100,001 or more</v>
          </cell>
          <cell r="C93">
            <v>90.69</v>
          </cell>
          <cell r="D93">
            <v>12.22</v>
          </cell>
          <cell r="E93" t="str">
            <v>.</v>
          </cell>
          <cell r="F93" t="str">
            <v/>
          </cell>
        </row>
        <row r="94">
          <cell r="B94" t="str">
            <v>Not at all limited</v>
          </cell>
          <cell r="C94">
            <v>76.72</v>
          </cell>
          <cell r="D94">
            <v>14.1</v>
          </cell>
          <cell r="E94" t="str">
            <v>.</v>
          </cell>
          <cell r="F94" t="str">
            <v/>
          </cell>
        </row>
        <row r="95">
          <cell r="B95" t="str">
            <v>A little limited</v>
          </cell>
          <cell r="C95">
            <v>88.34</v>
          </cell>
          <cell r="D95">
            <v>11.08</v>
          </cell>
          <cell r="E95" t="str">
            <v>.</v>
          </cell>
          <cell r="F95" t="str">
            <v/>
          </cell>
        </row>
        <row r="96">
          <cell r="B96" t="str">
            <v>Quite limited</v>
          </cell>
          <cell r="C96">
            <v>66.05</v>
          </cell>
          <cell r="D96">
            <v>25.89</v>
          </cell>
          <cell r="E96" t="str">
            <v>.</v>
          </cell>
          <cell r="F96" t="str">
            <v/>
          </cell>
        </row>
        <row r="97">
          <cell r="B97" t="str">
            <v>Very limited</v>
          </cell>
          <cell r="C97">
            <v>93.81</v>
          </cell>
          <cell r="D97">
            <v>8.56</v>
          </cell>
          <cell r="E97" t="str">
            <v>.‡</v>
          </cell>
          <cell r="F97" t="str">
            <v/>
          </cell>
        </row>
        <row r="98">
          <cell r="B98" t="str">
            <v>Couldn't buy it</v>
          </cell>
          <cell r="C98">
            <v>95.09</v>
          </cell>
          <cell r="D98">
            <v>5.29</v>
          </cell>
          <cell r="E98" t="str">
            <v>.‡</v>
          </cell>
          <cell r="F98" t="str">
            <v/>
          </cell>
        </row>
        <row r="99">
          <cell r="B99" t="str">
            <v>Not at all limited</v>
          </cell>
          <cell r="C99">
            <v>76.72</v>
          </cell>
          <cell r="D99">
            <v>14.1</v>
          </cell>
          <cell r="E99" t="str">
            <v>.</v>
          </cell>
          <cell r="F99" t="str">
            <v/>
          </cell>
        </row>
        <row r="100">
          <cell r="B100" t="str">
            <v>A little limited</v>
          </cell>
          <cell r="C100">
            <v>88.34</v>
          </cell>
          <cell r="D100">
            <v>11.08</v>
          </cell>
          <cell r="E100" t="str">
            <v>.</v>
          </cell>
          <cell r="F100" t="str">
            <v/>
          </cell>
        </row>
        <row r="101">
          <cell r="B101" t="str">
            <v>Quite or very limited</v>
          </cell>
          <cell r="C101">
            <v>80.59</v>
          </cell>
          <cell r="D101">
            <v>13.74</v>
          </cell>
          <cell r="E101" t="str">
            <v>.</v>
          </cell>
          <cell r="F101" t="str">
            <v/>
          </cell>
        </row>
        <row r="102">
          <cell r="B102" t="str">
            <v>Couldn't buy it</v>
          </cell>
          <cell r="C102">
            <v>95.09</v>
          </cell>
          <cell r="D102">
            <v>5.29</v>
          </cell>
          <cell r="E102" t="str">
            <v>.‡</v>
          </cell>
          <cell r="F102" t="str">
            <v/>
          </cell>
        </row>
        <row r="103">
          <cell r="B103" t="str">
            <v>Yes, can meet unexpected expense</v>
          </cell>
          <cell r="C103">
            <v>82.26</v>
          </cell>
          <cell r="D103">
            <v>9.1</v>
          </cell>
          <cell r="E103" t="str">
            <v>.‡</v>
          </cell>
          <cell r="F103" t="str">
            <v/>
          </cell>
        </row>
        <row r="104">
          <cell r="B104" t="str">
            <v>No, cannot meet unexpected expense</v>
          </cell>
          <cell r="C104">
            <v>88.31</v>
          </cell>
          <cell r="D104">
            <v>10.09</v>
          </cell>
          <cell r="E104" t="str">
            <v>.</v>
          </cell>
          <cell r="F104" t="str">
            <v/>
          </cell>
        </row>
        <row r="105">
          <cell r="B105" t="str">
            <v>Household had no vehicle access</v>
          </cell>
          <cell r="C105" t="str">
            <v>S</v>
          </cell>
          <cell r="D105">
            <v>51.96</v>
          </cell>
          <cell r="E105" t="str">
            <v/>
          </cell>
          <cell r="F105" t="str">
            <v/>
          </cell>
        </row>
        <row r="106">
          <cell r="B106" t="str">
            <v>Household had vehicle access</v>
          </cell>
          <cell r="C106">
            <v>84.77</v>
          </cell>
          <cell r="D106">
            <v>7.05</v>
          </cell>
          <cell r="E106" t="str">
            <v>.</v>
          </cell>
          <cell r="F106" t="str">
            <v/>
          </cell>
        </row>
        <row r="107">
          <cell r="B107" t="str">
            <v>Household had no access to device</v>
          </cell>
          <cell r="C107" t="str">
            <v>S</v>
          </cell>
          <cell r="D107">
            <v>49.34</v>
          </cell>
          <cell r="E107" t="str">
            <v/>
          </cell>
          <cell r="F107" t="str">
            <v/>
          </cell>
        </row>
        <row r="108">
          <cell r="B108" t="str">
            <v>Household had access to device</v>
          </cell>
          <cell r="C108">
            <v>84.14</v>
          </cell>
          <cell r="D108">
            <v>7.4</v>
          </cell>
          <cell r="E108" t="str">
            <v>.</v>
          </cell>
          <cell r="F108" t="str">
            <v/>
          </cell>
        </row>
        <row r="109">
          <cell r="B109" t="str">
            <v>One person household</v>
          </cell>
          <cell r="C109">
            <v>81.63</v>
          </cell>
          <cell r="D109">
            <v>12.02</v>
          </cell>
          <cell r="E109" t="str">
            <v>.</v>
          </cell>
          <cell r="F109" t="str">
            <v/>
          </cell>
        </row>
        <row r="110">
          <cell r="B110" t="str">
            <v>One parent with child(ren)</v>
          </cell>
          <cell r="C110">
            <v>90.69</v>
          </cell>
          <cell r="D110">
            <v>13.51</v>
          </cell>
          <cell r="E110" t="str">
            <v>.</v>
          </cell>
          <cell r="F110" t="str">
            <v/>
          </cell>
        </row>
        <row r="111">
          <cell r="B111" t="str">
            <v>Couple only</v>
          </cell>
          <cell r="C111">
            <v>96.14</v>
          </cell>
          <cell r="D111">
            <v>5.21</v>
          </cell>
          <cell r="E111" t="str">
            <v>.‡</v>
          </cell>
          <cell r="F111" t="str">
            <v/>
          </cell>
        </row>
        <row r="112">
          <cell r="B112" t="str">
            <v>Couple with child(ren)</v>
          </cell>
          <cell r="C112">
            <v>85</v>
          </cell>
          <cell r="D112">
            <v>11.24</v>
          </cell>
          <cell r="E112" t="str">
            <v>.</v>
          </cell>
          <cell r="F112" t="str">
            <v/>
          </cell>
        </row>
        <row r="113">
          <cell r="B113" t="str">
            <v>Other multi-person household</v>
          </cell>
          <cell r="C113">
            <v>80.62</v>
          </cell>
          <cell r="D113">
            <v>21.06</v>
          </cell>
          <cell r="E113" t="str">
            <v>.</v>
          </cell>
          <cell r="F113" t="str">
            <v/>
          </cell>
        </row>
        <row r="114">
          <cell r="B114" t="str">
            <v>Other household with couple and/or child</v>
          </cell>
          <cell r="C114">
            <v>76.81</v>
          </cell>
          <cell r="D114">
            <v>18.79</v>
          </cell>
          <cell r="E114" t="str">
            <v>.</v>
          </cell>
          <cell r="F114" t="str">
            <v/>
          </cell>
        </row>
        <row r="115">
          <cell r="B115" t="str">
            <v>One-person household</v>
          </cell>
          <cell r="C115">
            <v>81.63</v>
          </cell>
          <cell r="D115">
            <v>12.02</v>
          </cell>
          <cell r="E115" t="str">
            <v>.</v>
          </cell>
          <cell r="F115" t="str">
            <v/>
          </cell>
        </row>
        <row r="116">
          <cell r="B116" t="str">
            <v>Two-people household</v>
          </cell>
          <cell r="C116">
            <v>88.21</v>
          </cell>
          <cell r="D116">
            <v>9.58</v>
          </cell>
          <cell r="E116" t="str">
            <v>.‡</v>
          </cell>
          <cell r="F116" t="str">
            <v/>
          </cell>
        </row>
        <row r="117">
          <cell r="B117" t="str">
            <v>Three-people household</v>
          </cell>
          <cell r="C117">
            <v>80.510000000000005</v>
          </cell>
          <cell r="D117">
            <v>15.75</v>
          </cell>
          <cell r="E117" t="str">
            <v>.</v>
          </cell>
          <cell r="F117" t="str">
            <v/>
          </cell>
        </row>
        <row r="118">
          <cell r="B118" t="str">
            <v>Four-people household</v>
          </cell>
          <cell r="C118">
            <v>87.29</v>
          </cell>
          <cell r="D118">
            <v>13.09</v>
          </cell>
          <cell r="E118" t="str">
            <v>.</v>
          </cell>
          <cell r="F118" t="str">
            <v/>
          </cell>
        </row>
        <row r="119">
          <cell r="B119" t="str">
            <v>Five-or-more-people household</v>
          </cell>
          <cell r="C119">
            <v>80.8</v>
          </cell>
          <cell r="D119">
            <v>20.059999999999999</v>
          </cell>
          <cell r="E119" t="str">
            <v>.</v>
          </cell>
          <cell r="F119" t="str">
            <v/>
          </cell>
        </row>
        <row r="120">
          <cell r="B120" t="str">
            <v>No children in household</v>
          </cell>
          <cell r="C120">
            <v>86.99</v>
          </cell>
          <cell r="D120">
            <v>7.47</v>
          </cell>
          <cell r="E120" t="str">
            <v>.‡</v>
          </cell>
          <cell r="F120" t="str">
            <v/>
          </cell>
        </row>
        <row r="121">
          <cell r="B121" t="str">
            <v>One-child household</v>
          </cell>
          <cell r="C121">
            <v>84.69</v>
          </cell>
          <cell r="D121">
            <v>14.27</v>
          </cell>
          <cell r="E121" t="str">
            <v>.</v>
          </cell>
          <cell r="F121" t="str">
            <v/>
          </cell>
        </row>
        <row r="122">
          <cell r="B122" t="str">
            <v>Two-or-more-children household</v>
          </cell>
          <cell r="C122">
            <v>77.75</v>
          </cell>
          <cell r="D122">
            <v>16.28</v>
          </cell>
          <cell r="E122" t="str">
            <v>.</v>
          </cell>
          <cell r="F122" t="str">
            <v/>
          </cell>
        </row>
        <row r="123">
          <cell r="B123" t="str">
            <v>No children in household</v>
          </cell>
          <cell r="C123">
            <v>86.99</v>
          </cell>
          <cell r="D123">
            <v>7.47</v>
          </cell>
          <cell r="E123" t="str">
            <v>.‡</v>
          </cell>
          <cell r="F123" t="str">
            <v/>
          </cell>
        </row>
        <row r="124">
          <cell r="B124" t="str">
            <v>One-or-more-children household</v>
          </cell>
          <cell r="C124">
            <v>80.290000000000006</v>
          </cell>
          <cell r="D124">
            <v>11.45</v>
          </cell>
          <cell r="E124" t="str">
            <v>.</v>
          </cell>
          <cell r="F124" t="str">
            <v/>
          </cell>
        </row>
        <row r="125">
          <cell r="B125" t="str">
            <v>Yes, lived at current address</v>
          </cell>
          <cell r="C125">
            <v>87.84</v>
          </cell>
          <cell r="D125">
            <v>7.59</v>
          </cell>
          <cell r="E125" t="str">
            <v>.‡</v>
          </cell>
          <cell r="F125" t="str">
            <v/>
          </cell>
        </row>
        <row r="126">
          <cell r="B126" t="str">
            <v>No, did not live at current address</v>
          </cell>
          <cell r="C126">
            <v>71.03</v>
          </cell>
          <cell r="D126">
            <v>16.71</v>
          </cell>
          <cell r="E126" t="str">
            <v>.</v>
          </cell>
          <cell r="F126" t="str">
            <v/>
          </cell>
        </row>
        <row r="127">
          <cell r="B127" t="str">
            <v>Owned</v>
          </cell>
          <cell r="C127">
            <v>84.03</v>
          </cell>
          <cell r="D127">
            <v>9.56</v>
          </cell>
          <cell r="E127" t="str">
            <v>.‡</v>
          </cell>
          <cell r="F127" t="str">
            <v/>
          </cell>
        </row>
        <row r="128">
          <cell r="B128" t="str">
            <v>Rented, private</v>
          </cell>
          <cell r="C128">
            <v>84.68</v>
          </cell>
          <cell r="D128">
            <v>9.4</v>
          </cell>
          <cell r="E128" t="str">
            <v>.‡</v>
          </cell>
          <cell r="F128" t="str">
            <v/>
          </cell>
        </row>
        <row r="129">
          <cell r="B129" t="str">
            <v>Rented, government</v>
          </cell>
          <cell r="C129">
            <v>78.16</v>
          </cell>
          <cell r="D129">
            <v>23.19</v>
          </cell>
          <cell r="E129" t="str">
            <v>.</v>
          </cell>
          <cell r="F129" t="str">
            <v/>
          </cell>
        </row>
      </sheetData>
      <sheetData sheetId="8">
        <row r="4">
          <cell r="B4" t="str">
            <v>New Zealand Average</v>
          </cell>
          <cell r="C4">
            <v>28.09</v>
          </cell>
          <cell r="D4">
            <v>6.46</v>
          </cell>
          <cell r="E4" t="str">
            <v>.‡</v>
          </cell>
          <cell r="F4" t="str">
            <v/>
          </cell>
        </row>
        <row r="5">
          <cell r="B5" t="str">
            <v>Male</v>
          </cell>
          <cell r="C5" t="str">
            <v>SŜ</v>
          </cell>
          <cell r="D5">
            <v>8.68</v>
          </cell>
          <cell r="E5" t="str">
            <v/>
          </cell>
          <cell r="F5" t="str">
            <v/>
          </cell>
        </row>
        <row r="6">
          <cell r="B6" t="str">
            <v>Female</v>
          </cell>
          <cell r="C6">
            <v>41.69</v>
          </cell>
          <cell r="D6">
            <v>10.97</v>
          </cell>
          <cell r="E6" t="str">
            <v>.</v>
          </cell>
          <cell r="F6" t="str">
            <v/>
          </cell>
        </row>
        <row r="7">
          <cell r="B7" t="str">
            <v>Gender diverse</v>
          </cell>
          <cell r="C7" t="str">
            <v>S</v>
          </cell>
          <cell r="D7">
            <v>137.91999999999999</v>
          </cell>
          <cell r="E7" t="str">
            <v/>
          </cell>
          <cell r="F7" t="str">
            <v/>
          </cell>
        </row>
        <row r="8">
          <cell r="B8" t="str">
            <v>Cis-male</v>
          </cell>
          <cell r="C8" t="str">
            <v>SŜ</v>
          </cell>
          <cell r="D8">
            <v>8.4600000000000009</v>
          </cell>
          <cell r="E8" t="str">
            <v/>
          </cell>
          <cell r="F8" t="str">
            <v/>
          </cell>
        </row>
        <row r="9">
          <cell r="B9" t="str">
            <v>Cis-female</v>
          </cell>
          <cell r="C9">
            <v>41.69</v>
          </cell>
          <cell r="D9">
            <v>10.97</v>
          </cell>
          <cell r="E9" t="str">
            <v>.</v>
          </cell>
          <cell r="F9" t="str">
            <v/>
          </cell>
        </row>
        <row r="10">
          <cell r="B10" t="str">
            <v>Gender-diverse or trans-gender</v>
          </cell>
          <cell r="C10" t="str">
            <v>S</v>
          </cell>
          <cell r="D10">
            <v>76.33</v>
          </cell>
          <cell r="E10" t="str">
            <v/>
          </cell>
          <cell r="F10" t="str">
            <v/>
          </cell>
        </row>
        <row r="11">
          <cell r="B11" t="str">
            <v>Heterosexual</v>
          </cell>
          <cell r="C11">
            <v>27.3</v>
          </cell>
          <cell r="D11">
            <v>6.5</v>
          </cell>
          <cell r="E11" t="str">
            <v>.‡</v>
          </cell>
          <cell r="F11" t="str">
            <v/>
          </cell>
        </row>
        <row r="12">
          <cell r="B12" t="str">
            <v>Gay or lesbian</v>
          </cell>
          <cell r="C12" t="str">
            <v>S</v>
          </cell>
          <cell r="D12">
            <v>72.77</v>
          </cell>
          <cell r="E12" t="str">
            <v/>
          </cell>
          <cell r="F12" t="str">
            <v/>
          </cell>
        </row>
        <row r="13">
          <cell r="B13" t="str">
            <v>Bisexual</v>
          </cell>
          <cell r="C13" t="str">
            <v>S</v>
          </cell>
          <cell r="D13">
            <v>32.43</v>
          </cell>
          <cell r="E13" t="str">
            <v/>
          </cell>
          <cell r="F13" t="str">
            <v/>
          </cell>
        </row>
        <row r="14">
          <cell r="B14" t="str">
            <v>Other sexual identity</v>
          </cell>
          <cell r="C14" t="str">
            <v>S</v>
          </cell>
          <cell r="D14">
            <v>103.21</v>
          </cell>
          <cell r="E14" t="str">
            <v/>
          </cell>
          <cell r="F14" t="str">
            <v/>
          </cell>
        </row>
        <row r="15">
          <cell r="B15" t="str">
            <v>People with diverse sexualities</v>
          </cell>
          <cell r="C15" t="str">
            <v>S</v>
          </cell>
          <cell r="D15">
            <v>32.33</v>
          </cell>
          <cell r="E15" t="str">
            <v/>
          </cell>
          <cell r="F15" t="str">
            <v/>
          </cell>
        </row>
        <row r="16">
          <cell r="B16" t="str">
            <v>Not LGBT</v>
          </cell>
          <cell r="C16">
            <v>27.01</v>
          </cell>
          <cell r="D16">
            <v>6.46</v>
          </cell>
          <cell r="E16" t="str">
            <v>.‡</v>
          </cell>
          <cell r="F16" t="str">
            <v/>
          </cell>
        </row>
        <row r="17">
          <cell r="B17" t="str">
            <v>LGBT</v>
          </cell>
          <cell r="C17" t="str">
            <v>S</v>
          </cell>
          <cell r="D17">
            <v>29.69</v>
          </cell>
          <cell r="E17" t="str">
            <v/>
          </cell>
          <cell r="F17" t="str">
            <v/>
          </cell>
        </row>
        <row r="18">
          <cell r="B18" t="str">
            <v>15–19 years</v>
          </cell>
          <cell r="C18" t="str">
            <v>SŜ</v>
          </cell>
          <cell r="D18">
            <v>18.850000000000001</v>
          </cell>
          <cell r="E18" t="str">
            <v/>
          </cell>
          <cell r="F18" t="str">
            <v/>
          </cell>
        </row>
        <row r="19">
          <cell r="B19" t="str">
            <v>20–29 years</v>
          </cell>
          <cell r="C19">
            <v>28.47</v>
          </cell>
          <cell r="D19">
            <v>13</v>
          </cell>
          <cell r="E19" t="str">
            <v>.</v>
          </cell>
          <cell r="F19" t="str">
            <v/>
          </cell>
        </row>
        <row r="20">
          <cell r="B20" t="str">
            <v>30–39 years</v>
          </cell>
          <cell r="C20">
            <v>30.05</v>
          </cell>
          <cell r="D20">
            <v>13.29</v>
          </cell>
          <cell r="E20" t="str">
            <v>.</v>
          </cell>
          <cell r="F20" t="str">
            <v/>
          </cell>
        </row>
        <row r="21">
          <cell r="B21" t="str">
            <v>40–49 years</v>
          </cell>
          <cell r="C21" t="str">
            <v>S</v>
          </cell>
          <cell r="D21">
            <v>21.28</v>
          </cell>
          <cell r="E21" t="str">
            <v/>
          </cell>
          <cell r="F21" t="str">
            <v/>
          </cell>
        </row>
        <row r="22">
          <cell r="B22" t="str">
            <v>50–59 years</v>
          </cell>
          <cell r="C22" t="str">
            <v>SŜ</v>
          </cell>
          <cell r="D22">
            <v>18.87</v>
          </cell>
          <cell r="E22" t="str">
            <v/>
          </cell>
          <cell r="F22" t="str">
            <v/>
          </cell>
        </row>
        <row r="23">
          <cell r="B23" t="str">
            <v>60–64 years</v>
          </cell>
          <cell r="C23">
            <v>0</v>
          </cell>
          <cell r="D23">
            <v>0</v>
          </cell>
          <cell r="E23" t="str">
            <v>.</v>
          </cell>
          <cell r="F23" t="str">
            <v>*</v>
          </cell>
        </row>
        <row r="24">
          <cell r="B24" t="str">
            <v>65 years and over</v>
          </cell>
          <cell r="C24" t="str">
            <v>S</v>
          </cell>
          <cell r="D24">
            <v>27.95</v>
          </cell>
          <cell r="E24" t="str">
            <v/>
          </cell>
          <cell r="F24" t="str">
            <v/>
          </cell>
        </row>
        <row r="25">
          <cell r="B25" t="str">
            <v>15–29 years</v>
          </cell>
          <cell r="C25">
            <v>25.98</v>
          </cell>
          <cell r="D25">
            <v>10.01</v>
          </cell>
          <cell r="E25" t="str">
            <v>.</v>
          </cell>
          <cell r="F25" t="str">
            <v/>
          </cell>
        </row>
        <row r="26">
          <cell r="B26" t="str">
            <v>30–64 years</v>
          </cell>
          <cell r="C26">
            <v>29.67</v>
          </cell>
          <cell r="D26">
            <v>9.2100000000000009</v>
          </cell>
          <cell r="E26" t="str">
            <v>.‡</v>
          </cell>
          <cell r="F26" t="str">
            <v/>
          </cell>
        </row>
        <row r="27">
          <cell r="B27" t="str">
            <v>65 years and over</v>
          </cell>
          <cell r="C27" t="str">
            <v>S</v>
          </cell>
          <cell r="D27">
            <v>27.95</v>
          </cell>
          <cell r="E27" t="str">
            <v/>
          </cell>
          <cell r="F27" t="str">
            <v/>
          </cell>
        </row>
        <row r="28">
          <cell r="B28" t="str">
            <v>15–19 years</v>
          </cell>
          <cell r="C28" t="str">
            <v>SŜ</v>
          </cell>
          <cell r="D28">
            <v>18.850000000000001</v>
          </cell>
          <cell r="E28" t="str">
            <v/>
          </cell>
          <cell r="F28" t="str">
            <v/>
          </cell>
        </row>
        <row r="29">
          <cell r="B29" t="str">
            <v>20–29 years</v>
          </cell>
          <cell r="C29">
            <v>28.47</v>
          </cell>
          <cell r="D29">
            <v>13</v>
          </cell>
          <cell r="E29" t="str">
            <v>.</v>
          </cell>
          <cell r="F29" t="str">
            <v/>
          </cell>
        </row>
        <row r="30">
          <cell r="B30" t="str">
            <v>NZ European</v>
          </cell>
          <cell r="C30">
            <v>33.01</v>
          </cell>
          <cell r="D30">
            <v>8.69</v>
          </cell>
          <cell r="E30" t="str">
            <v>.‡</v>
          </cell>
          <cell r="F30" t="str">
            <v/>
          </cell>
        </row>
        <row r="31">
          <cell r="B31" t="str">
            <v>Māori</v>
          </cell>
          <cell r="C31">
            <v>39.01</v>
          </cell>
          <cell r="D31">
            <v>14.52</v>
          </cell>
          <cell r="E31" t="str">
            <v>.</v>
          </cell>
          <cell r="F31" t="str">
            <v/>
          </cell>
        </row>
        <row r="32">
          <cell r="B32" t="str">
            <v>Pacific peoples</v>
          </cell>
          <cell r="C32" t="str">
            <v>S</v>
          </cell>
          <cell r="D32">
            <v>20.68</v>
          </cell>
          <cell r="E32" t="str">
            <v/>
          </cell>
          <cell r="F32" t="str">
            <v/>
          </cell>
        </row>
        <row r="33">
          <cell r="B33" t="str">
            <v>Asian</v>
          </cell>
          <cell r="C33" t="str">
            <v>SŜ</v>
          </cell>
          <cell r="D33">
            <v>17.87</v>
          </cell>
          <cell r="E33" t="str">
            <v/>
          </cell>
          <cell r="F33" t="str">
            <v/>
          </cell>
        </row>
        <row r="34">
          <cell r="B34" t="str">
            <v>Chinese</v>
          </cell>
          <cell r="C34" t="str">
            <v>S</v>
          </cell>
          <cell r="D34">
            <v>22.3</v>
          </cell>
          <cell r="E34" t="str">
            <v/>
          </cell>
          <cell r="F34" t="str">
            <v/>
          </cell>
        </row>
        <row r="35">
          <cell r="B35" t="str">
            <v>Indian</v>
          </cell>
          <cell r="C35" t="str">
            <v>S</v>
          </cell>
          <cell r="D35">
            <v>34.58</v>
          </cell>
          <cell r="E35" t="str">
            <v/>
          </cell>
          <cell r="F35" t="str">
            <v/>
          </cell>
        </row>
        <row r="36">
          <cell r="B36" t="str">
            <v>Other Asian ethnicity</v>
          </cell>
          <cell r="C36" t="str">
            <v>S</v>
          </cell>
          <cell r="D36">
            <v>57.21</v>
          </cell>
          <cell r="E36" t="str">
            <v/>
          </cell>
          <cell r="F36" t="str">
            <v/>
          </cell>
        </row>
        <row r="37">
          <cell r="B37" t="str">
            <v>Other ethnicity</v>
          </cell>
          <cell r="C37">
            <v>0</v>
          </cell>
          <cell r="D37">
            <v>0</v>
          </cell>
          <cell r="E37" t="str">
            <v>.</v>
          </cell>
          <cell r="F37" t="str">
            <v>*</v>
          </cell>
        </row>
        <row r="38">
          <cell r="B38" t="str">
            <v>Other ethnicity (except European and Māori)</v>
          </cell>
          <cell r="C38" t="str">
            <v>SŜ</v>
          </cell>
          <cell r="D38">
            <v>12.02</v>
          </cell>
          <cell r="E38" t="str">
            <v/>
          </cell>
          <cell r="F38" t="str">
            <v/>
          </cell>
        </row>
        <row r="39">
          <cell r="B39" t="str">
            <v>Other ethnicity (except European, Māori and Asian)</v>
          </cell>
          <cell r="C39" t="str">
            <v>SŜ</v>
          </cell>
          <cell r="D39">
            <v>16.89</v>
          </cell>
          <cell r="E39" t="str">
            <v/>
          </cell>
          <cell r="F39" t="str">
            <v/>
          </cell>
        </row>
        <row r="40">
          <cell r="B40" t="str">
            <v>Other ethnicity (except European, Māori and Pacific)</v>
          </cell>
          <cell r="C40" t="str">
            <v>SŜ</v>
          </cell>
          <cell r="D40">
            <v>14.96</v>
          </cell>
          <cell r="E40" t="str">
            <v/>
          </cell>
          <cell r="F40" t="str">
            <v/>
          </cell>
        </row>
        <row r="41">
          <cell r="B41">
            <v>2018</v>
          </cell>
          <cell r="C41">
            <v>27.17</v>
          </cell>
          <cell r="D41">
            <v>9.19</v>
          </cell>
          <cell r="E41" t="str">
            <v>.‡</v>
          </cell>
          <cell r="F41" t="str">
            <v/>
          </cell>
        </row>
        <row r="42">
          <cell r="B42" t="str">
            <v>2019/20</v>
          </cell>
          <cell r="C42">
            <v>29.24</v>
          </cell>
          <cell r="D42">
            <v>9.8800000000000008</v>
          </cell>
          <cell r="E42" t="str">
            <v>.‡</v>
          </cell>
          <cell r="F42" t="str">
            <v/>
          </cell>
        </row>
        <row r="43">
          <cell r="B43" t="str">
            <v>Auckland</v>
          </cell>
          <cell r="C43" t="str">
            <v>SŜ</v>
          </cell>
          <cell r="D43">
            <v>11.25</v>
          </cell>
          <cell r="E43" t="str">
            <v/>
          </cell>
          <cell r="F43" t="str">
            <v/>
          </cell>
        </row>
        <row r="44">
          <cell r="B44" t="str">
            <v>Wellington</v>
          </cell>
          <cell r="C44" t="str">
            <v>SŜ</v>
          </cell>
          <cell r="D44">
            <v>14.27</v>
          </cell>
          <cell r="E44" t="str">
            <v/>
          </cell>
          <cell r="F44" t="str">
            <v/>
          </cell>
        </row>
        <row r="45">
          <cell r="B45" t="str">
            <v>Rest of North Island</v>
          </cell>
          <cell r="C45">
            <v>36.590000000000003</v>
          </cell>
          <cell r="D45">
            <v>12.37</v>
          </cell>
          <cell r="E45" t="str">
            <v>.</v>
          </cell>
          <cell r="F45" t="str">
            <v/>
          </cell>
        </row>
        <row r="46">
          <cell r="B46" t="str">
            <v>Canterbury</v>
          </cell>
          <cell r="C46" t="str">
            <v>SŜ</v>
          </cell>
          <cell r="D46">
            <v>18.829999999999998</v>
          </cell>
          <cell r="E46" t="str">
            <v/>
          </cell>
          <cell r="F46" t="str">
            <v/>
          </cell>
        </row>
        <row r="47">
          <cell r="B47" t="str">
            <v>Rest of South Island</v>
          </cell>
          <cell r="C47">
            <v>51.33</v>
          </cell>
          <cell r="D47">
            <v>22.79</v>
          </cell>
          <cell r="E47" t="str">
            <v>.</v>
          </cell>
          <cell r="F47" t="str">
            <v/>
          </cell>
        </row>
        <row r="48">
          <cell r="B48" t="str">
            <v>Major urban area</v>
          </cell>
          <cell r="C48">
            <v>26.63</v>
          </cell>
          <cell r="D48">
            <v>9.35</v>
          </cell>
          <cell r="E48" t="str">
            <v>.‡</v>
          </cell>
          <cell r="F48" t="str">
            <v/>
          </cell>
        </row>
        <row r="49">
          <cell r="B49" t="str">
            <v>Large urban area</v>
          </cell>
          <cell r="C49" t="str">
            <v>SŜ</v>
          </cell>
          <cell r="D49">
            <v>15.53</v>
          </cell>
          <cell r="E49" t="str">
            <v/>
          </cell>
          <cell r="F49" t="str">
            <v/>
          </cell>
        </row>
        <row r="50">
          <cell r="B50" t="str">
            <v>Medium urban area</v>
          </cell>
          <cell r="C50" t="str">
            <v>S</v>
          </cell>
          <cell r="D50">
            <v>31.32</v>
          </cell>
          <cell r="E50" t="str">
            <v/>
          </cell>
          <cell r="F50" t="str">
            <v/>
          </cell>
        </row>
        <row r="51">
          <cell r="B51" t="str">
            <v>Small urban area</v>
          </cell>
          <cell r="C51" t="str">
            <v>S</v>
          </cell>
          <cell r="D51">
            <v>25.3</v>
          </cell>
          <cell r="E51" t="str">
            <v/>
          </cell>
          <cell r="F51" t="str">
            <v/>
          </cell>
        </row>
        <row r="52">
          <cell r="B52" t="str">
            <v>Rural settlement/rural other</v>
          </cell>
          <cell r="C52" t="str">
            <v>S</v>
          </cell>
          <cell r="D52">
            <v>21.34</v>
          </cell>
          <cell r="E52" t="str">
            <v/>
          </cell>
          <cell r="F52" t="str">
            <v/>
          </cell>
        </row>
        <row r="53">
          <cell r="B53" t="str">
            <v>Major urban area</v>
          </cell>
          <cell r="C53">
            <v>26.63</v>
          </cell>
          <cell r="D53">
            <v>9.35</v>
          </cell>
          <cell r="E53" t="str">
            <v>.‡</v>
          </cell>
          <cell r="F53" t="str">
            <v/>
          </cell>
        </row>
        <row r="54">
          <cell r="B54" t="str">
            <v>Medium/large urban area</v>
          </cell>
          <cell r="C54" t="str">
            <v>SŜ</v>
          </cell>
          <cell r="D54">
            <v>14.25</v>
          </cell>
          <cell r="E54" t="str">
            <v/>
          </cell>
          <cell r="F54" t="str">
            <v/>
          </cell>
        </row>
        <row r="55">
          <cell r="B55" t="str">
            <v>Small urban/rural area</v>
          </cell>
          <cell r="C55" t="str">
            <v>SŜ</v>
          </cell>
          <cell r="D55">
            <v>17.29</v>
          </cell>
          <cell r="E55" t="str">
            <v/>
          </cell>
          <cell r="F55" t="str">
            <v/>
          </cell>
        </row>
        <row r="56">
          <cell r="B56" t="str">
            <v>Quintile 1 (least deprived)</v>
          </cell>
          <cell r="C56" t="str">
            <v>S</v>
          </cell>
          <cell r="D56">
            <v>21.24</v>
          </cell>
          <cell r="E56" t="str">
            <v/>
          </cell>
          <cell r="F56" t="str">
            <v/>
          </cell>
        </row>
        <row r="57">
          <cell r="B57" t="str">
            <v>Quintile 2</v>
          </cell>
          <cell r="C57" t="str">
            <v>SŜ</v>
          </cell>
          <cell r="D57">
            <v>18.670000000000002</v>
          </cell>
          <cell r="E57" t="str">
            <v/>
          </cell>
          <cell r="F57" t="str">
            <v/>
          </cell>
        </row>
        <row r="58">
          <cell r="B58" t="str">
            <v>Quintile 3</v>
          </cell>
          <cell r="C58" t="str">
            <v>SŜ</v>
          </cell>
          <cell r="D58">
            <v>14.45</v>
          </cell>
          <cell r="E58" t="str">
            <v/>
          </cell>
          <cell r="F58" t="str">
            <v/>
          </cell>
        </row>
        <row r="59">
          <cell r="B59" t="str">
            <v>Quintile 4</v>
          </cell>
          <cell r="C59" t="str">
            <v>SŜ</v>
          </cell>
          <cell r="D59">
            <v>16.600000000000001</v>
          </cell>
          <cell r="E59" t="str">
            <v/>
          </cell>
          <cell r="F59" t="str">
            <v/>
          </cell>
        </row>
        <row r="60">
          <cell r="B60" t="str">
            <v>Quintile 5 (most deprived)</v>
          </cell>
          <cell r="C60">
            <v>29.11</v>
          </cell>
          <cell r="D60">
            <v>11.23</v>
          </cell>
          <cell r="E60" t="str">
            <v>.</v>
          </cell>
          <cell r="F60" t="str">
            <v/>
          </cell>
        </row>
        <row r="61">
          <cell r="B61" t="str">
            <v>Had partner within last 12 months</v>
          </cell>
          <cell r="C61">
            <v>28.09</v>
          </cell>
          <cell r="D61">
            <v>6.46</v>
          </cell>
          <cell r="E61" t="str">
            <v>.‡</v>
          </cell>
          <cell r="F61" t="str">
            <v/>
          </cell>
        </row>
        <row r="62">
          <cell r="B62" t="str">
            <v>Has ever had a partner</v>
          </cell>
          <cell r="C62">
            <v>28.09</v>
          </cell>
          <cell r="D62">
            <v>6.46</v>
          </cell>
          <cell r="E62" t="str">
            <v>.‡</v>
          </cell>
          <cell r="F62" t="str">
            <v/>
          </cell>
        </row>
        <row r="63">
          <cell r="B63" t="str">
            <v>Partnered – legally registered</v>
          </cell>
          <cell r="C63">
            <v>23.13</v>
          </cell>
          <cell r="D63">
            <v>8.67</v>
          </cell>
          <cell r="E63" t="str">
            <v>.‡</v>
          </cell>
          <cell r="F63" t="str">
            <v/>
          </cell>
        </row>
        <row r="64">
          <cell r="B64" t="str">
            <v>Partnered – not legally registered</v>
          </cell>
          <cell r="C64" t="str">
            <v>SŜ</v>
          </cell>
          <cell r="D64">
            <v>13.69</v>
          </cell>
          <cell r="E64" t="str">
            <v/>
          </cell>
          <cell r="F64" t="str">
            <v/>
          </cell>
        </row>
        <row r="65">
          <cell r="B65" t="str">
            <v>Non-partnered</v>
          </cell>
          <cell r="C65">
            <v>42.76</v>
          </cell>
          <cell r="D65">
            <v>14.52</v>
          </cell>
          <cell r="E65" t="str">
            <v>.</v>
          </cell>
          <cell r="F65" t="str">
            <v/>
          </cell>
        </row>
        <row r="66">
          <cell r="B66" t="str">
            <v>Never married and never in a civil union</v>
          </cell>
          <cell r="C66" t="str">
            <v>Ŝ</v>
          </cell>
          <cell r="D66">
            <v>12.93</v>
          </cell>
          <cell r="E66" t="str">
            <v/>
          </cell>
          <cell r="F66" t="str">
            <v/>
          </cell>
        </row>
        <row r="67">
          <cell r="B67" t="str">
            <v>Divorced</v>
          </cell>
          <cell r="C67" t="str">
            <v>S</v>
          </cell>
          <cell r="D67">
            <v>82.43</v>
          </cell>
          <cell r="E67" t="str">
            <v/>
          </cell>
          <cell r="F67" t="str">
            <v/>
          </cell>
        </row>
        <row r="68">
          <cell r="B68" t="str">
            <v>Widowed/surviving partner</v>
          </cell>
          <cell r="C68" t="str">
            <v>S</v>
          </cell>
          <cell r="D68">
            <v>100.23</v>
          </cell>
          <cell r="E68" t="str">
            <v/>
          </cell>
          <cell r="F68" t="str">
            <v/>
          </cell>
        </row>
        <row r="69">
          <cell r="B69" t="str">
            <v>Separated</v>
          </cell>
          <cell r="C69" t="str">
            <v>S</v>
          </cell>
          <cell r="D69">
            <v>24.5</v>
          </cell>
          <cell r="E69" t="str">
            <v/>
          </cell>
          <cell r="F69" t="str">
            <v/>
          </cell>
        </row>
        <row r="70">
          <cell r="B70" t="str">
            <v>Married/civil union/de facto</v>
          </cell>
          <cell r="C70">
            <v>22.96</v>
          </cell>
          <cell r="D70">
            <v>8.52</v>
          </cell>
          <cell r="E70" t="str">
            <v>.‡</v>
          </cell>
          <cell r="F70" t="str">
            <v/>
          </cell>
        </row>
        <row r="71">
          <cell r="B71" t="str">
            <v>Adults with disability</v>
          </cell>
          <cell r="C71" t="str">
            <v>S</v>
          </cell>
          <cell r="D71">
            <v>32.24</v>
          </cell>
          <cell r="E71" t="str">
            <v/>
          </cell>
          <cell r="F71" t="str">
            <v/>
          </cell>
        </row>
        <row r="72">
          <cell r="B72" t="str">
            <v>Adults without disability</v>
          </cell>
          <cell r="C72">
            <v>28.35</v>
          </cell>
          <cell r="D72">
            <v>6.58</v>
          </cell>
          <cell r="E72" t="str">
            <v>.‡</v>
          </cell>
          <cell r="F72" t="str">
            <v/>
          </cell>
        </row>
        <row r="73">
          <cell r="B73" t="str">
            <v>Low level of psychological distress</v>
          </cell>
          <cell r="C73">
            <v>25.32</v>
          </cell>
          <cell r="D73">
            <v>6.95</v>
          </cell>
          <cell r="E73" t="str">
            <v>.‡</v>
          </cell>
          <cell r="F73" t="str">
            <v/>
          </cell>
        </row>
        <row r="74">
          <cell r="B74" t="str">
            <v>Moderate level of psychological distress</v>
          </cell>
          <cell r="C74">
            <v>55.32</v>
          </cell>
          <cell r="D74">
            <v>26.12</v>
          </cell>
          <cell r="E74" t="str">
            <v>.</v>
          </cell>
          <cell r="F74" t="str">
            <v/>
          </cell>
        </row>
        <row r="75">
          <cell r="B75" t="str">
            <v>High level of psychological distress</v>
          </cell>
          <cell r="C75" t="str">
            <v>S</v>
          </cell>
          <cell r="D75">
            <v>27.59</v>
          </cell>
          <cell r="E75" t="str">
            <v/>
          </cell>
          <cell r="F75" t="str">
            <v/>
          </cell>
        </row>
        <row r="76">
          <cell r="B76" t="str">
            <v>No probable serious mental illness</v>
          </cell>
          <cell r="C76">
            <v>25.32</v>
          </cell>
          <cell r="D76">
            <v>6.95</v>
          </cell>
          <cell r="E76" t="str">
            <v>.‡</v>
          </cell>
          <cell r="F76" t="str">
            <v/>
          </cell>
        </row>
        <row r="77">
          <cell r="B77" t="str">
            <v>Probable serious mental illness</v>
          </cell>
          <cell r="C77">
            <v>55.32</v>
          </cell>
          <cell r="D77">
            <v>26.12</v>
          </cell>
          <cell r="E77" t="str">
            <v>.</v>
          </cell>
          <cell r="F77" t="str">
            <v/>
          </cell>
        </row>
        <row r="78">
          <cell r="B78" t="str">
            <v>Employed</v>
          </cell>
          <cell r="C78">
            <v>26.03</v>
          </cell>
          <cell r="D78">
            <v>7.83</v>
          </cell>
          <cell r="E78" t="str">
            <v>.‡</v>
          </cell>
          <cell r="F78" t="str">
            <v/>
          </cell>
        </row>
        <row r="79">
          <cell r="B79" t="str">
            <v>Unemployed</v>
          </cell>
          <cell r="C79" t="str">
            <v>Ŝ</v>
          </cell>
          <cell r="D79">
            <v>18.91</v>
          </cell>
          <cell r="E79" t="str">
            <v/>
          </cell>
          <cell r="F79" t="str">
            <v/>
          </cell>
        </row>
        <row r="80">
          <cell r="B80" t="str">
            <v>Retired</v>
          </cell>
          <cell r="C80" t="str">
            <v>S</v>
          </cell>
          <cell r="D80">
            <v>24.73</v>
          </cell>
          <cell r="E80" t="str">
            <v/>
          </cell>
          <cell r="F80" t="str">
            <v/>
          </cell>
        </row>
        <row r="81">
          <cell r="B81" t="str">
            <v>Home or caring duties or voluntary work</v>
          </cell>
          <cell r="C81" t="str">
            <v>S</v>
          </cell>
          <cell r="D81">
            <v>36.79</v>
          </cell>
          <cell r="E81" t="str">
            <v/>
          </cell>
          <cell r="F81" t="str">
            <v/>
          </cell>
        </row>
        <row r="82">
          <cell r="B82" t="str">
            <v>Not employed, studying</v>
          </cell>
          <cell r="C82" t="str">
            <v>S</v>
          </cell>
          <cell r="D82">
            <v>31.88</v>
          </cell>
          <cell r="E82" t="str">
            <v/>
          </cell>
          <cell r="F82" t="str">
            <v/>
          </cell>
        </row>
        <row r="83">
          <cell r="B83" t="str">
            <v>Not employed, not actively seeking work/unable to work</v>
          </cell>
          <cell r="C83" t="str">
            <v>S</v>
          </cell>
          <cell r="D83">
            <v>26.82</v>
          </cell>
          <cell r="E83" t="str">
            <v/>
          </cell>
          <cell r="F83" t="str">
            <v/>
          </cell>
        </row>
        <row r="84">
          <cell r="B84" t="str">
            <v>Other employment status</v>
          </cell>
          <cell r="C84" t="str">
            <v>S</v>
          </cell>
          <cell r="D84">
            <v>52.4</v>
          </cell>
          <cell r="E84" t="str">
            <v/>
          </cell>
          <cell r="F84" t="str">
            <v/>
          </cell>
        </row>
        <row r="85">
          <cell r="B85" t="str">
            <v>Not in the labour force</v>
          </cell>
          <cell r="C85" t="str">
            <v>Ŝ</v>
          </cell>
          <cell r="D85">
            <v>13.97</v>
          </cell>
          <cell r="E85" t="str">
            <v/>
          </cell>
          <cell r="F85" t="str">
            <v/>
          </cell>
        </row>
        <row r="86">
          <cell r="B86" t="str">
            <v>Personal income: $20,000 or less</v>
          </cell>
          <cell r="C86">
            <v>36.92</v>
          </cell>
          <cell r="D86">
            <v>12.79</v>
          </cell>
          <cell r="E86" t="str">
            <v>.</v>
          </cell>
          <cell r="F86" t="str">
            <v/>
          </cell>
        </row>
        <row r="87">
          <cell r="B87" t="str">
            <v>Personal income: $20,001–$40,000</v>
          </cell>
          <cell r="C87" t="str">
            <v>Ŝ</v>
          </cell>
          <cell r="D87">
            <v>14.42</v>
          </cell>
          <cell r="E87" t="str">
            <v/>
          </cell>
          <cell r="F87" t="str">
            <v/>
          </cell>
        </row>
        <row r="88">
          <cell r="B88" t="str">
            <v>Personal income: $40,001–$60,000</v>
          </cell>
          <cell r="C88" t="str">
            <v>SŜ</v>
          </cell>
          <cell r="D88">
            <v>15.86</v>
          </cell>
          <cell r="E88" t="str">
            <v/>
          </cell>
          <cell r="F88" t="str">
            <v/>
          </cell>
        </row>
        <row r="89">
          <cell r="B89" t="str">
            <v>Personal income: $60,001 or more</v>
          </cell>
          <cell r="C89" t="str">
            <v>SŜ</v>
          </cell>
          <cell r="D89">
            <v>10.86</v>
          </cell>
          <cell r="E89" t="str">
            <v/>
          </cell>
          <cell r="F89" t="str">
            <v/>
          </cell>
        </row>
        <row r="90">
          <cell r="B90" t="str">
            <v>Household income: $40,000 or less</v>
          </cell>
          <cell r="C90">
            <v>36.81</v>
          </cell>
          <cell r="D90">
            <v>12.49</v>
          </cell>
          <cell r="E90" t="str">
            <v>.</v>
          </cell>
          <cell r="F90" t="str">
            <v/>
          </cell>
        </row>
        <row r="91">
          <cell r="B91" t="str">
            <v>Household income: $40,001–$60,000</v>
          </cell>
          <cell r="C91" t="str">
            <v>SŜ</v>
          </cell>
          <cell r="D91">
            <v>13.67</v>
          </cell>
          <cell r="E91" t="str">
            <v/>
          </cell>
          <cell r="F91" t="str">
            <v/>
          </cell>
        </row>
        <row r="92">
          <cell r="B92" t="str">
            <v>Household income: $60,001–$100,000</v>
          </cell>
          <cell r="C92">
            <v>23.78</v>
          </cell>
          <cell r="D92">
            <v>11.2</v>
          </cell>
          <cell r="E92" t="str">
            <v>.</v>
          </cell>
          <cell r="F92" t="str">
            <v/>
          </cell>
        </row>
        <row r="93">
          <cell r="B93" t="str">
            <v>Household income: $100,001 or more</v>
          </cell>
          <cell r="C93" t="str">
            <v>SŜ</v>
          </cell>
          <cell r="D93">
            <v>14.03</v>
          </cell>
          <cell r="E93" t="str">
            <v/>
          </cell>
          <cell r="F93" t="str">
            <v/>
          </cell>
        </row>
        <row r="94">
          <cell r="B94" t="str">
            <v>Not at all limited</v>
          </cell>
          <cell r="C94" t="str">
            <v>SŜ</v>
          </cell>
          <cell r="D94">
            <v>10.88</v>
          </cell>
          <cell r="E94" t="str">
            <v/>
          </cell>
          <cell r="F94" t="str">
            <v/>
          </cell>
        </row>
        <row r="95">
          <cell r="B95" t="str">
            <v>A little limited</v>
          </cell>
          <cell r="C95" t="str">
            <v>SŜ</v>
          </cell>
          <cell r="D95">
            <v>14.75</v>
          </cell>
          <cell r="E95" t="str">
            <v/>
          </cell>
          <cell r="F95" t="str">
            <v/>
          </cell>
        </row>
        <row r="96">
          <cell r="B96" t="str">
            <v>Quite limited</v>
          </cell>
          <cell r="C96" t="str">
            <v>SŜ</v>
          </cell>
          <cell r="D96">
            <v>17.920000000000002</v>
          </cell>
          <cell r="E96" t="str">
            <v/>
          </cell>
          <cell r="F96" t="str">
            <v/>
          </cell>
        </row>
        <row r="97">
          <cell r="B97" t="str">
            <v>Very limited</v>
          </cell>
          <cell r="C97">
            <v>47.98</v>
          </cell>
          <cell r="D97">
            <v>21.67</v>
          </cell>
          <cell r="E97" t="str">
            <v>.</v>
          </cell>
          <cell r="F97" t="str">
            <v/>
          </cell>
        </row>
        <row r="98">
          <cell r="B98" t="str">
            <v>Couldn't buy it</v>
          </cell>
          <cell r="C98" t="str">
            <v>S</v>
          </cell>
          <cell r="D98">
            <v>16.53</v>
          </cell>
          <cell r="E98" t="str">
            <v/>
          </cell>
          <cell r="F98" t="str">
            <v/>
          </cell>
        </row>
        <row r="99">
          <cell r="B99" t="str">
            <v>Not at all limited</v>
          </cell>
          <cell r="C99" t="str">
            <v>SŜ</v>
          </cell>
          <cell r="D99">
            <v>10.88</v>
          </cell>
          <cell r="E99" t="str">
            <v/>
          </cell>
          <cell r="F99" t="str">
            <v/>
          </cell>
        </row>
        <row r="100">
          <cell r="B100" t="str">
            <v>A little limited</v>
          </cell>
          <cell r="C100" t="str">
            <v>SŜ</v>
          </cell>
          <cell r="D100">
            <v>14.75</v>
          </cell>
          <cell r="E100" t="str">
            <v/>
          </cell>
          <cell r="F100" t="str">
            <v/>
          </cell>
        </row>
        <row r="101">
          <cell r="B101" t="str">
            <v>Quite or very limited</v>
          </cell>
          <cell r="C101">
            <v>36.81</v>
          </cell>
          <cell r="D101">
            <v>12.28</v>
          </cell>
          <cell r="E101" t="str">
            <v>.</v>
          </cell>
          <cell r="F101" t="str">
            <v/>
          </cell>
        </row>
        <row r="102">
          <cell r="B102" t="str">
            <v>Couldn't buy it</v>
          </cell>
          <cell r="C102" t="str">
            <v>S</v>
          </cell>
          <cell r="D102">
            <v>16.53</v>
          </cell>
          <cell r="E102" t="str">
            <v/>
          </cell>
          <cell r="F102" t="str">
            <v/>
          </cell>
        </row>
        <row r="103">
          <cell r="B103" t="str">
            <v>Yes, can meet unexpected expense</v>
          </cell>
          <cell r="C103">
            <v>25.13</v>
          </cell>
          <cell r="D103">
            <v>7.3</v>
          </cell>
          <cell r="E103" t="str">
            <v>.‡</v>
          </cell>
          <cell r="F103" t="str">
            <v/>
          </cell>
        </row>
        <row r="104">
          <cell r="B104" t="str">
            <v>No, cannot meet unexpected expense</v>
          </cell>
          <cell r="C104">
            <v>37.57</v>
          </cell>
          <cell r="D104">
            <v>13.92</v>
          </cell>
          <cell r="E104" t="str">
            <v>.</v>
          </cell>
          <cell r="F104" t="str">
            <v/>
          </cell>
        </row>
        <row r="105">
          <cell r="B105" t="str">
            <v>Household had no vehicle access</v>
          </cell>
          <cell r="C105" t="str">
            <v>S</v>
          </cell>
          <cell r="D105">
            <v>35.270000000000003</v>
          </cell>
          <cell r="E105" t="str">
            <v/>
          </cell>
          <cell r="F105" t="str">
            <v/>
          </cell>
        </row>
        <row r="106">
          <cell r="B106" t="str">
            <v>Household had vehicle access</v>
          </cell>
          <cell r="C106">
            <v>28.09</v>
          </cell>
          <cell r="D106">
            <v>6.62</v>
          </cell>
          <cell r="E106" t="str">
            <v>.‡</v>
          </cell>
          <cell r="F106" t="str">
            <v/>
          </cell>
        </row>
        <row r="107">
          <cell r="B107" t="str">
            <v>Household had no access to device</v>
          </cell>
          <cell r="C107" t="str">
            <v>S</v>
          </cell>
          <cell r="D107">
            <v>46</v>
          </cell>
          <cell r="E107" t="str">
            <v/>
          </cell>
          <cell r="F107" t="str">
            <v/>
          </cell>
        </row>
        <row r="108">
          <cell r="B108" t="str">
            <v>Household had access to device</v>
          </cell>
          <cell r="C108">
            <v>27.6</v>
          </cell>
          <cell r="D108">
            <v>6.44</v>
          </cell>
          <cell r="E108" t="str">
            <v>.‡</v>
          </cell>
          <cell r="F108" t="str">
            <v/>
          </cell>
        </row>
        <row r="109">
          <cell r="B109" t="str">
            <v>One person household</v>
          </cell>
          <cell r="C109" t="str">
            <v>SŜ</v>
          </cell>
          <cell r="D109">
            <v>15.67</v>
          </cell>
          <cell r="E109" t="str">
            <v/>
          </cell>
          <cell r="F109" t="str">
            <v/>
          </cell>
        </row>
        <row r="110">
          <cell r="B110" t="str">
            <v>One parent with child(ren)</v>
          </cell>
          <cell r="C110">
            <v>72.510000000000005</v>
          </cell>
          <cell r="D110">
            <v>23.59</v>
          </cell>
          <cell r="E110" t="str">
            <v>.</v>
          </cell>
          <cell r="F110" t="str">
            <v>*</v>
          </cell>
        </row>
        <row r="111">
          <cell r="B111" t="str">
            <v>Couple only</v>
          </cell>
          <cell r="C111" t="str">
            <v>SŜ</v>
          </cell>
          <cell r="D111">
            <v>15.91</v>
          </cell>
          <cell r="E111" t="str">
            <v/>
          </cell>
          <cell r="F111" t="str">
            <v/>
          </cell>
        </row>
        <row r="112">
          <cell r="B112" t="str">
            <v>Couple with child(ren)</v>
          </cell>
          <cell r="C112" t="str">
            <v>SŜ</v>
          </cell>
          <cell r="D112">
            <v>13.51</v>
          </cell>
          <cell r="E112" t="str">
            <v/>
          </cell>
          <cell r="F112" t="str">
            <v/>
          </cell>
        </row>
        <row r="113">
          <cell r="B113" t="str">
            <v>Other multi-person household</v>
          </cell>
          <cell r="C113" t="str">
            <v>S</v>
          </cell>
          <cell r="D113">
            <v>25.14</v>
          </cell>
          <cell r="E113" t="str">
            <v/>
          </cell>
          <cell r="F113" t="str">
            <v/>
          </cell>
        </row>
        <row r="114">
          <cell r="B114" t="str">
            <v>Other household with couple and/or child</v>
          </cell>
          <cell r="C114" t="str">
            <v>SŜ</v>
          </cell>
          <cell r="D114">
            <v>11.79</v>
          </cell>
          <cell r="E114" t="str">
            <v/>
          </cell>
          <cell r="F114" t="str">
            <v/>
          </cell>
        </row>
        <row r="115">
          <cell r="B115" t="str">
            <v>One-person household</v>
          </cell>
          <cell r="C115" t="str">
            <v>SŜ</v>
          </cell>
          <cell r="D115">
            <v>15.67</v>
          </cell>
          <cell r="E115" t="str">
            <v/>
          </cell>
          <cell r="F115" t="str">
            <v/>
          </cell>
        </row>
        <row r="116">
          <cell r="B116" t="str">
            <v>Two-people household</v>
          </cell>
          <cell r="C116">
            <v>33.43</v>
          </cell>
          <cell r="D116">
            <v>11.51</v>
          </cell>
          <cell r="E116" t="str">
            <v>.</v>
          </cell>
          <cell r="F116" t="str">
            <v/>
          </cell>
        </row>
        <row r="117">
          <cell r="B117" t="str">
            <v>Three-people household</v>
          </cell>
          <cell r="C117" t="str">
            <v>Ŝ</v>
          </cell>
          <cell r="D117">
            <v>17.39</v>
          </cell>
          <cell r="E117" t="str">
            <v/>
          </cell>
          <cell r="F117" t="str">
            <v/>
          </cell>
        </row>
        <row r="118">
          <cell r="B118" t="str">
            <v>Four-people household</v>
          </cell>
          <cell r="C118" t="str">
            <v>SŜ</v>
          </cell>
          <cell r="D118">
            <v>13.95</v>
          </cell>
          <cell r="E118" t="str">
            <v/>
          </cell>
          <cell r="F118" t="str">
            <v/>
          </cell>
        </row>
        <row r="119">
          <cell r="B119" t="str">
            <v>Five-or-more-people household</v>
          </cell>
          <cell r="C119" t="str">
            <v>SŜ</v>
          </cell>
          <cell r="D119">
            <v>14.85</v>
          </cell>
          <cell r="E119" t="str">
            <v/>
          </cell>
          <cell r="F119" t="str">
            <v/>
          </cell>
        </row>
        <row r="120">
          <cell r="B120" t="str">
            <v>No children in household</v>
          </cell>
          <cell r="C120">
            <v>24.41</v>
          </cell>
          <cell r="D120">
            <v>8.0399999999999991</v>
          </cell>
          <cell r="E120" t="str">
            <v>.‡</v>
          </cell>
          <cell r="F120" t="str">
            <v/>
          </cell>
        </row>
        <row r="121">
          <cell r="B121" t="str">
            <v>One-child household</v>
          </cell>
          <cell r="C121" t="str">
            <v>SŜ</v>
          </cell>
          <cell r="D121">
            <v>17.350000000000001</v>
          </cell>
          <cell r="E121" t="str">
            <v/>
          </cell>
          <cell r="F121" t="str">
            <v/>
          </cell>
        </row>
        <row r="122">
          <cell r="B122" t="str">
            <v>Two-or-more-children household</v>
          </cell>
          <cell r="C122" t="str">
            <v>Ŝ</v>
          </cell>
          <cell r="D122">
            <v>14.42</v>
          </cell>
          <cell r="E122" t="str">
            <v/>
          </cell>
          <cell r="F122" t="str">
            <v/>
          </cell>
        </row>
        <row r="123">
          <cell r="B123" t="str">
            <v>No children in household</v>
          </cell>
          <cell r="C123">
            <v>24.41</v>
          </cell>
          <cell r="D123">
            <v>8.0399999999999991</v>
          </cell>
          <cell r="E123" t="str">
            <v>.‡</v>
          </cell>
          <cell r="F123" t="str">
            <v/>
          </cell>
        </row>
        <row r="124">
          <cell r="B124" t="str">
            <v>One-or-more-children household</v>
          </cell>
          <cell r="C124">
            <v>32.61</v>
          </cell>
          <cell r="D124">
            <v>10.89</v>
          </cell>
          <cell r="E124" t="str">
            <v>.</v>
          </cell>
          <cell r="F124" t="str">
            <v/>
          </cell>
        </row>
        <row r="125">
          <cell r="B125" t="str">
            <v>Yes, lived at current address</v>
          </cell>
          <cell r="C125">
            <v>30.54</v>
          </cell>
          <cell r="D125">
            <v>7.69</v>
          </cell>
          <cell r="E125" t="str">
            <v>.‡</v>
          </cell>
          <cell r="F125" t="str">
            <v/>
          </cell>
        </row>
        <row r="126">
          <cell r="B126" t="str">
            <v>No, did not live at current address</v>
          </cell>
          <cell r="C126" t="str">
            <v>SŜ</v>
          </cell>
          <cell r="D126">
            <v>10.88</v>
          </cell>
          <cell r="E126" t="str">
            <v/>
          </cell>
          <cell r="F126" t="str">
            <v/>
          </cell>
        </row>
        <row r="127">
          <cell r="B127" t="str">
            <v>Owned</v>
          </cell>
          <cell r="C127">
            <v>29.02</v>
          </cell>
          <cell r="D127">
            <v>9.32</v>
          </cell>
          <cell r="E127" t="str">
            <v>.‡</v>
          </cell>
          <cell r="F127" t="str">
            <v/>
          </cell>
        </row>
        <row r="128">
          <cell r="B128" t="str">
            <v>Rented, private</v>
          </cell>
          <cell r="C128">
            <v>26.93</v>
          </cell>
          <cell r="D128">
            <v>10.52</v>
          </cell>
          <cell r="E128" t="str">
            <v>.</v>
          </cell>
          <cell r="F128" t="str">
            <v/>
          </cell>
        </row>
        <row r="129">
          <cell r="B129" t="str">
            <v>Rented, government</v>
          </cell>
          <cell r="C129" t="str">
            <v>S</v>
          </cell>
          <cell r="D129">
            <v>21.41</v>
          </cell>
          <cell r="E129" t="str">
            <v/>
          </cell>
          <cell r="F129" t="str">
            <v/>
          </cell>
        </row>
      </sheetData>
      <sheetData sheetId="9"/>
      <sheetData sheetId="10"/>
      <sheetData sheetId="11">
        <row r="4">
          <cell r="B4" t="str">
            <v>New Zealand Average</v>
          </cell>
          <cell r="C4">
            <v>58</v>
          </cell>
          <cell r="D4">
            <v>19.829999999999998</v>
          </cell>
          <cell r="E4" t="str">
            <v/>
          </cell>
        </row>
        <row r="5">
          <cell r="B5" t="str">
            <v>Male</v>
          </cell>
          <cell r="C5">
            <v>20</v>
          </cell>
          <cell r="D5">
            <v>31.69</v>
          </cell>
          <cell r="E5" t="str">
            <v>#</v>
          </cell>
        </row>
        <row r="6">
          <cell r="B6" t="str">
            <v>Female</v>
          </cell>
          <cell r="C6">
            <v>36</v>
          </cell>
          <cell r="D6">
            <v>24.96</v>
          </cell>
          <cell r="E6" t="str">
            <v>#</v>
          </cell>
        </row>
        <row r="7">
          <cell r="B7" t="str">
            <v>Gender diverse</v>
          </cell>
          <cell r="C7" t="str">
            <v>S</v>
          </cell>
          <cell r="D7">
            <v>137.76</v>
          </cell>
          <cell r="E7" t="str">
            <v/>
          </cell>
        </row>
        <row r="8">
          <cell r="B8" t="str">
            <v>Cis-male</v>
          </cell>
          <cell r="C8">
            <v>20</v>
          </cell>
          <cell r="D8">
            <v>31.88</v>
          </cell>
          <cell r="E8" t="str">
            <v>#</v>
          </cell>
        </row>
        <row r="9">
          <cell r="B9" t="str">
            <v>Cis-female</v>
          </cell>
          <cell r="C9">
            <v>36</v>
          </cell>
          <cell r="D9">
            <v>25.06</v>
          </cell>
          <cell r="E9" t="str">
            <v>#</v>
          </cell>
        </row>
        <row r="10">
          <cell r="B10" t="str">
            <v>Gender-diverse or trans-gender</v>
          </cell>
          <cell r="C10" t="str">
            <v>S</v>
          </cell>
          <cell r="D10">
            <v>97.74</v>
          </cell>
          <cell r="E10" t="str">
            <v/>
          </cell>
        </row>
        <row r="11">
          <cell r="B11" t="str">
            <v>Heterosexual</v>
          </cell>
          <cell r="C11">
            <v>52</v>
          </cell>
          <cell r="D11">
            <v>21.1</v>
          </cell>
          <cell r="E11" t="str">
            <v>#</v>
          </cell>
        </row>
        <row r="12">
          <cell r="B12" t="str">
            <v>Gay or lesbian</v>
          </cell>
          <cell r="C12" t="str">
            <v>S</v>
          </cell>
          <cell r="D12">
            <v>122.6</v>
          </cell>
          <cell r="E12" t="str">
            <v/>
          </cell>
        </row>
        <row r="13">
          <cell r="B13" t="str">
            <v>Bisexual</v>
          </cell>
          <cell r="C13" t="str">
            <v>S</v>
          </cell>
          <cell r="D13">
            <v>65.989999999999995</v>
          </cell>
          <cell r="E13" t="str">
            <v/>
          </cell>
        </row>
        <row r="14">
          <cell r="B14" t="str">
            <v>Other sexual identity</v>
          </cell>
          <cell r="C14" t="str">
            <v>S</v>
          </cell>
          <cell r="D14">
            <v>166.82</v>
          </cell>
          <cell r="E14" t="str">
            <v/>
          </cell>
        </row>
        <row r="15">
          <cell r="B15" t="str">
            <v>People with diverse sexualities</v>
          </cell>
          <cell r="C15" t="str">
            <v>S</v>
          </cell>
          <cell r="D15">
            <v>56.27</v>
          </cell>
          <cell r="E15" t="str">
            <v/>
          </cell>
        </row>
        <row r="16">
          <cell r="B16" t="str">
            <v>Not LGBT</v>
          </cell>
          <cell r="C16">
            <v>53</v>
          </cell>
          <cell r="D16">
            <v>20.93</v>
          </cell>
          <cell r="E16" t="str">
            <v>#</v>
          </cell>
        </row>
        <row r="17">
          <cell r="B17" t="str">
            <v>LGBT</v>
          </cell>
          <cell r="C17" t="str">
            <v>S</v>
          </cell>
          <cell r="D17">
            <v>53.3</v>
          </cell>
          <cell r="E17" t="str">
            <v/>
          </cell>
        </row>
        <row r="18">
          <cell r="B18" t="str">
            <v>15–19 years</v>
          </cell>
          <cell r="C18" t="str">
            <v>S</v>
          </cell>
          <cell r="D18">
            <v>68.72</v>
          </cell>
          <cell r="E18" t="str">
            <v/>
          </cell>
        </row>
        <row r="19">
          <cell r="B19" t="str">
            <v>20–29 years</v>
          </cell>
          <cell r="C19">
            <v>18</v>
          </cell>
          <cell r="D19">
            <v>32.520000000000003</v>
          </cell>
          <cell r="E19" t="str">
            <v>#</v>
          </cell>
        </row>
        <row r="20">
          <cell r="B20" t="str">
            <v>30–39 years</v>
          </cell>
          <cell r="C20">
            <v>14</v>
          </cell>
          <cell r="D20">
            <v>32.24</v>
          </cell>
          <cell r="E20" t="str">
            <v>#</v>
          </cell>
        </row>
        <row r="21">
          <cell r="B21" t="str">
            <v>40–49 years</v>
          </cell>
          <cell r="C21">
            <v>11</v>
          </cell>
          <cell r="D21">
            <v>44.39</v>
          </cell>
          <cell r="E21" t="str">
            <v>#</v>
          </cell>
        </row>
        <row r="22">
          <cell r="B22" t="str">
            <v>50–59 years</v>
          </cell>
          <cell r="C22" t="str">
            <v>S</v>
          </cell>
          <cell r="D22">
            <v>63.08</v>
          </cell>
          <cell r="E22" t="str">
            <v/>
          </cell>
        </row>
        <row r="23">
          <cell r="B23" t="str">
            <v>60–64 years</v>
          </cell>
          <cell r="C23" t="str">
            <v>S</v>
          </cell>
          <cell r="D23">
            <v>91.44</v>
          </cell>
          <cell r="E23" t="str">
            <v/>
          </cell>
        </row>
        <row r="24">
          <cell r="B24" t="str">
            <v>65 years and over</v>
          </cell>
          <cell r="C24" t="str">
            <v>S</v>
          </cell>
          <cell r="D24">
            <v>75.97</v>
          </cell>
          <cell r="E24" t="str">
            <v/>
          </cell>
        </row>
        <row r="25">
          <cell r="B25" t="str">
            <v>15–29 years</v>
          </cell>
          <cell r="C25">
            <v>22</v>
          </cell>
          <cell r="D25">
            <v>28.18</v>
          </cell>
          <cell r="E25" t="str">
            <v>#</v>
          </cell>
        </row>
        <row r="26">
          <cell r="B26" t="str">
            <v>30–64 years</v>
          </cell>
          <cell r="C26">
            <v>33</v>
          </cell>
          <cell r="D26">
            <v>25.03</v>
          </cell>
          <cell r="E26" t="str">
            <v>#</v>
          </cell>
        </row>
        <row r="27">
          <cell r="B27" t="str">
            <v>65 years and over</v>
          </cell>
          <cell r="C27" t="str">
            <v>S</v>
          </cell>
          <cell r="D27">
            <v>75.97</v>
          </cell>
          <cell r="E27" t="str">
            <v/>
          </cell>
        </row>
        <row r="28">
          <cell r="B28" t="str">
            <v>15–19 years</v>
          </cell>
          <cell r="C28" t="str">
            <v>S</v>
          </cell>
          <cell r="D28">
            <v>68.72</v>
          </cell>
          <cell r="E28" t="str">
            <v/>
          </cell>
        </row>
        <row r="29">
          <cell r="B29" t="str">
            <v>20–29 years</v>
          </cell>
          <cell r="C29">
            <v>18</v>
          </cell>
          <cell r="D29">
            <v>32.520000000000003</v>
          </cell>
          <cell r="E29" t="str">
            <v>#</v>
          </cell>
        </row>
        <row r="30">
          <cell r="B30" t="str">
            <v>NZ European</v>
          </cell>
          <cell r="C30">
            <v>36</v>
          </cell>
          <cell r="D30">
            <v>25.16</v>
          </cell>
          <cell r="E30" t="str">
            <v>#</v>
          </cell>
        </row>
        <row r="31">
          <cell r="B31" t="str">
            <v>Māori</v>
          </cell>
          <cell r="C31">
            <v>16</v>
          </cell>
          <cell r="D31">
            <v>26.74</v>
          </cell>
          <cell r="E31" t="str">
            <v>#</v>
          </cell>
        </row>
        <row r="32">
          <cell r="B32" t="str">
            <v>Pacific peoples</v>
          </cell>
          <cell r="C32" t="str">
            <v>S</v>
          </cell>
          <cell r="D32">
            <v>57.85</v>
          </cell>
          <cell r="E32" t="str">
            <v/>
          </cell>
        </row>
        <row r="33">
          <cell r="B33" t="str">
            <v>Asian</v>
          </cell>
          <cell r="C33" t="str">
            <v>S</v>
          </cell>
          <cell r="D33">
            <v>78.489999999999995</v>
          </cell>
          <cell r="E33" t="str">
            <v/>
          </cell>
        </row>
        <row r="34">
          <cell r="B34" t="str">
            <v>Chinese</v>
          </cell>
          <cell r="C34" t="str">
            <v>S</v>
          </cell>
          <cell r="D34">
            <v>156.91</v>
          </cell>
          <cell r="E34" t="str">
            <v/>
          </cell>
        </row>
        <row r="35">
          <cell r="B35" t="str">
            <v>Indian</v>
          </cell>
          <cell r="C35" t="str">
            <v>S</v>
          </cell>
          <cell r="D35">
            <v>102.43</v>
          </cell>
          <cell r="E35" t="str">
            <v/>
          </cell>
        </row>
        <row r="36">
          <cell r="B36" t="str">
            <v>Other Asian ethnicity</v>
          </cell>
          <cell r="C36" t="str">
            <v>S</v>
          </cell>
          <cell r="D36">
            <v>122.57</v>
          </cell>
          <cell r="E36" t="str">
            <v/>
          </cell>
        </row>
        <row r="37">
          <cell r="B37" t="str">
            <v>Other ethnicity</v>
          </cell>
          <cell r="C37" t="str">
            <v>S</v>
          </cell>
          <cell r="D37">
            <v>126.62</v>
          </cell>
          <cell r="E37" t="str">
            <v/>
          </cell>
        </row>
        <row r="38">
          <cell r="B38" t="str">
            <v>Other ethnicity (except European and Māori)</v>
          </cell>
          <cell r="C38">
            <v>14</v>
          </cell>
          <cell r="D38">
            <v>42.78</v>
          </cell>
          <cell r="E38" t="str">
            <v>#</v>
          </cell>
        </row>
        <row r="39">
          <cell r="B39" t="str">
            <v>Other ethnicity (except European, Māori and Asian)</v>
          </cell>
          <cell r="C39" t="str">
            <v>S</v>
          </cell>
          <cell r="D39">
            <v>53.76</v>
          </cell>
          <cell r="E39" t="str">
            <v/>
          </cell>
        </row>
        <row r="40">
          <cell r="B40" t="str">
            <v>Other ethnicity (except European, Māori and Pacific)</v>
          </cell>
          <cell r="C40" t="str">
            <v>S</v>
          </cell>
          <cell r="D40">
            <v>69.489999999999995</v>
          </cell>
          <cell r="E40" t="str">
            <v/>
          </cell>
        </row>
        <row r="41">
          <cell r="B41">
            <v>2018</v>
          </cell>
          <cell r="C41">
            <v>29</v>
          </cell>
          <cell r="D41">
            <v>25.62</v>
          </cell>
          <cell r="E41" t="str">
            <v>#</v>
          </cell>
        </row>
        <row r="42">
          <cell r="B42" t="str">
            <v>2019/20</v>
          </cell>
          <cell r="C42">
            <v>28</v>
          </cell>
          <cell r="D42">
            <v>26.57</v>
          </cell>
          <cell r="E42" t="str">
            <v>#</v>
          </cell>
        </row>
        <row r="43">
          <cell r="B43" t="str">
            <v>Auckland</v>
          </cell>
          <cell r="C43">
            <v>19</v>
          </cell>
          <cell r="D43">
            <v>34.92</v>
          </cell>
          <cell r="E43" t="str">
            <v>#</v>
          </cell>
        </row>
        <row r="44">
          <cell r="B44" t="str">
            <v>Wellington</v>
          </cell>
          <cell r="C44">
            <v>8</v>
          </cell>
          <cell r="D44">
            <v>49.3</v>
          </cell>
          <cell r="E44" t="str">
            <v>#</v>
          </cell>
        </row>
        <row r="45">
          <cell r="B45" t="str">
            <v>Rest of North Island</v>
          </cell>
          <cell r="C45">
            <v>17</v>
          </cell>
          <cell r="D45">
            <v>22.74</v>
          </cell>
          <cell r="E45" t="str">
            <v>#</v>
          </cell>
        </row>
        <row r="46">
          <cell r="B46" t="str">
            <v>Canterbury</v>
          </cell>
          <cell r="C46" t="str">
            <v>S</v>
          </cell>
          <cell r="D46">
            <v>53.01</v>
          </cell>
          <cell r="E46" t="str">
            <v/>
          </cell>
        </row>
        <row r="47">
          <cell r="B47" t="str">
            <v>Rest of South Island</v>
          </cell>
          <cell r="C47" t="str">
            <v>S</v>
          </cell>
          <cell r="D47">
            <v>52.13</v>
          </cell>
          <cell r="E47" t="str">
            <v/>
          </cell>
        </row>
        <row r="48">
          <cell r="B48" t="str">
            <v>Major urban area</v>
          </cell>
          <cell r="C48">
            <v>30</v>
          </cell>
          <cell r="D48">
            <v>26.67</v>
          </cell>
          <cell r="E48" t="str">
            <v>#</v>
          </cell>
        </row>
        <row r="49">
          <cell r="B49" t="str">
            <v>Large urban area</v>
          </cell>
          <cell r="C49">
            <v>9</v>
          </cell>
          <cell r="D49">
            <v>40.11</v>
          </cell>
          <cell r="E49" t="str">
            <v>#</v>
          </cell>
        </row>
        <row r="50">
          <cell r="B50" t="str">
            <v>Medium urban area</v>
          </cell>
          <cell r="C50" t="str">
            <v>S</v>
          </cell>
          <cell r="D50">
            <v>72.95</v>
          </cell>
          <cell r="E50" t="str">
            <v/>
          </cell>
        </row>
        <row r="51">
          <cell r="B51" t="str">
            <v>Small urban area</v>
          </cell>
          <cell r="C51">
            <v>6</v>
          </cell>
          <cell r="D51">
            <v>41.25</v>
          </cell>
          <cell r="E51" t="str">
            <v>#</v>
          </cell>
        </row>
        <row r="52">
          <cell r="B52" t="str">
            <v>Rural settlement/rural other</v>
          </cell>
          <cell r="C52">
            <v>6</v>
          </cell>
          <cell r="D52">
            <v>45.81</v>
          </cell>
          <cell r="E52" t="str">
            <v>#</v>
          </cell>
        </row>
        <row r="53">
          <cell r="B53" t="str">
            <v>Major urban area</v>
          </cell>
          <cell r="C53">
            <v>30</v>
          </cell>
          <cell r="D53">
            <v>26.67</v>
          </cell>
          <cell r="E53" t="str">
            <v>#</v>
          </cell>
        </row>
        <row r="54">
          <cell r="B54" t="str">
            <v>Medium/large urban area</v>
          </cell>
          <cell r="C54">
            <v>15</v>
          </cell>
          <cell r="D54">
            <v>45.53</v>
          </cell>
          <cell r="E54" t="str">
            <v>#</v>
          </cell>
        </row>
        <row r="55">
          <cell r="B55" t="str">
            <v>Small urban/rural area</v>
          </cell>
          <cell r="C55">
            <v>13</v>
          </cell>
          <cell r="D55">
            <v>30.86</v>
          </cell>
          <cell r="E55" t="str">
            <v>#</v>
          </cell>
        </row>
        <row r="56">
          <cell r="B56" t="str">
            <v>Quintile 1 (least deprived)</v>
          </cell>
          <cell r="C56" t="str">
            <v>S</v>
          </cell>
          <cell r="D56">
            <v>55.25</v>
          </cell>
          <cell r="E56" t="str">
            <v/>
          </cell>
        </row>
        <row r="57">
          <cell r="B57" t="str">
            <v>Quintile 2</v>
          </cell>
          <cell r="C57" t="str">
            <v>S</v>
          </cell>
          <cell r="D57">
            <v>52.64</v>
          </cell>
          <cell r="E57" t="str">
            <v/>
          </cell>
        </row>
        <row r="58">
          <cell r="B58" t="str">
            <v>Quintile 3</v>
          </cell>
          <cell r="C58">
            <v>13</v>
          </cell>
          <cell r="D58">
            <v>40.159999999999997</v>
          </cell>
          <cell r="E58" t="str">
            <v>#</v>
          </cell>
        </row>
        <row r="59">
          <cell r="B59" t="str">
            <v>Quintile 4</v>
          </cell>
          <cell r="C59">
            <v>13</v>
          </cell>
          <cell r="D59">
            <v>46.06</v>
          </cell>
          <cell r="E59" t="str">
            <v>#</v>
          </cell>
        </row>
        <row r="60">
          <cell r="B60" t="str">
            <v>Quintile 5 (most deprived)</v>
          </cell>
          <cell r="C60">
            <v>18</v>
          </cell>
          <cell r="D60">
            <v>24.26</v>
          </cell>
          <cell r="E60" t="str">
            <v>#</v>
          </cell>
        </row>
        <row r="61">
          <cell r="B61" t="str">
            <v>Had partner within last 12 months</v>
          </cell>
          <cell r="C61">
            <v>58</v>
          </cell>
          <cell r="D61">
            <v>19.829999999999998</v>
          </cell>
          <cell r="E61" t="str">
            <v/>
          </cell>
        </row>
        <row r="62">
          <cell r="B62" t="str">
            <v>Has ever had a partner</v>
          </cell>
          <cell r="C62">
            <v>58</v>
          </cell>
          <cell r="D62">
            <v>19.829999999999998</v>
          </cell>
          <cell r="E62" t="str">
            <v/>
          </cell>
        </row>
        <row r="63">
          <cell r="B63" t="str">
            <v>Partnered – legally registered</v>
          </cell>
          <cell r="C63">
            <v>22</v>
          </cell>
          <cell r="D63">
            <v>30.97</v>
          </cell>
          <cell r="E63" t="str">
            <v>#</v>
          </cell>
        </row>
        <row r="64">
          <cell r="B64" t="str">
            <v>Partnered – not legally registered</v>
          </cell>
          <cell r="C64">
            <v>8</v>
          </cell>
          <cell r="D64">
            <v>44</v>
          </cell>
          <cell r="E64" t="str">
            <v>#</v>
          </cell>
        </row>
        <row r="65">
          <cell r="B65" t="str">
            <v>Non-partnered</v>
          </cell>
          <cell r="C65">
            <v>26</v>
          </cell>
          <cell r="D65">
            <v>31.57</v>
          </cell>
          <cell r="E65" t="str">
            <v>#</v>
          </cell>
        </row>
        <row r="66">
          <cell r="B66" t="str">
            <v>Never married and never in a civil union</v>
          </cell>
          <cell r="C66">
            <v>19</v>
          </cell>
          <cell r="D66">
            <v>31.43</v>
          </cell>
          <cell r="E66" t="str">
            <v>#</v>
          </cell>
        </row>
        <row r="67">
          <cell r="B67" t="str">
            <v>Divorced</v>
          </cell>
          <cell r="C67" t="str">
            <v>S</v>
          </cell>
          <cell r="D67">
            <v>115.66</v>
          </cell>
          <cell r="E67" t="str">
            <v/>
          </cell>
        </row>
        <row r="68">
          <cell r="B68" t="str">
            <v>Widowed/surviving partner</v>
          </cell>
          <cell r="C68" t="str">
            <v>S</v>
          </cell>
          <cell r="D68">
            <v>109.75</v>
          </cell>
          <cell r="E68" t="str">
            <v/>
          </cell>
        </row>
        <row r="69">
          <cell r="B69" t="str">
            <v>Separated</v>
          </cell>
          <cell r="C69">
            <v>13</v>
          </cell>
          <cell r="D69">
            <v>42.63</v>
          </cell>
          <cell r="E69" t="str">
            <v>#</v>
          </cell>
        </row>
        <row r="70">
          <cell r="B70" t="str">
            <v>Married/civil union/de facto</v>
          </cell>
          <cell r="C70">
            <v>23</v>
          </cell>
          <cell r="D70">
            <v>30.55</v>
          </cell>
          <cell r="E70" t="str">
            <v>#</v>
          </cell>
        </row>
        <row r="71">
          <cell r="B71" t="str">
            <v>Adults with disability</v>
          </cell>
          <cell r="C71" t="str">
            <v>S</v>
          </cell>
          <cell r="D71">
            <v>91.17</v>
          </cell>
          <cell r="E71" t="str">
            <v/>
          </cell>
        </row>
        <row r="72">
          <cell r="B72" t="str">
            <v>Adults without disability</v>
          </cell>
          <cell r="C72">
            <v>53</v>
          </cell>
          <cell r="D72">
            <v>19.14</v>
          </cell>
          <cell r="E72" t="str">
            <v/>
          </cell>
        </row>
        <row r="73">
          <cell r="B73" t="str">
            <v>Low level of psychological distress</v>
          </cell>
          <cell r="C73">
            <v>39</v>
          </cell>
          <cell r="D73">
            <v>23.83</v>
          </cell>
          <cell r="E73" t="str">
            <v>#</v>
          </cell>
        </row>
        <row r="74">
          <cell r="B74" t="str">
            <v>Moderate level of psychological distress</v>
          </cell>
          <cell r="C74">
            <v>8</v>
          </cell>
          <cell r="D74">
            <v>47.26</v>
          </cell>
          <cell r="E74" t="str">
            <v>#</v>
          </cell>
        </row>
        <row r="75">
          <cell r="B75" t="str">
            <v>High level of psychological distress</v>
          </cell>
          <cell r="C75" t="str">
            <v>S</v>
          </cell>
          <cell r="D75">
            <v>60.69</v>
          </cell>
          <cell r="E75" t="str">
            <v/>
          </cell>
        </row>
        <row r="76">
          <cell r="B76" t="str">
            <v>No probable serious mental illness</v>
          </cell>
          <cell r="C76">
            <v>39</v>
          </cell>
          <cell r="D76">
            <v>23.83</v>
          </cell>
          <cell r="E76" t="str">
            <v>#</v>
          </cell>
        </row>
        <row r="77">
          <cell r="B77" t="str">
            <v>Probable serious mental illness</v>
          </cell>
          <cell r="C77">
            <v>8</v>
          </cell>
          <cell r="D77">
            <v>47.26</v>
          </cell>
          <cell r="E77" t="str">
            <v>#</v>
          </cell>
        </row>
        <row r="78">
          <cell r="B78" t="str">
            <v>Employed</v>
          </cell>
          <cell r="C78">
            <v>34</v>
          </cell>
          <cell r="D78">
            <v>28.83</v>
          </cell>
          <cell r="E78" t="str">
            <v>#</v>
          </cell>
        </row>
        <row r="79">
          <cell r="B79" t="str">
            <v>Unemployed</v>
          </cell>
          <cell r="C79" t="str">
            <v>S</v>
          </cell>
          <cell r="D79">
            <v>50.56</v>
          </cell>
          <cell r="E79" t="str">
            <v/>
          </cell>
        </row>
        <row r="80">
          <cell r="B80" t="str">
            <v>Retired</v>
          </cell>
          <cell r="C80" t="str">
            <v>S</v>
          </cell>
          <cell r="D80">
            <v>72.989999999999995</v>
          </cell>
          <cell r="E80" t="str">
            <v/>
          </cell>
        </row>
        <row r="81">
          <cell r="B81" t="str">
            <v>Home or caring duties or voluntary work</v>
          </cell>
          <cell r="C81">
            <v>6</v>
          </cell>
          <cell r="D81">
            <v>44.35</v>
          </cell>
          <cell r="E81" t="str">
            <v>#</v>
          </cell>
        </row>
        <row r="82">
          <cell r="B82" t="str">
            <v>Not employed, studying</v>
          </cell>
          <cell r="C82" t="str">
            <v>S</v>
          </cell>
          <cell r="D82">
            <v>67.599999999999994</v>
          </cell>
          <cell r="E82" t="str">
            <v/>
          </cell>
        </row>
        <row r="83">
          <cell r="B83" t="str">
            <v>Not employed, not actively seeking work/unable to work</v>
          </cell>
          <cell r="C83" t="str">
            <v>S</v>
          </cell>
          <cell r="D83">
            <v>61.57</v>
          </cell>
          <cell r="E83" t="str">
            <v/>
          </cell>
        </row>
        <row r="84">
          <cell r="B84" t="str">
            <v>Other employment status</v>
          </cell>
          <cell r="C84" t="str">
            <v>S</v>
          </cell>
          <cell r="D84">
            <v>103.05</v>
          </cell>
          <cell r="E84" t="str">
            <v/>
          </cell>
        </row>
        <row r="85">
          <cell r="B85" t="str">
            <v>Not in the labour force</v>
          </cell>
          <cell r="C85">
            <v>18</v>
          </cell>
          <cell r="D85">
            <v>27.73</v>
          </cell>
          <cell r="E85" t="str">
            <v>#</v>
          </cell>
        </row>
        <row r="86">
          <cell r="B86" t="str">
            <v>Personal income: $20,000 or less</v>
          </cell>
          <cell r="C86">
            <v>21</v>
          </cell>
          <cell r="D86">
            <v>34.229999999999997</v>
          </cell>
          <cell r="E86" t="str">
            <v>#</v>
          </cell>
        </row>
        <row r="87">
          <cell r="B87" t="str">
            <v>Personal income: $20,001–$40,000</v>
          </cell>
          <cell r="C87">
            <v>12</v>
          </cell>
          <cell r="D87">
            <v>32.03</v>
          </cell>
          <cell r="E87" t="str">
            <v>#</v>
          </cell>
        </row>
        <row r="88">
          <cell r="B88" t="str">
            <v>Personal income: $40,001–$60,000</v>
          </cell>
          <cell r="C88">
            <v>11</v>
          </cell>
          <cell r="D88">
            <v>39.07</v>
          </cell>
          <cell r="E88" t="str">
            <v>#</v>
          </cell>
        </row>
        <row r="89">
          <cell r="B89" t="str">
            <v>Personal income: $60,001 or more</v>
          </cell>
          <cell r="C89">
            <v>13</v>
          </cell>
          <cell r="D89">
            <v>46.9</v>
          </cell>
          <cell r="E89" t="str">
            <v>#</v>
          </cell>
        </row>
        <row r="90">
          <cell r="B90" t="str">
            <v>Household income: $40,000 or less</v>
          </cell>
          <cell r="C90">
            <v>18</v>
          </cell>
          <cell r="D90">
            <v>27.17</v>
          </cell>
          <cell r="E90" t="str">
            <v>#</v>
          </cell>
        </row>
        <row r="91">
          <cell r="B91" t="str">
            <v>Household income: $40,001–$60,000</v>
          </cell>
          <cell r="C91">
            <v>10</v>
          </cell>
          <cell r="D91">
            <v>34.5</v>
          </cell>
          <cell r="E91" t="str">
            <v>#</v>
          </cell>
        </row>
        <row r="92">
          <cell r="B92" t="str">
            <v>Household income: $60,001–$100,000</v>
          </cell>
          <cell r="C92">
            <v>16</v>
          </cell>
          <cell r="D92">
            <v>38.39</v>
          </cell>
          <cell r="E92" t="str">
            <v>#</v>
          </cell>
        </row>
        <row r="93">
          <cell r="B93" t="str">
            <v>Household income: $100,001 or more</v>
          </cell>
          <cell r="C93">
            <v>14</v>
          </cell>
          <cell r="D93">
            <v>45.37</v>
          </cell>
          <cell r="E93" t="str">
            <v>#</v>
          </cell>
        </row>
        <row r="94">
          <cell r="B94" t="str">
            <v>Not at all limited</v>
          </cell>
          <cell r="C94">
            <v>11</v>
          </cell>
          <cell r="D94">
            <v>29.27</v>
          </cell>
          <cell r="E94" t="str">
            <v>#</v>
          </cell>
        </row>
        <row r="95">
          <cell r="B95" t="str">
            <v>A little limited</v>
          </cell>
          <cell r="C95">
            <v>14</v>
          </cell>
          <cell r="D95">
            <v>44.43</v>
          </cell>
          <cell r="E95" t="str">
            <v>#</v>
          </cell>
        </row>
        <row r="96">
          <cell r="B96" t="str">
            <v>Quite limited</v>
          </cell>
          <cell r="C96">
            <v>8</v>
          </cell>
          <cell r="D96">
            <v>49.11</v>
          </cell>
          <cell r="E96" t="str">
            <v>#</v>
          </cell>
        </row>
        <row r="97">
          <cell r="B97" t="str">
            <v>Very limited</v>
          </cell>
          <cell r="C97">
            <v>7</v>
          </cell>
          <cell r="D97">
            <v>45.66</v>
          </cell>
          <cell r="E97" t="str">
            <v>#</v>
          </cell>
        </row>
        <row r="98">
          <cell r="B98" t="str">
            <v>Couldn't buy it</v>
          </cell>
          <cell r="C98">
            <v>16</v>
          </cell>
          <cell r="D98">
            <v>34.44</v>
          </cell>
          <cell r="E98" t="str">
            <v>#</v>
          </cell>
        </row>
        <row r="99">
          <cell r="B99" t="str">
            <v>Not at all limited</v>
          </cell>
          <cell r="C99">
            <v>11</v>
          </cell>
          <cell r="D99">
            <v>29.27</v>
          </cell>
          <cell r="E99" t="str">
            <v>#</v>
          </cell>
        </row>
        <row r="100">
          <cell r="B100" t="str">
            <v>A little limited</v>
          </cell>
          <cell r="C100">
            <v>14</v>
          </cell>
          <cell r="D100">
            <v>44.43</v>
          </cell>
          <cell r="E100" t="str">
            <v>#</v>
          </cell>
        </row>
        <row r="101">
          <cell r="B101" t="str">
            <v>Quite or very limited</v>
          </cell>
          <cell r="C101">
            <v>15</v>
          </cell>
          <cell r="D101">
            <v>31.59</v>
          </cell>
          <cell r="E101" t="str">
            <v>#</v>
          </cell>
        </row>
        <row r="102">
          <cell r="B102" t="str">
            <v>Couldn't buy it</v>
          </cell>
          <cell r="C102">
            <v>16</v>
          </cell>
          <cell r="D102">
            <v>34.44</v>
          </cell>
          <cell r="E102" t="str">
            <v>#</v>
          </cell>
        </row>
        <row r="103">
          <cell r="B103" t="str">
            <v>Yes, can meet unexpected expense</v>
          </cell>
          <cell r="C103">
            <v>36</v>
          </cell>
          <cell r="D103">
            <v>28.74</v>
          </cell>
          <cell r="E103" t="str">
            <v>#</v>
          </cell>
        </row>
        <row r="104">
          <cell r="B104" t="str">
            <v>No, cannot meet unexpected expense</v>
          </cell>
          <cell r="C104">
            <v>21</v>
          </cell>
          <cell r="D104">
            <v>27.55</v>
          </cell>
          <cell r="E104" t="str">
            <v>#</v>
          </cell>
        </row>
        <row r="105">
          <cell r="B105" t="str">
            <v>Household had no vehicle access</v>
          </cell>
          <cell r="C105" t="str">
            <v>S</v>
          </cell>
          <cell r="D105">
            <v>56.06</v>
          </cell>
          <cell r="E105" t="str">
            <v/>
          </cell>
        </row>
        <row r="106">
          <cell r="B106" t="str">
            <v>Household had vehicle access</v>
          </cell>
          <cell r="C106">
            <v>54</v>
          </cell>
          <cell r="D106">
            <v>20.63</v>
          </cell>
          <cell r="E106" t="str">
            <v>#</v>
          </cell>
        </row>
        <row r="107">
          <cell r="B107" t="str">
            <v>Household had no access to device</v>
          </cell>
          <cell r="C107" t="str">
            <v>S</v>
          </cell>
          <cell r="D107">
            <v>81.84</v>
          </cell>
          <cell r="E107" t="str">
            <v/>
          </cell>
        </row>
        <row r="108">
          <cell r="B108" t="str">
            <v>Household had access to device</v>
          </cell>
          <cell r="C108">
            <v>57</v>
          </cell>
          <cell r="D108">
            <v>20.079999999999998</v>
          </cell>
          <cell r="E108" t="str">
            <v>#</v>
          </cell>
        </row>
        <row r="109">
          <cell r="B109" t="str">
            <v>One person household</v>
          </cell>
          <cell r="C109">
            <v>6</v>
          </cell>
          <cell r="D109">
            <v>29.13</v>
          </cell>
          <cell r="E109" t="str">
            <v>#</v>
          </cell>
        </row>
        <row r="110">
          <cell r="B110" t="str">
            <v>One parent with child(ren)</v>
          </cell>
          <cell r="C110">
            <v>12</v>
          </cell>
          <cell r="D110">
            <v>39.630000000000003</v>
          </cell>
          <cell r="E110" t="str">
            <v>#</v>
          </cell>
        </row>
        <row r="111">
          <cell r="B111" t="str">
            <v>Couple only</v>
          </cell>
          <cell r="C111">
            <v>6</v>
          </cell>
          <cell r="D111">
            <v>49.61</v>
          </cell>
          <cell r="E111" t="str">
            <v>#</v>
          </cell>
        </row>
        <row r="112">
          <cell r="B112" t="str">
            <v>Couple with child(ren)</v>
          </cell>
          <cell r="C112">
            <v>16</v>
          </cell>
          <cell r="D112">
            <v>39.07</v>
          </cell>
          <cell r="E112" t="str">
            <v>#</v>
          </cell>
        </row>
        <row r="113">
          <cell r="B113" t="str">
            <v>Other multi-person household</v>
          </cell>
          <cell r="C113">
            <v>5</v>
          </cell>
          <cell r="D113">
            <v>47.77</v>
          </cell>
          <cell r="E113" t="str">
            <v>#</v>
          </cell>
        </row>
        <row r="114">
          <cell r="B114" t="str">
            <v>Household composition unidentifiable</v>
          </cell>
          <cell r="C114">
            <v>0</v>
          </cell>
          <cell r="D114" t="str">
            <v>.</v>
          </cell>
          <cell r="E114" t="str">
            <v/>
          </cell>
        </row>
        <row r="115">
          <cell r="B115" t="str">
            <v>Other household with couple and/or child</v>
          </cell>
          <cell r="C115" t="str">
            <v>S</v>
          </cell>
          <cell r="D115">
            <v>54.82</v>
          </cell>
          <cell r="E115" t="str">
            <v/>
          </cell>
        </row>
        <row r="116">
          <cell r="B116" t="str">
            <v>One-person household</v>
          </cell>
          <cell r="C116">
            <v>6</v>
          </cell>
          <cell r="D116">
            <v>29.13</v>
          </cell>
          <cell r="E116" t="str">
            <v>#</v>
          </cell>
        </row>
        <row r="117">
          <cell r="B117" t="str">
            <v>Two-people household</v>
          </cell>
          <cell r="C117">
            <v>13</v>
          </cell>
          <cell r="D117">
            <v>30.22</v>
          </cell>
          <cell r="E117" t="str">
            <v>#</v>
          </cell>
        </row>
        <row r="118">
          <cell r="B118" t="str">
            <v>Three-people household</v>
          </cell>
          <cell r="C118">
            <v>14</v>
          </cell>
          <cell r="D118">
            <v>38.76</v>
          </cell>
          <cell r="E118" t="str">
            <v>#</v>
          </cell>
        </row>
        <row r="119">
          <cell r="B119" t="str">
            <v>Four-people household</v>
          </cell>
          <cell r="C119">
            <v>12</v>
          </cell>
          <cell r="D119">
            <v>37</v>
          </cell>
          <cell r="E119" t="str">
            <v>#</v>
          </cell>
        </row>
        <row r="120">
          <cell r="B120" t="str">
            <v>Five-or-more-people household</v>
          </cell>
          <cell r="C120" t="str">
            <v>S</v>
          </cell>
          <cell r="D120">
            <v>50.84</v>
          </cell>
          <cell r="E120" t="str">
            <v/>
          </cell>
        </row>
        <row r="121">
          <cell r="B121" t="str">
            <v>No children in household</v>
          </cell>
          <cell r="C121">
            <v>26</v>
          </cell>
          <cell r="D121">
            <v>24.78</v>
          </cell>
          <cell r="E121" t="str">
            <v>#</v>
          </cell>
        </row>
        <row r="122">
          <cell r="B122" t="str">
            <v>One-child household</v>
          </cell>
          <cell r="C122">
            <v>11</v>
          </cell>
          <cell r="D122">
            <v>46.99</v>
          </cell>
          <cell r="E122" t="str">
            <v>#</v>
          </cell>
        </row>
        <row r="123">
          <cell r="B123" t="str">
            <v>Two-or-more-children household</v>
          </cell>
          <cell r="C123">
            <v>20</v>
          </cell>
          <cell r="D123">
            <v>29.7</v>
          </cell>
          <cell r="E123" t="str">
            <v>#</v>
          </cell>
        </row>
        <row r="124">
          <cell r="B124" t="str">
            <v>No children in household</v>
          </cell>
          <cell r="C124">
            <v>26</v>
          </cell>
          <cell r="D124">
            <v>24.78</v>
          </cell>
          <cell r="E124" t="str">
            <v>#</v>
          </cell>
        </row>
        <row r="125">
          <cell r="B125" t="str">
            <v>One-or-more-children household</v>
          </cell>
          <cell r="C125">
            <v>31</v>
          </cell>
          <cell r="D125">
            <v>25.24</v>
          </cell>
          <cell r="E125" t="str">
            <v>#</v>
          </cell>
        </row>
        <row r="126">
          <cell r="B126" t="str">
            <v>Yes, lived at current address</v>
          </cell>
          <cell r="C126">
            <v>41</v>
          </cell>
          <cell r="D126">
            <v>23.84</v>
          </cell>
          <cell r="E126" t="str">
            <v>#</v>
          </cell>
        </row>
        <row r="127">
          <cell r="B127" t="str">
            <v>No, did not live at current address</v>
          </cell>
          <cell r="C127">
            <v>16</v>
          </cell>
          <cell r="D127">
            <v>33.380000000000003</v>
          </cell>
          <cell r="E127" t="str">
            <v>#</v>
          </cell>
        </row>
        <row r="128">
          <cell r="B128" t="str">
            <v>Owned</v>
          </cell>
          <cell r="C128">
            <v>25</v>
          </cell>
          <cell r="D128">
            <v>31.08</v>
          </cell>
          <cell r="E128" t="str">
            <v>#</v>
          </cell>
        </row>
        <row r="129">
          <cell r="B129" t="str">
            <v>Rented, private</v>
          </cell>
          <cell r="C129">
            <v>22</v>
          </cell>
          <cell r="D129">
            <v>29.05</v>
          </cell>
          <cell r="E129" t="str">
            <v>#</v>
          </cell>
        </row>
        <row r="130">
          <cell r="B130" t="str">
            <v>Rented, government</v>
          </cell>
          <cell r="C130">
            <v>9</v>
          </cell>
          <cell r="D130">
            <v>35.93</v>
          </cell>
          <cell r="E130" t="str">
            <v>#</v>
          </cell>
        </row>
      </sheetData>
      <sheetData sheetId="12"/>
      <sheetData sheetId="13">
        <row r="4">
          <cell r="B4" t="str">
            <v>New Zealand Average</v>
          </cell>
          <cell r="C4">
            <v>29</v>
          </cell>
          <cell r="D4">
            <v>24.26</v>
          </cell>
          <cell r="E4" t="str">
            <v>#</v>
          </cell>
        </row>
        <row r="5">
          <cell r="B5" t="str">
            <v>Male</v>
          </cell>
          <cell r="C5">
            <v>11</v>
          </cell>
          <cell r="D5">
            <v>42.26</v>
          </cell>
          <cell r="E5" t="str">
            <v>#</v>
          </cell>
        </row>
        <row r="6">
          <cell r="B6" t="str">
            <v>Female</v>
          </cell>
          <cell r="C6">
            <v>17</v>
          </cell>
          <cell r="D6">
            <v>28.28</v>
          </cell>
          <cell r="E6" t="str">
            <v>#</v>
          </cell>
        </row>
        <row r="7">
          <cell r="B7" t="str">
            <v>Gender diverse</v>
          </cell>
          <cell r="C7" t="str">
            <v>S</v>
          </cell>
          <cell r="D7">
            <v>196.04</v>
          </cell>
          <cell r="E7" t="str">
            <v/>
          </cell>
        </row>
        <row r="8">
          <cell r="B8" t="str">
            <v>Cis-male</v>
          </cell>
          <cell r="C8">
            <v>11</v>
          </cell>
          <cell r="D8">
            <v>42.56</v>
          </cell>
          <cell r="E8" t="str">
            <v>#</v>
          </cell>
        </row>
        <row r="9">
          <cell r="B9" t="str">
            <v>Cis-female</v>
          </cell>
          <cell r="C9">
            <v>17</v>
          </cell>
          <cell r="D9">
            <v>28.28</v>
          </cell>
          <cell r="E9" t="str">
            <v>#</v>
          </cell>
        </row>
        <row r="10">
          <cell r="B10" t="str">
            <v>Gender-diverse or trans-gender</v>
          </cell>
          <cell r="C10" t="str">
            <v>S</v>
          </cell>
          <cell r="D10">
            <v>156.04</v>
          </cell>
          <cell r="E10" t="str">
            <v/>
          </cell>
        </row>
        <row r="11">
          <cell r="B11" t="str">
            <v>Heterosexual</v>
          </cell>
          <cell r="C11">
            <v>25</v>
          </cell>
          <cell r="D11">
            <v>26.45</v>
          </cell>
          <cell r="E11" t="str">
            <v>#</v>
          </cell>
        </row>
        <row r="12">
          <cell r="B12" t="str">
            <v>Gay or lesbian</v>
          </cell>
          <cell r="C12" t="str">
            <v>S</v>
          </cell>
          <cell r="D12">
            <v>178.39</v>
          </cell>
          <cell r="E12" t="str">
            <v/>
          </cell>
        </row>
        <row r="13">
          <cell r="B13" t="str">
            <v>Bisexual</v>
          </cell>
          <cell r="C13" t="str">
            <v>S</v>
          </cell>
          <cell r="D13">
            <v>86.08</v>
          </cell>
          <cell r="E13" t="str">
            <v/>
          </cell>
        </row>
        <row r="14">
          <cell r="B14" t="str">
            <v>Other sexual identity</v>
          </cell>
          <cell r="C14" t="str">
            <v>S</v>
          </cell>
          <cell r="D14">
            <v>163.21</v>
          </cell>
          <cell r="E14" t="str">
            <v/>
          </cell>
        </row>
        <row r="15">
          <cell r="B15" t="str">
            <v>People with diverse sexualities</v>
          </cell>
          <cell r="C15" t="str">
            <v>S</v>
          </cell>
          <cell r="D15">
            <v>78.459999999999994</v>
          </cell>
          <cell r="E15" t="str">
            <v/>
          </cell>
        </row>
        <row r="16">
          <cell r="B16" t="str">
            <v>Not LGBT</v>
          </cell>
          <cell r="C16">
            <v>25</v>
          </cell>
          <cell r="D16">
            <v>25.98</v>
          </cell>
          <cell r="E16" t="str">
            <v>#</v>
          </cell>
        </row>
        <row r="17">
          <cell r="B17" t="str">
            <v>LGBT</v>
          </cell>
          <cell r="C17" t="str">
            <v>S</v>
          </cell>
          <cell r="D17">
            <v>72.849999999999994</v>
          </cell>
          <cell r="E17" t="str">
            <v/>
          </cell>
        </row>
        <row r="18">
          <cell r="B18" t="str">
            <v>15–19 years</v>
          </cell>
          <cell r="C18" t="str">
            <v>S</v>
          </cell>
          <cell r="D18">
            <v>95.16</v>
          </cell>
          <cell r="E18" t="str">
            <v/>
          </cell>
        </row>
        <row r="19">
          <cell r="B19" t="str">
            <v>20–29 years</v>
          </cell>
          <cell r="C19">
            <v>9</v>
          </cell>
          <cell r="D19">
            <v>44.07</v>
          </cell>
          <cell r="E19" t="str">
            <v>#</v>
          </cell>
        </row>
        <row r="20">
          <cell r="B20" t="str">
            <v>30–39 years</v>
          </cell>
          <cell r="C20">
            <v>7</v>
          </cell>
          <cell r="D20">
            <v>44.25</v>
          </cell>
          <cell r="E20" t="str">
            <v>#</v>
          </cell>
        </row>
        <row r="21">
          <cell r="B21" t="str">
            <v>40–49 years</v>
          </cell>
          <cell r="C21">
            <v>7</v>
          </cell>
          <cell r="D21">
            <v>46.92</v>
          </cell>
          <cell r="E21" t="str">
            <v>#</v>
          </cell>
        </row>
        <row r="22">
          <cell r="B22" t="str">
            <v>50–59 years</v>
          </cell>
          <cell r="C22" t="str">
            <v>S</v>
          </cell>
          <cell r="D22">
            <v>58.7</v>
          </cell>
          <cell r="E22" t="str">
            <v/>
          </cell>
        </row>
        <row r="23">
          <cell r="B23" t="str">
            <v>60–64 years</v>
          </cell>
          <cell r="C23" t="str">
            <v>S</v>
          </cell>
          <cell r="D23">
            <v>196.39</v>
          </cell>
          <cell r="E23" t="str">
            <v/>
          </cell>
        </row>
        <row r="24">
          <cell r="B24" t="str">
            <v>65 years and over</v>
          </cell>
          <cell r="C24" t="str">
            <v>S</v>
          </cell>
          <cell r="D24">
            <v>128.44999999999999</v>
          </cell>
          <cell r="E24" t="str">
            <v/>
          </cell>
        </row>
        <row r="25">
          <cell r="B25" t="str">
            <v>15–29 years</v>
          </cell>
          <cell r="C25">
            <v>10</v>
          </cell>
          <cell r="D25">
            <v>41.35</v>
          </cell>
          <cell r="E25" t="str">
            <v>#</v>
          </cell>
        </row>
        <row r="26">
          <cell r="B26" t="str">
            <v>30–64 years</v>
          </cell>
          <cell r="C26">
            <v>18</v>
          </cell>
          <cell r="D26">
            <v>27.15</v>
          </cell>
          <cell r="E26" t="str">
            <v>#</v>
          </cell>
        </row>
        <row r="27">
          <cell r="B27" t="str">
            <v>65 years and over</v>
          </cell>
          <cell r="C27" t="str">
            <v>S</v>
          </cell>
          <cell r="D27">
            <v>128.44999999999999</v>
          </cell>
          <cell r="E27" t="str">
            <v/>
          </cell>
        </row>
        <row r="28">
          <cell r="B28" t="str">
            <v>15–19 years</v>
          </cell>
          <cell r="C28" t="str">
            <v>S</v>
          </cell>
          <cell r="D28">
            <v>95.16</v>
          </cell>
          <cell r="E28" t="str">
            <v/>
          </cell>
        </row>
        <row r="29">
          <cell r="B29" t="str">
            <v>20–29 years</v>
          </cell>
          <cell r="C29">
            <v>9</v>
          </cell>
          <cell r="D29">
            <v>44.07</v>
          </cell>
          <cell r="E29" t="str">
            <v>#</v>
          </cell>
        </row>
        <row r="30">
          <cell r="B30" t="str">
            <v>NZ European</v>
          </cell>
          <cell r="C30">
            <v>17</v>
          </cell>
          <cell r="D30">
            <v>29.93</v>
          </cell>
          <cell r="E30" t="str">
            <v>#</v>
          </cell>
        </row>
        <row r="31">
          <cell r="B31" t="str">
            <v>Māori</v>
          </cell>
          <cell r="C31">
            <v>8</v>
          </cell>
          <cell r="D31">
            <v>37.36</v>
          </cell>
          <cell r="E31" t="str">
            <v>#</v>
          </cell>
        </row>
        <row r="32">
          <cell r="B32" t="str">
            <v>Pacific peoples</v>
          </cell>
          <cell r="C32" t="str">
            <v>S</v>
          </cell>
          <cell r="D32">
            <v>70.48</v>
          </cell>
          <cell r="E32" t="str">
            <v/>
          </cell>
        </row>
        <row r="33">
          <cell r="B33" t="str">
            <v>Asian</v>
          </cell>
          <cell r="C33" t="str">
            <v>S</v>
          </cell>
          <cell r="D33">
            <v>74.27</v>
          </cell>
          <cell r="E33" t="str">
            <v/>
          </cell>
        </row>
        <row r="34">
          <cell r="B34" t="str">
            <v>Chinese</v>
          </cell>
          <cell r="C34" t="str">
            <v>S</v>
          </cell>
          <cell r="D34">
            <v>150.69999999999999</v>
          </cell>
          <cell r="E34" t="str">
            <v/>
          </cell>
        </row>
        <row r="35">
          <cell r="B35" t="str">
            <v>Indian</v>
          </cell>
          <cell r="C35" t="str">
            <v>S</v>
          </cell>
          <cell r="D35">
            <v>107.4</v>
          </cell>
          <cell r="E35" t="str">
            <v/>
          </cell>
        </row>
        <row r="36">
          <cell r="B36" t="str">
            <v>Other Asian ethnicity</v>
          </cell>
          <cell r="C36" t="str">
            <v>S</v>
          </cell>
          <cell r="D36">
            <v>138.27000000000001</v>
          </cell>
          <cell r="E36" t="str">
            <v/>
          </cell>
        </row>
        <row r="37">
          <cell r="B37" t="str">
            <v>Other ethnicity</v>
          </cell>
          <cell r="C37" t="str">
            <v>S</v>
          </cell>
          <cell r="D37">
            <v>141.11000000000001</v>
          </cell>
          <cell r="E37" t="str">
            <v/>
          </cell>
        </row>
        <row r="38">
          <cell r="B38" t="str">
            <v>Other ethnicity (except European and Māori)</v>
          </cell>
          <cell r="C38">
            <v>8</v>
          </cell>
          <cell r="D38">
            <v>49.34</v>
          </cell>
          <cell r="E38" t="str">
            <v>#</v>
          </cell>
        </row>
        <row r="39">
          <cell r="B39" t="str">
            <v>Other ethnicity (except European, Māori and Asian)</v>
          </cell>
          <cell r="C39" t="str">
            <v>S</v>
          </cell>
          <cell r="D39">
            <v>67.400000000000006</v>
          </cell>
          <cell r="E39" t="str">
            <v/>
          </cell>
        </row>
        <row r="40">
          <cell r="B40" t="str">
            <v>Other ethnicity (except European, Māori and Pacific)</v>
          </cell>
          <cell r="C40" t="str">
            <v>S</v>
          </cell>
          <cell r="D40">
            <v>68.89</v>
          </cell>
          <cell r="E40" t="str">
            <v/>
          </cell>
        </row>
        <row r="41">
          <cell r="B41">
            <v>2018</v>
          </cell>
          <cell r="C41">
            <v>15</v>
          </cell>
          <cell r="D41">
            <v>28.67</v>
          </cell>
          <cell r="E41" t="str">
            <v>#</v>
          </cell>
        </row>
        <row r="42">
          <cell r="B42" t="str">
            <v>2019/20</v>
          </cell>
          <cell r="C42">
            <v>13</v>
          </cell>
          <cell r="D42">
            <v>35.79</v>
          </cell>
          <cell r="E42" t="str">
            <v>#</v>
          </cell>
        </row>
        <row r="43">
          <cell r="B43" t="str">
            <v>Auckland</v>
          </cell>
          <cell r="C43">
            <v>10</v>
          </cell>
          <cell r="D43">
            <v>44.09</v>
          </cell>
          <cell r="E43" t="str">
            <v>#</v>
          </cell>
        </row>
        <row r="44">
          <cell r="B44" t="str">
            <v>Wellington</v>
          </cell>
          <cell r="C44" t="str">
            <v>S</v>
          </cell>
          <cell r="D44">
            <v>76.98</v>
          </cell>
          <cell r="E44" t="str">
            <v/>
          </cell>
        </row>
        <row r="45">
          <cell r="B45" t="str">
            <v>Rest of North Island</v>
          </cell>
          <cell r="C45">
            <v>9</v>
          </cell>
          <cell r="D45">
            <v>36.659999999999997</v>
          </cell>
          <cell r="E45" t="str">
            <v>#</v>
          </cell>
        </row>
        <row r="46">
          <cell r="B46" t="str">
            <v>Canterbury</v>
          </cell>
          <cell r="C46" t="str">
            <v>S</v>
          </cell>
          <cell r="D46">
            <v>89.62</v>
          </cell>
          <cell r="E46" t="str">
            <v/>
          </cell>
        </row>
        <row r="47">
          <cell r="B47" t="str">
            <v>Rest of South Island</v>
          </cell>
          <cell r="C47" t="str">
            <v>S</v>
          </cell>
          <cell r="D47">
            <v>50.94</v>
          </cell>
          <cell r="E47" t="str">
            <v/>
          </cell>
        </row>
        <row r="48">
          <cell r="B48" t="str">
            <v>Major urban area</v>
          </cell>
          <cell r="C48">
            <v>17</v>
          </cell>
          <cell r="D48">
            <v>30.77</v>
          </cell>
          <cell r="E48" t="str">
            <v>#</v>
          </cell>
        </row>
        <row r="49">
          <cell r="B49" t="str">
            <v>Large urban area</v>
          </cell>
          <cell r="C49" t="str">
            <v>S</v>
          </cell>
          <cell r="D49">
            <v>57.5</v>
          </cell>
          <cell r="E49" t="str">
            <v/>
          </cell>
        </row>
        <row r="50">
          <cell r="B50" t="str">
            <v>Medium urban area</v>
          </cell>
          <cell r="C50" t="str">
            <v>S</v>
          </cell>
          <cell r="D50">
            <v>86.73</v>
          </cell>
          <cell r="E50" t="str">
            <v/>
          </cell>
        </row>
        <row r="51">
          <cell r="B51" t="str">
            <v>Small urban area</v>
          </cell>
          <cell r="C51" t="str">
            <v>S</v>
          </cell>
          <cell r="D51">
            <v>79.260000000000005</v>
          </cell>
          <cell r="E51" t="str">
            <v/>
          </cell>
        </row>
        <row r="52">
          <cell r="B52" t="str">
            <v>Rural settlement/rural other</v>
          </cell>
          <cell r="C52" t="str">
            <v>S</v>
          </cell>
          <cell r="D52">
            <v>61.87</v>
          </cell>
          <cell r="E52" t="str">
            <v/>
          </cell>
        </row>
        <row r="53">
          <cell r="B53" t="str">
            <v>Major urban area</v>
          </cell>
          <cell r="C53">
            <v>17</v>
          </cell>
          <cell r="D53">
            <v>30.77</v>
          </cell>
          <cell r="E53" t="str">
            <v>#</v>
          </cell>
        </row>
        <row r="54">
          <cell r="B54" t="str">
            <v>Medium/large urban area</v>
          </cell>
          <cell r="C54">
            <v>6</v>
          </cell>
          <cell r="D54">
            <v>48.46</v>
          </cell>
          <cell r="E54" t="str">
            <v>#</v>
          </cell>
        </row>
        <row r="55">
          <cell r="B55" t="str">
            <v>Small urban/rural area</v>
          </cell>
          <cell r="C55">
            <v>6</v>
          </cell>
          <cell r="D55">
            <v>47.67</v>
          </cell>
          <cell r="E55" t="str">
            <v>#</v>
          </cell>
        </row>
        <row r="56">
          <cell r="B56" t="str">
            <v>Quintile 1 (least deprived)</v>
          </cell>
          <cell r="C56" t="str">
            <v>S</v>
          </cell>
          <cell r="D56">
            <v>62.26</v>
          </cell>
          <cell r="E56" t="str">
            <v/>
          </cell>
        </row>
        <row r="57">
          <cell r="B57" t="str">
            <v>Quintile 2</v>
          </cell>
          <cell r="C57" t="str">
            <v>S</v>
          </cell>
          <cell r="D57">
            <v>65.209999999999994</v>
          </cell>
          <cell r="E57" t="str">
            <v/>
          </cell>
        </row>
        <row r="58">
          <cell r="B58" t="str">
            <v>Quintile 3</v>
          </cell>
          <cell r="C58">
            <v>7</v>
          </cell>
          <cell r="D58">
            <v>49.55</v>
          </cell>
          <cell r="E58" t="str">
            <v>#</v>
          </cell>
        </row>
        <row r="59">
          <cell r="B59" t="str">
            <v>Quintile 4</v>
          </cell>
          <cell r="C59" t="str">
            <v>S</v>
          </cell>
          <cell r="D59">
            <v>58.79</v>
          </cell>
          <cell r="E59" t="str">
            <v/>
          </cell>
        </row>
        <row r="60">
          <cell r="B60" t="str">
            <v>Quintile 5 (most deprived)</v>
          </cell>
          <cell r="C60">
            <v>8</v>
          </cell>
          <cell r="D60">
            <v>39.31</v>
          </cell>
          <cell r="E60" t="str">
            <v>#</v>
          </cell>
        </row>
        <row r="61">
          <cell r="B61" t="str">
            <v>Had partner within last 12 months</v>
          </cell>
          <cell r="C61">
            <v>29</v>
          </cell>
          <cell r="D61">
            <v>24.26</v>
          </cell>
          <cell r="E61" t="str">
            <v>#</v>
          </cell>
        </row>
        <row r="62">
          <cell r="B62" t="str">
            <v>Has ever had a partner</v>
          </cell>
          <cell r="C62">
            <v>29</v>
          </cell>
          <cell r="D62">
            <v>24.26</v>
          </cell>
          <cell r="E62" t="str">
            <v>#</v>
          </cell>
        </row>
        <row r="63">
          <cell r="B63" t="str">
            <v>Partnered – legally registered</v>
          </cell>
          <cell r="C63">
            <v>14</v>
          </cell>
          <cell r="D63">
            <v>32.89</v>
          </cell>
          <cell r="E63" t="str">
            <v>#</v>
          </cell>
        </row>
        <row r="64">
          <cell r="B64" t="str">
            <v>Partnered – not legally registered</v>
          </cell>
          <cell r="C64" t="str">
            <v>S</v>
          </cell>
          <cell r="D64">
            <v>58.65</v>
          </cell>
          <cell r="E64" t="str">
            <v/>
          </cell>
        </row>
        <row r="65">
          <cell r="B65" t="str">
            <v>Non-partnered</v>
          </cell>
          <cell r="C65">
            <v>9</v>
          </cell>
          <cell r="D65">
            <v>39.43</v>
          </cell>
          <cell r="E65" t="str">
            <v>#</v>
          </cell>
        </row>
        <row r="66">
          <cell r="B66" t="str">
            <v>Never married and never in a civil union</v>
          </cell>
          <cell r="C66">
            <v>7</v>
          </cell>
          <cell r="D66">
            <v>42.36</v>
          </cell>
          <cell r="E66" t="str">
            <v>#</v>
          </cell>
        </row>
        <row r="67">
          <cell r="B67" t="str">
            <v>Divorced</v>
          </cell>
          <cell r="C67" t="str">
            <v>S</v>
          </cell>
          <cell r="D67">
            <v>153.57</v>
          </cell>
          <cell r="E67" t="str">
            <v/>
          </cell>
        </row>
        <row r="68">
          <cell r="B68" t="str">
            <v>Widowed/surviving partner</v>
          </cell>
          <cell r="C68" t="str">
            <v>S</v>
          </cell>
          <cell r="D68">
            <v>178.21</v>
          </cell>
          <cell r="E68" t="str">
            <v/>
          </cell>
        </row>
        <row r="69">
          <cell r="B69" t="str">
            <v>Separated</v>
          </cell>
          <cell r="C69" t="str">
            <v>S</v>
          </cell>
          <cell r="D69">
            <v>73.680000000000007</v>
          </cell>
          <cell r="E69" t="str">
            <v/>
          </cell>
        </row>
        <row r="70">
          <cell r="B70" t="str">
            <v>Married/civil union/de facto</v>
          </cell>
          <cell r="C70">
            <v>14</v>
          </cell>
          <cell r="D70">
            <v>32.44</v>
          </cell>
          <cell r="E70" t="str">
            <v>#</v>
          </cell>
        </row>
        <row r="71">
          <cell r="B71" t="str">
            <v>Adults with disability</v>
          </cell>
          <cell r="C71" t="str">
            <v>S</v>
          </cell>
          <cell r="D71">
            <v>113.77</v>
          </cell>
          <cell r="E71" t="str">
            <v/>
          </cell>
        </row>
        <row r="72">
          <cell r="B72" t="str">
            <v>Adults without disability</v>
          </cell>
          <cell r="C72">
            <v>28</v>
          </cell>
          <cell r="D72">
            <v>24.96</v>
          </cell>
          <cell r="E72" t="str">
            <v>#</v>
          </cell>
        </row>
        <row r="73">
          <cell r="B73" t="str">
            <v>Low level of psychological distress</v>
          </cell>
          <cell r="C73">
            <v>20</v>
          </cell>
          <cell r="D73">
            <v>24.9</v>
          </cell>
          <cell r="E73" t="str">
            <v>#</v>
          </cell>
        </row>
        <row r="74">
          <cell r="B74" t="str">
            <v>Moderate level of psychological distress</v>
          </cell>
          <cell r="C74" t="str">
            <v>S</v>
          </cell>
          <cell r="D74">
            <v>61.54</v>
          </cell>
          <cell r="E74" t="str">
            <v/>
          </cell>
        </row>
        <row r="75">
          <cell r="B75" t="str">
            <v>High level of psychological distress</v>
          </cell>
          <cell r="C75" t="str">
            <v>S</v>
          </cell>
          <cell r="D75">
            <v>70.95</v>
          </cell>
          <cell r="E75" t="str">
            <v/>
          </cell>
        </row>
        <row r="76">
          <cell r="B76" t="str">
            <v>No probable serious mental illness</v>
          </cell>
          <cell r="C76">
            <v>20</v>
          </cell>
          <cell r="D76">
            <v>24.9</v>
          </cell>
          <cell r="E76" t="str">
            <v>#</v>
          </cell>
        </row>
        <row r="77">
          <cell r="B77" t="str">
            <v>Probable serious mental illness</v>
          </cell>
          <cell r="C77" t="str">
            <v>S</v>
          </cell>
          <cell r="D77">
            <v>61.54</v>
          </cell>
          <cell r="E77" t="str">
            <v/>
          </cell>
        </row>
        <row r="78">
          <cell r="B78" t="str">
            <v>Employed</v>
          </cell>
          <cell r="C78">
            <v>19</v>
          </cell>
          <cell r="D78">
            <v>31.41</v>
          </cell>
          <cell r="E78" t="str">
            <v>#</v>
          </cell>
        </row>
        <row r="79">
          <cell r="B79" t="str">
            <v>Unemployed</v>
          </cell>
          <cell r="C79" t="str">
            <v>S</v>
          </cell>
          <cell r="D79">
            <v>75.209999999999994</v>
          </cell>
          <cell r="E79" t="str">
            <v/>
          </cell>
        </row>
        <row r="80">
          <cell r="B80" t="str">
            <v>Retired</v>
          </cell>
          <cell r="C80" t="str">
            <v>S</v>
          </cell>
          <cell r="D80">
            <v>97.72</v>
          </cell>
          <cell r="E80" t="str">
            <v/>
          </cell>
        </row>
        <row r="81">
          <cell r="B81" t="str">
            <v>Home or caring duties or voluntary work</v>
          </cell>
          <cell r="C81" t="str">
            <v>S</v>
          </cell>
          <cell r="D81">
            <v>81.040000000000006</v>
          </cell>
          <cell r="E81" t="str">
            <v/>
          </cell>
        </row>
        <row r="82">
          <cell r="B82" t="str">
            <v>Not employed, studying</v>
          </cell>
          <cell r="C82" t="str">
            <v>S</v>
          </cell>
          <cell r="D82">
            <v>89.62</v>
          </cell>
          <cell r="E82" t="str">
            <v/>
          </cell>
        </row>
        <row r="83">
          <cell r="B83" t="str">
            <v>Not employed, not actively seeking work/unable to work</v>
          </cell>
          <cell r="C83" t="str">
            <v>S</v>
          </cell>
          <cell r="D83">
            <v>71.84</v>
          </cell>
          <cell r="E83" t="str">
            <v/>
          </cell>
        </row>
        <row r="84">
          <cell r="B84" t="str">
            <v>Other employment status</v>
          </cell>
          <cell r="C84" t="str">
            <v>S</v>
          </cell>
          <cell r="D84">
            <v>155.06</v>
          </cell>
          <cell r="E84" t="str">
            <v/>
          </cell>
        </row>
        <row r="85">
          <cell r="B85" t="str">
            <v>Not in the labour force</v>
          </cell>
          <cell r="C85">
            <v>7</v>
          </cell>
          <cell r="D85">
            <v>41.37</v>
          </cell>
          <cell r="E85" t="str">
            <v>#</v>
          </cell>
        </row>
        <row r="86">
          <cell r="B86" t="str">
            <v>Personal income: $20,000 or less</v>
          </cell>
          <cell r="C86">
            <v>9</v>
          </cell>
          <cell r="D86">
            <v>38.020000000000003</v>
          </cell>
          <cell r="E86" t="str">
            <v>#</v>
          </cell>
        </row>
        <row r="87">
          <cell r="B87" t="str">
            <v>Personal income: $20,001–$40,000</v>
          </cell>
          <cell r="C87">
            <v>7</v>
          </cell>
          <cell r="D87">
            <v>45.6</v>
          </cell>
          <cell r="E87" t="str">
            <v>#</v>
          </cell>
        </row>
        <row r="88">
          <cell r="B88" t="str">
            <v>Personal income: $40,001–$60,000</v>
          </cell>
          <cell r="C88" t="str">
            <v>S</v>
          </cell>
          <cell r="D88">
            <v>53.17</v>
          </cell>
          <cell r="E88" t="str">
            <v/>
          </cell>
        </row>
        <row r="89">
          <cell r="B89" t="str">
            <v>Personal income: $60,001 or more</v>
          </cell>
          <cell r="C89" t="str">
            <v>S</v>
          </cell>
          <cell r="D89">
            <v>50.76</v>
          </cell>
          <cell r="E89" t="str">
            <v/>
          </cell>
        </row>
        <row r="90">
          <cell r="B90" t="str">
            <v>Household income: $40,000 or less</v>
          </cell>
          <cell r="C90">
            <v>8</v>
          </cell>
          <cell r="D90">
            <v>37.92</v>
          </cell>
          <cell r="E90" t="str">
            <v>#</v>
          </cell>
        </row>
        <row r="91">
          <cell r="B91" t="str">
            <v>Household income: $40,001–$60,000</v>
          </cell>
          <cell r="C91">
            <v>4</v>
          </cell>
          <cell r="D91">
            <v>49.54</v>
          </cell>
          <cell r="E91" t="str">
            <v>#</v>
          </cell>
        </row>
        <row r="92">
          <cell r="B92" t="str">
            <v>Household income: $60,001–$100,000</v>
          </cell>
          <cell r="C92">
            <v>7</v>
          </cell>
          <cell r="D92">
            <v>44.13</v>
          </cell>
          <cell r="E92" t="str">
            <v>#</v>
          </cell>
        </row>
        <row r="93">
          <cell r="B93" t="str">
            <v>Household income: $100,001 or more</v>
          </cell>
          <cell r="C93">
            <v>9</v>
          </cell>
          <cell r="D93">
            <v>49.61</v>
          </cell>
          <cell r="E93" t="str">
            <v>#</v>
          </cell>
        </row>
        <row r="94">
          <cell r="B94" t="str">
            <v>Not at all limited</v>
          </cell>
          <cell r="C94">
            <v>6</v>
          </cell>
          <cell r="D94">
            <v>47.47</v>
          </cell>
          <cell r="E94" t="str">
            <v>#</v>
          </cell>
        </row>
        <row r="95">
          <cell r="B95" t="str">
            <v>A little limited</v>
          </cell>
          <cell r="C95" t="str">
            <v>S</v>
          </cell>
          <cell r="D95">
            <v>55.33</v>
          </cell>
          <cell r="E95" t="str">
            <v/>
          </cell>
        </row>
        <row r="96">
          <cell r="B96" t="str">
            <v>Quite limited</v>
          </cell>
          <cell r="C96" t="str">
            <v>S</v>
          </cell>
          <cell r="D96">
            <v>59.54</v>
          </cell>
          <cell r="E96" t="str">
            <v/>
          </cell>
        </row>
        <row r="97">
          <cell r="B97" t="str">
            <v>Very limited</v>
          </cell>
          <cell r="C97">
            <v>7</v>
          </cell>
          <cell r="D97">
            <v>48.83</v>
          </cell>
          <cell r="E97" t="str">
            <v>#</v>
          </cell>
        </row>
        <row r="98">
          <cell r="B98" t="str">
            <v>Couldn't buy it</v>
          </cell>
          <cell r="C98" t="str">
            <v>S</v>
          </cell>
          <cell r="D98">
            <v>53.82</v>
          </cell>
          <cell r="E98" t="str">
            <v/>
          </cell>
        </row>
        <row r="99">
          <cell r="B99" t="str">
            <v>Not at all limited</v>
          </cell>
          <cell r="C99">
            <v>6</v>
          </cell>
          <cell r="D99">
            <v>47.47</v>
          </cell>
          <cell r="E99" t="str">
            <v>#</v>
          </cell>
        </row>
        <row r="100">
          <cell r="B100" t="str">
            <v>A little limited</v>
          </cell>
          <cell r="C100" t="str">
            <v>S</v>
          </cell>
          <cell r="D100">
            <v>55.33</v>
          </cell>
          <cell r="E100" t="str">
            <v/>
          </cell>
        </row>
        <row r="101">
          <cell r="B101" t="str">
            <v>Quite or very limited</v>
          </cell>
          <cell r="C101">
            <v>11</v>
          </cell>
          <cell r="D101">
            <v>37.200000000000003</v>
          </cell>
          <cell r="E101" t="str">
            <v>#</v>
          </cell>
        </row>
        <row r="102">
          <cell r="B102" t="str">
            <v>Couldn't buy it</v>
          </cell>
          <cell r="C102" t="str">
            <v>S</v>
          </cell>
          <cell r="D102">
            <v>53.82</v>
          </cell>
          <cell r="E102" t="str">
            <v/>
          </cell>
        </row>
        <row r="103">
          <cell r="B103" t="str">
            <v>Yes, can meet unexpected expense</v>
          </cell>
          <cell r="C103">
            <v>17</v>
          </cell>
          <cell r="D103">
            <v>28.2</v>
          </cell>
          <cell r="E103" t="str">
            <v>#</v>
          </cell>
        </row>
        <row r="104">
          <cell r="B104" t="str">
            <v>No, cannot meet unexpected expense</v>
          </cell>
          <cell r="C104">
            <v>11</v>
          </cell>
          <cell r="D104">
            <v>43.88</v>
          </cell>
          <cell r="E104" t="str">
            <v>#</v>
          </cell>
        </row>
        <row r="105">
          <cell r="B105" t="str">
            <v>Household had no vehicle access</v>
          </cell>
          <cell r="C105" t="str">
            <v>S</v>
          </cell>
          <cell r="D105">
            <v>89.47</v>
          </cell>
          <cell r="E105" t="str">
            <v/>
          </cell>
        </row>
        <row r="106">
          <cell r="B106" t="str">
            <v>Household had vehicle access</v>
          </cell>
          <cell r="C106">
            <v>27</v>
          </cell>
          <cell r="D106">
            <v>25.67</v>
          </cell>
          <cell r="E106" t="str">
            <v>#</v>
          </cell>
        </row>
        <row r="107">
          <cell r="B107" t="str">
            <v>Household had no access to device</v>
          </cell>
          <cell r="C107" t="str">
            <v>S</v>
          </cell>
          <cell r="D107">
            <v>104.53</v>
          </cell>
          <cell r="E107" t="str">
            <v/>
          </cell>
        </row>
        <row r="108">
          <cell r="B108" t="str">
            <v>Household had access to device</v>
          </cell>
          <cell r="C108">
            <v>28</v>
          </cell>
          <cell r="D108">
            <v>24.26</v>
          </cell>
          <cell r="E108" t="str">
            <v>#</v>
          </cell>
        </row>
        <row r="109">
          <cell r="B109" t="str">
            <v>One person household</v>
          </cell>
          <cell r="C109" t="str">
            <v>S</v>
          </cell>
          <cell r="D109">
            <v>50.83</v>
          </cell>
          <cell r="E109" t="str">
            <v/>
          </cell>
        </row>
        <row r="110">
          <cell r="B110" t="str">
            <v>One parent with child(ren)</v>
          </cell>
          <cell r="C110" t="str">
            <v>S</v>
          </cell>
          <cell r="D110">
            <v>56.42</v>
          </cell>
          <cell r="E110" t="str">
            <v/>
          </cell>
        </row>
        <row r="111">
          <cell r="B111" t="str">
            <v>Couple only</v>
          </cell>
          <cell r="C111" t="str">
            <v>S</v>
          </cell>
          <cell r="D111">
            <v>58.41</v>
          </cell>
          <cell r="E111" t="str">
            <v/>
          </cell>
        </row>
        <row r="112">
          <cell r="B112" t="str">
            <v>Couple with child(ren)</v>
          </cell>
          <cell r="C112">
            <v>9</v>
          </cell>
          <cell r="D112">
            <v>44.39</v>
          </cell>
          <cell r="E112" t="str">
            <v>#</v>
          </cell>
        </row>
        <row r="113">
          <cell r="B113" t="str">
            <v>Other multi-person household</v>
          </cell>
          <cell r="C113" t="str">
            <v>S</v>
          </cell>
          <cell r="D113">
            <v>60.5</v>
          </cell>
          <cell r="E113" t="str">
            <v/>
          </cell>
        </row>
        <row r="114">
          <cell r="B114" t="str">
            <v>Other household with couple and/or child</v>
          </cell>
          <cell r="C114" t="str">
            <v>S</v>
          </cell>
          <cell r="D114">
            <v>63.33</v>
          </cell>
          <cell r="E114" t="str">
            <v/>
          </cell>
        </row>
        <row r="115">
          <cell r="B115" t="str">
            <v>One-person household</v>
          </cell>
          <cell r="C115" t="str">
            <v>S</v>
          </cell>
          <cell r="D115">
            <v>50.83</v>
          </cell>
          <cell r="E115" t="str">
            <v/>
          </cell>
        </row>
        <row r="116">
          <cell r="B116" t="str">
            <v>Two-people household</v>
          </cell>
          <cell r="C116">
            <v>7</v>
          </cell>
          <cell r="D116">
            <v>37.659999999999997</v>
          </cell>
          <cell r="E116" t="str">
            <v>#</v>
          </cell>
        </row>
        <row r="117">
          <cell r="B117" t="str">
            <v>Three-people household</v>
          </cell>
          <cell r="C117">
            <v>8</v>
          </cell>
          <cell r="D117">
            <v>47.91</v>
          </cell>
          <cell r="E117" t="str">
            <v>#</v>
          </cell>
        </row>
        <row r="118">
          <cell r="B118" t="str">
            <v>Four-people household</v>
          </cell>
          <cell r="C118" t="str">
            <v>S</v>
          </cell>
          <cell r="D118">
            <v>53.79</v>
          </cell>
          <cell r="E118" t="str">
            <v/>
          </cell>
        </row>
        <row r="119">
          <cell r="B119" t="str">
            <v>Five-or-more-people household</v>
          </cell>
          <cell r="C119" t="str">
            <v>S</v>
          </cell>
          <cell r="D119">
            <v>66.53</v>
          </cell>
          <cell r="E119" t="str">
            <v/>
          </cell>
        </row>
        <row r="120">
          <cell r="B120" t="str">
            <v>No children in household</v>
          </cell>
          <cell r="C120">
            <v>14</v>
          </cell>
          <cell r="D120">
            <v>35.56</v>
          </cell>
          <cell r="E120" t="str">
            <v>#</v>
          </cell>
        </row>
        <row r="121">
          <cell r="B121" t="str">
            <v>One-child household</v>
          </cell>
          <cell r="C121">
            <v>5</v>
          </cell>
          <cell r="D121">
            <v>45.41</v>
          </cell>
          <cell r="E121" t="str">
            <v>#</v>
          </cell>
        </row>
        <row r="122">
          <cell r="B122" t="str">
            <v>Two-or-more-children household</v>
          </cell>
          <cell r="C122">
            <v>10</v>
          </cell>
          <cell r="D122">
            <v>44.89</v>
          </cell>
          <cell r="E122" t="str">
            <v>#</v>
          </cell>
        </row>
        <row r="123">
          <cell r="B123" t="str">
            <v>No children in household</v>
          </cell>
          <cell r="C123">
            <v>14</v>
          </cell>
          <cell r="D123">
            <v>35.56</v>
          </cell>
          <cell r="E123" t="str">
            <v>#</v>
          </cell>
        </row>
        <row r="124">
          <cell r="B124" t="str">
            <v>One-or-more-children household</v>
          </cell>
          <cell r="C124">
            <v>14</v>
          </cell>
          <cell r="D124">
            <v>32.96</v>
          </cell>
          <cell r="E124" t="str">
            <v>#</v>
          </cell>
        </row>
        <row r="125">
          <cell r="B125" t="str">
            <v>Yes, lived at current address</v>
          </cell>
          <cell r="C125">
            <v>24</v>
          </cell>
          <cell r="D125">
            <v>27.91</v>
          </cell>
          <cell r="E125" t="str">
            <v>#</v>
          </cell>
        </row>
        <row r="126">
          <cell r="B126" t="str">
            <v>No, did not live at current address</v>
          </cell>
          <cell r="C126">
            <v>5</v>
          </cell>
          <cell r="D126">
            <v>47.27</v>
          </cell>
          <cell r="E126" t="str">
            <v>#</v>
          </cell>
        </row>
        <row r="127">
          <cell r="B127" t="str">
            <v>Owned</v>
          </cell>
          <cell r="C127">
            <v>14</v>
          </cell>
          <cell r="D127">
            <v>33.35</v>
          </cell>
          <cell r="E127" t="str">
            <v>#</v>
          </cell>
        </row>
        <row r="128">
          <cell r="B128" t="str">
            <v>Rented, private</v>
          </cell>
          <cell r="C128">
            <v>12</v>
          </cell>
          <cell r="D128">
            <v>42.52</v>
          </cell>
          <cell r="E128" t="str">
            <v>#</v>
          </cell>
        </row>
        <row r="129">
          <cell r="B129" t="str">
            <v>Rented, government</v>
          </cell>
          <cell r="C129" t="str">
            <v>S</v>
          </cell>
          <cell r="D129">
            <v>56.38</v>
          </cell>
          <cell r="E129" t="str">
            <v/>
          </cell>
        </row>
      </sheetData>
      <sheetData sheetId="14">
        <row r="4">
          <cell r="B4" t="str">
            <v>New Zealand Average</v>
          </cell>
          <cell r="C4">
            <v>15</v>
          </cell>
          <cell r="D4">
            <v>35.479999999999997</v>
          </cell>
          <cell r="E4" t="str">
            <v>#</v>
          </cell>
        </row>
        <row r="5">
          <cell r="B5" t="str">
            <v>Male</v>
          </cell>
          <cell r="C5" t="str">
            <v>S</v>
          </cell>
          <cell r="D5">
            <v>56.43</v>
          </cell>
          <cell r="E5" t="str">
            <v/>
          </cell>
        </row>
        <row r="6">
          <cell r="B6" t="str">
            <v>Female</v>
          </cell>
          <cell r="C6">
            <v>9</v>
          </cell>
          <cell r="D6">
            <v>42.55</v>
          </cell>
          <cell r="E6" t="str">
            <v>#</v>
          </cell>
        </row>
        <row r="7">
          <cell r="B7" t="str">
            <v>Gender diverse</v>
          </cell>
          <cell r="C7" t="str">
            <v>S</v>
          </cell>
          <cell r="D7">
            <v>196.04</v>
          </cell>
          <cell r="E7" t="str">
            <v/>
          </cell>
        </row>
        <row r="8">
          <cell r="B8" t="str">
            <v>Cis-male</v>
          </cell>
          <cell r="C8" t="str">
            <v>S</v>
          </cell>
          <cell r="D8">
            <v>58.94</v>
          </cell>
          <cell r="E8" t="str">
            <v/>
          </cell>
        </row>
        <row r="9">
          <cell r="B9" t="str">
            <v>Cis-female</v>
          </cell>
          <cell r="C9">
            <v>9</v>
          </cell>
          <cell r="D9">
            <v>42.55</v>
          </cell>
          <cell r="E9" t="str">
            <v>#</v>
          </cell>
        </row>
        <row r="10">
          <cell r="B10" t="str">
            <v>Gender-diverse or trans-gender</v>
          </cell>
          <cell r="C10" t="str">
            <v>S</v>
          </cell>
          <cell r="D10">
            <v>156.04</v>
          </cell>
          <cell r="E10" t="str">
            <v/>
          </cell>
        </row>
        <row r="11">
          <cell r="B11" t="str">
            <v>Heterosexual</v>
          </cell>
          <cell r="C11">
            <v>13</v>
          </cell>
          <cell r="D11">
            <v>38.549999999999997</v>
          </cell>
          <cell r="E11" t="str">
            <v>#</v>
          </cell>
        </row>
        <row r="12">
          <cell r="B12" t="str">
            <v>Gay or lesbian</v>
          </cell>
          <cell r="C12" t="str">
            <v>S</v>
          </cell>
          <cell r="D12">
            <v>178.39</v>
          </cell>
          <cell r="E12" t="str">
            <v/>
          </cell>
        </row>
        <row r="13">
          <cell r="B13" t="str">
            <v>Bisexual</v>
          </cell>
          <cell r="C13" t="str">
            <v>S</v>
          </cell>
          <cell r="D13">
            <v>116.96</v>
          </cell>
          <cell r="E13" t="str">
            <v/>
          </cell>
        </row>
        <row r="14">
          <cell r="B14" t="str">
            <v>Other sexual identity</v>
          </cell>
          <cell r="C14" t="str">
            <v>S</v>
          </cell>
          <cell r="D14">
            <v>196.04</v>
          </cell>
          <cell r="E14" t="str">
            <v/>
          </cell>
        </row>
        <row r="15">
          <cell r="B15" t="str">
            <v>People with diverse sexualities</v>
          </cell>
          <cell r="C15" t="str">
            <v>S</v>
          </cell>
          <cell r="D15">
            <v>92.11</v>
          </cell>
          <cell r="E15" t="str">
            <v/>
          </cell>
        </row>
        <row r="16">
          <cell r="B16" t="str">
            <v>Not LGBT</v>
          </cell>
          <cell r="C16">
            <v>13</v>
          </cell>
          <cell r="D16">
            <v>37.94</v>
          </cell>
          <cell r="E16" t="str">
            <v>#</v>
          </cell>
        </row>
        <row r="17">
          <cell r="B17" t="str">
            <v>LGBT</v>
          </cell>
          <cell r="C17" t="str">
            <v>S</v>
          </cell>
          <cell r="D17">
            <v>82.49</v>
          </cell>
          <cell r="E17" t="str">
            <v/>
          </cell>
        </row>
        <row r="18">
          <cell r="B18" t="str">
            <v>15–19 years</v>
          </cell>
          <cell r="C18" t="str">
            <v>S</v>
          </cell>
          <cell r="D18">
            <v>119.27</v>
          </cell>
          <cell r="E18" t="str">
            <v/>
          </cell>
        </row>
        <row r="19">
          <cell r="B19" t="str">
            <v>20–29 years</v>
          </cell>
          <cell r="C19" t="str">
            <v>S</v>
          </cell>
          <cell r="D19">
            <v>58.1</v>
          </cell>
          <cell r="E19" t="str">
            <v/>
          </cell>
        </row>
        <row r="20">
          <cell r="B20" t="str">
            <v>30–39 years</v>
          </cell>
          <cell r="C20" t="str">
            <v>S</v>
          </cell>
          <cell r="D20">
            <v>58.54</v>
          </cell>
          <cell r="E20" t="str">
            <v/>
          </cell>
        </row>
        <row r="21">
          <cell r="B21" t="str">
            <v>40–49 years</v>
          </cell>
          <cell r="C21" t="str">
            <v>S</v>
          </cell>
          <cell r="D21">
            <v>62.01</v>
          </cell>
          <cell r="E21" t="str">
            <v/>
          </cell>
        </row>
        <row r="22">
          <cell r="B22" t="str">
            <v>50–59 years</v>
          </cell>
          <cell r="C22" t="str">
            <v>S</v>
          </cell>
          <cell r="D22">
            <v>83.31</v>
          </cell>
          <cell r="E22" t="str">
            <v/>
          </cell>
        </row>
        <row r="23">
          <cell r="B23" t="str">
            <v>60–64 years</v>
          </cell>
          <cell r="C23" t="str">
            <v>S</v>
          </cell>
          <cell r="D23">
            <v>196.39</v>
          </cell>
          <cell r="E23" t="str">
            <v/>
          </cell>
        </row>
        <row r="24">
          <cell r="B24" t="str">
            <v>65 years and over</v>
          </cell>
          <cell r="C24" t="str">
            <v>S</v>
          </cell>
          <cell r="D24">
            <v>196.24</v>
          </cell>
          <cell r="E24" t="str">
            <v/>
          </cell>
        </row>
        <row r="25">
          <cell r="B25" t="str">
            <v>15–29 years</v>
          </cell>
          <cell r="C25" t="str">
            <v>S</v>
          </cell>
          <cell r="D25">
            <v>56.17</v>
          </cell>
          <cell r="E25" t="str">
            <v/>
          </cell>
        </row>
        <row r="26">
          <cell r="B26" t="str">
            <v>30–64 years</v>
          </cell>
          <cell r="C26">
            <v>9</v>
          </cell>
          <cell r="D26">
            <v>39.46</v>
          </cell>
          <cell r="E26" t="str">
            <v>#</v>
          </cell>
        </row>
        <row r="27">
          <cell r="B27" t="str">
            <v>65 years and over</v>
          </cell>
          <cell r="C27" t="str">
            <v>S</v>
          </cell>
          <cell r="D27">
            <v>196.24</v>
          </cell>
          <cell r="E27" t="str">
            <v/>
          </cell>
        </row>
        <row r="28">
          <cell r="B28" t="str">
            <v>15–19 years</v>
          </cell>
          <cell r="C28" t="str">
            <v>S</v>
          </cell>
          <cell r="D28">
            <v>119.27</v>
          </cell>
          <cell r="E28" t="str">
            <v/>
          </cell>
        </row>
        <row r="29">
          <cell r="B29" t="str">
            <v>20–29 years</v>
          </cell>
          <cell r="C29" t="str">
            <v>S</v>
          </cell>
          <cell r="D29">
            <v>58.1</v>
          </cell>
          <cell r="E29" t="str">
            <v/>
          </cell>
        </row>
        <row r="30">
          <cell r="B30" t="str">
            <v>NZ European</v>
          </cell>
          <cell r="C30">
            <v>8</v>
          </cell>
          <cell r="D30">
            <v>37.86</v>
          </cell>
          <cell r="E30" t="str">
            <v>#</v>
          </cell>
        </row>
        <row r="31">
          <cell r="B31" t="str">
            <v>Māori</v>
          </cell>
          <cell r="C31" t="str">
            <v>S</v>
          </cell>
          <cell r="D31">
            <v>51.1</v>
          </cell>
          <cell r="E31" t="str">
            <v/>
          </cell>
        </row>
        <row r="32">
          <cell r="B32" t="str">
            <v>Pacific peoples</v>
          </cell>
          <cell r="C32" t="str">
            <v>S</v>
          </cell>
          <cell r="D32">
            <v>83.42</v>
          </cell>
          <cell r="E32" t="str">
            <v/>
          </cell>
        </row>
        <row r="33">
          <cell r="B33" t="str">
            <v>Asian</v>
          </cell>
          <cell r="C33" t="str">
            <v>S</v>
          </cell>
          <cell r="D33">
            <v>151.52000000000001</v>
          </cell>
          <cell r="E33" t="str">
            <v/>
          </cell>
        </row>
        <row r="34">
          <cell r="B34" t="str">
            <v>Chinese</v>
          </cell>
          <cell r="C34" t="str">
            <v>S</v>
          </cell>
          <cell r="D34">
            <v>196.03</v>
          </cell>
          <cell r="E34" t="str">
            <v/>
          </cell>
        </row>
        <row r="35">
          <cell r="B35" t="str">
            <v>Indian</v>
          </cell>
          <cell r="C35" t="str">
            <v>S</v>
          </cell>
          <cell r="D35">
            <v>196.03</v>
          </cell>
          <cell r="E35" t="str">
            <v/>
          </cell>
        </row>
        <row r="36">
          <cell r="B36" t="str">
            <v>Other Asian ethnicity</v>
          </cell>
          <cell r="C36">
            <v>0</v>
          </cell>
          <cell r="D36" t="str">
            <v>.</v>
          </cell>
          <cell r="E36" t="str">
            <v/>
          </cell>
        </row>
        <row r="37">
          <cell r="B37" t="str">
            <v>Other ethnicity</v>
          </cell>
          <cell r="C37" t="str">
            <v>S</v>
          </cell>
          <cell r="D37">
            <v>141.11000000000001</v>
          </cell>
          <cell r="E37" t="str">
            <v/>
          </cell>
        </row>
        <row r="38">
          <cell r="B38" t="str">
            <v>Other ethnicity (except European and Māori)</v>
          </cell>
          <cell r="C38" t="str">
            <v>S</v>
          </cell>
          <cell r="D38">
            <v>74.150000000000006</v>
          </cell>
          <cell r="E38" t="str">
            <v/>
          </cell>
        </row>
        <row r="39">
          <cell r="B39" t="str">
            <v>Other ethnicity (except European, Māori and Asian)</v>
          </cell>
          <cell r="C39" t="str">
            <v>S</v>
          </cell>
          <cell r="D39">
            <v>78.62</v>
          </cell>
          <cell r="E39" t="str">
            <v/>
          </cell>
        </row>
        <row r="40">
          <cell r="B40" t="str">
            <v>Other ethnicity (except European, Māori and Pacific)</v>
          </cell>
          <cell r="C40" t="str">
            <v>S</v>
          </cell>
          <cell r="D40">
            <v>103.02</v>
          </cell>
          <cell r="E40" t="str">
            <v/>
          </cell>
        </row>
        <row r="41">
          <cell r="B41">
            <v>2018</v>
          </cell>
          <cell r="C41">
            <v>7</v>
          </cell>
          <cell r="D41">
            <v>41.55</v>
          </cell>
          <cell r="E41" t="str">
            <v>#</v>
          </cell>
        </row>
        <row r="42">
          <cell r="B42" t="str">
            <v>2019/20</v>
          </cell>
          <cell r="C42" t="str">
            <v>S</v>
          </cell>
          <cell r="D42">
            <v>52.47</v>
          </cell>
          <cell r="E42" t="str">
            <v/>
          </cell>
        </row>
        <row r="43">
          <cell r="B43" t="str">
            <v>Auckland</v>
          </cell>
          <cell r="C43" t="str">
            <v>S</v>
          </cell>
          <cell r="D43">
            <v>57.09</v>
          </cell>
          <cell r="E43" t="str">
            <v/>
          </cell>
        </row>
        <row r="44">
          <cell r="B44" t="str">
            <v>Wellington</v>
          </cell>
          <cell r="C44" t="str">
            <v>S</v>
          </cell>
          <cell r="D44">
            <v>77.94</v>
          </cell>
          <cell r="E44" t="str">
            <v/>
          </cell>
        </row>
        <row r="45">
          <cell r="B45" t="str">
            <v>Rest of North Island</v>
          </cell>
          <cell r="C45" t="str">
            <v>S</v>
          </cell>
          <cell r="D45">
            <v>60.36</v>
          </cell>
          <cell r="E45" t="str">
            <v/>
          </cell>
        </row>
        <row r="46">
          <cell r="B46" t="str">
            <v>Canterbury</v>
          </cell>
          <cell r="C46" t="str">
            <v>S</v>
          </cell>
          <cell r="D46">
            <v>138.58000000000001</v>
          </cell>
          <cell r="E46" t="str">
            <v/>
          </cell>
        </row>
        <row r="47">
          <cell r="B47" t="str">
            <v>Rest of South Island</v>
          </cell>
          <cell r="C47" t="str">
            <v>S</v>
          </cell>
          <cell r="D47">
            <v>64.33</v>
          </cell>
          <cell r="E47" t="str">
            <v/>
          </cell>
        </row>
        <row r="48">
          <cell r="B48" t="str">
            <v>Major urban area</v>
          </cell>
          <cell r="C48">
            <v>8</v>
          </cell>
          <cell r="D48">
            <v>44.04</v>
          </cell>
          <cell r="E48" t="str">
            <v>#</v>
          </cell>
        </row>
        <row r="49">
          <cell r="B49" t="str">
            <v>Large urban area</v>
          </cell>
          <cell r="C49" t="str">
            <v>S</v>
          </cell>
          <cell r="D49">
            <v>70.790000000000006</v>
          </cell>
          <cell r="E49" t="str">
            <v/>
          </cell>
        </row>
        <row r="50">
          <cell r="B50" t="str">
            <v>Medium urban area</v>
          </cell>
          <cell r="C50" t="str">
            <v>S</v>
          </cell>
          <cell r="D50">
            <v>119.53</v>
          </cell>
          <cell r="E50" t="str">
            <v/>
          </cell>
        </row>
        <row r="51">
          <cell r="B51" t="str">
            <v>Small urban area</v>
          </cell>
          <cell r="C51" t="str">
            <v>S</v>
          </cell>
          <cell r="D51">
            <v>116.08</v>
          </cell>
          <cell r="E51" t="str">
            <v/>
          </cell>
        </row>
        <row r="52">
          <cell r="B52" t="str">
            <v>Rural settlement/rural other</v>
          </cell>
          <cell r="C52" t="str">
            <v>S</v>
          </cell>
          <cell r="D52">
            <v>83.77</v>
          </cell>
          <cell r="E52" t="str">
            <v/>
          </cell>
        </row>
        <row r="53">
          <cell r="B53" t="str">
            <v>Major urban area</v>
          </cell>
          <cell r="C53">
            <v>8</v>
          </cell>
          <cell r="D53">
            <v>44.04</v>
          </cell>
          <cell r="E53" t="str">
            <v>#</v>
          </cell>
        </row>
        <row r="54">
          <cell r="B54" t="str">
            <v>Medium/large urban area</v>
          </cell>
          <cell r="C54" t="str">
            <v>S</v>
          </cell>
          <cell r="D54">
            <v>61.17</v>
          </cell>
          <cell r="E54" t="str">
            <v/>
          </cell>
        </row>
        <row r="55">
          <cell r="B55" t="str">
            <v>Small urban/rural area</v>
          </cell>
          <cell r="C55" t="str">
            <v>S</v>
          </cell>
          <cell r="D55">
            <v>73.8</v>
          </cell>
          <cell r="E55" t="str">
            <v/>
          </cell>
        </row>
        <row r="56">
          <cell r="B56" t="str">
            <v>Quintile 1 (least deprived)</v>
          </cell>
          <cell r="C56" t="str">
            <v>S</v>
          </cell>
          <cell r="D56">
            <v>95.67</v>
          </cell>
          <cell r="E56" t="str">
            <v/>
          </cell>
        </row>
        <row r="57">
          <cell r="B57" t="str">
            <v>Quintile 2</v>
          </cell>
          <cell r="C57" t="str">
            <v>S</v>
          </cell>
          <cell r="D57">
            <v>82.99</v>
          </cell>
          <cell r="E57" t="str">
            <v/>
          </cell>
        </row>
        <row r="58">
          <cell r="B58" t="str">
            <v>Quintile 3</v>
          </cell>
          <cell r="C58" t="str">
            <v>S</v>
          </cell>
          <cell r="D58">
            <v>72.39</v>
          </cell>
          <cell r="E58" t="str">
            <v/>
          </cell>
        </row>
        <row r="59">
          <cell r="B59" t="str">
            <v>Quintile 4</v>
          </cell>
          <cell r="C59" t="str">
            <v>S</v>
          </cell>
          <cell r="D59">
            <v>75</v>
          </cell>
          <cell r="E59" t="str">
            <v/>
          </cell>
        </row>
        <row r="60">
          <cell r="B60" t="str">
            <v>Quintile 5 (most deprived)</v>
          </cell>
          <cell r="C60" t="str">
            <v>S</v>
          </cell>
          <cell r="D60">
            <v>55.3</v>
          </cell>
          <cell r="E60" t="str">
            <v/>
          </cell>
        </row>
        <row r="61">
          <cell r="B61" t="str">
            <v>Had partner within last 12 months</v>
          </cell>
          <cell r="C61">
            <v>15</v>
          </cell>
          <cell r="D61">
            <v>35.479999999999997</v>
          </cell>
          <cell r="E61" t="str">
            <v>#</v>
          </cell>
        </row>
        <row r="62">
          <cell r="B62" t="str">
            <v>Has ever had a partner</v>
          </cell>
          <cell r="C62">
            <v>15</v>
          </cell>
          <cell r="D62">
            <v>35.479999999999997</v>
          </cell>
          <cell r="E62" t="str">
            <v>#</v>
          </cell>
        </row>
        <row r="63">
          <cell r="B63" t="str">
            <v>Partnered – legally registered</v>
          </cell>
          <cell r="C63" t="str">
            <v>S</v>
          </cell>
          <cell r="D63">
            <v>50.45</v>
          </cell>
          <cell r="E63" t="str">
            <v/>
          </cell>
        </row>
        <row r="64">
          <cell r="B64" t="str">
            <v>Partnered – not legally registered</v>
          </cell>
          <cell r="C64" t="str">
            <v>S</v>
          </cell>
          <cell r="D64">
            <v>83.78</v>
          </cell>
          <cell r="E64" t="str">
            <v/>
          </cell>
        </row>
        <row r="65">
          <cell r="B65" t="str">
            <v>Non-partnered</v>
          </cell>
          <cell r="C65">
            <v>5</v>
          </cell>
          <cell r="D65">
            <v>45.27</v>
          </cell>
          <cell r="E65" t="str">
            <v>#</v>
          </cell>
        </row>
        <row r="66">
          <cell r="B66" t="str">
            <v>Never married and never in a civil union</v>
          </cell>
          <cell r="C66">
            <v>4</v>
          </cell>
          <cell r="D66">
            <v>46.46</v>
          </cell>
          <cell r="E66" t="str">
            <v>#</v>
          </cell>
        </row>
        <row r="67">
          <cell r="B67" t="str">
            <v>Divorced</v>
          </cell>
          <cell r="C67" t="str">
            <v>S</v>
          </cell>
          <cell r="D67">
            <v>196.04</v>
          </cell>
          <cell r="E67" t="str">
            <v/>
          </cell>
        </row>
        <row r="68">
          <cell r="B68" t="str">
            <v>Widowed/surviving partner</v>
          </cell>
          <cell r="C68" t="str">
            <v>S</v>
          </cell>
          <cell r="D68">
            <v>178.21</v>
          </cell>
          <cell r="E68" t="str">
            <v/>
          </cell>
        </row>
        <row r="69">
          <cell r="B69" t="str">
            <v>Separated</v>
          </cell>
          <cell r="C69" t="str">
            <v>S</v>
          </cell>
          <cell r="D69">
            <v>105.34</v>
          </cell>
          <cell r="E69" t="str">
            <v/>
          </cell>
        </row>
        <row r="70">
          <cell r="B70" t="str">
            <v>Married/civil union/de facto</v>
          </cell>
          <cell r="C70">
            <v>7</v>
          </cell>
          <cell r="D70">
            <v>49.11</v>
          </cell>
          <cell r="E70" t="str">
            <v>#</v>
          </cell>
        </row>
        <row r="71">
          <cell r="B71" t="str">
            <v>Adults with disability</v>
          </cell>
          <cell r="C71" t="str">
            <v>S</v>
          </cell>
          <cell r="D71">
            <v>196.35</v>
          </cell>
          <cell r="E71" t="str">
            <v/>
          </cell>
        </row>
        <row r="72">
          <cell r="B72" t="str">
            <v>Adults without disability</v>
          </cell>
          <cell r="C72">
            <v>15</v>
          </cell>
          <cell r="D72">
            <v>35.840000000000003</v>
          </cell>
          <cell r="E72" t="str">
            <v>#</v>
          </cell>
        </row>
        <row r="73">
          <cell r="B73" t="str">
            <v>Low level of psychological distress</v>
          </cell>
          <cell r="C73">
            <v>9</v>
          </cell>
          <cell r="D73">
            <v>36.479999999999997</v>
          </cell>
          <cell r="E73" t="str">
            <v>#</v>
          </cell>
        </row>
        <row r="74">
          <cell r="B74" t="str">
            <v>Moderate level of psychological distress</v>
          </cell>
          <cell r="C74" t="str">
            <v>S</v>
          </cell>
          <cell r="D74">
            <v>76.319999999999993</v>
          </cell>
          <cell r="E74" t="str">
            <v/>
          </cell>
        </row>
        <row r="75">
          <cell r="B75" t="str">
            <v>High level of psychological distress</v>
          </cell>
          <cell r="C75" t="str">
            <v>S</v>
          </cell>
          <cell r="D75">
            <v>89.33</v>
          </cell>
          <cell r="E75" t="str">
            <v/>
          </cell>
        </row>
        <row r="76">
          <cell r="B76" t="str">
            <v>No probable serious mental illness</v>
          </cell>
          <cell r="C76">
            <v>9</v>
          </cell>
          <cell r="D76">
            <v>36.479999999999997</v>
          </cell>
          <cell r="E76" t="str">
            <v>#</v>
          </cell>
        </row>
        <row r="77">
          <cell r="B77" t="str">
            <v>Probable serious mental illness</v>
          </cell>
          <cell r="C77" t="str">
            <v>S</v>
          </cell>
          <cell r="D77">
            <v>76.319999999999993</v>
          </cell>
          <cell r="E77" t="str">
            <v/>
          </cell>
        </row>
        <row r="78">
          <cell r="B78" t="str">
            <v>Employed</v>
          </cell>
          <cell r="C78">
            <v>9</v>
          </cell>
          <cell r="D78">
            <v>46.97</v>
          </cell>
          <cell r="E78" t="str">
            <v>#</v>
          </cell>
        </row>
        <row r="79">
          <cell r="B79" t="str">
            <v>Unemployed</v>
          </cell>
          <cell r="C79" t="str">
            <v>S</v>
          </cell>
          <cell r="D79">
            <v>93.2</v>
          </cell>
          <cell r="E79" t="str">
            <v/>
          </cell>
        </row>
        <row r="80">
          <cell r="B80" t="str">
            <v>Retired</v>
          </cell>
          <cell r="C80" t="str">
            <v>S</v>
          </cell>
          <cell r="D80">
            <v>138.15</v>
          </cell>
          <cell r="E80" t="str">
            <v/>
          </cell>
        </row>
        <row r="81">
          <cell r="B81" t="str">
            <v>Home or caring duties or voluntary work</v>
          </cell>
          <cell r="C81" t="str">
            <v>S</v>
          </cell>
          <cell r="D81">
            <v>102.02</v>
          </cell>
          <cell r="E81" t="str">
            <v/>
          </cell>
        </row>
        <row r="82">
          <cell r="B82" t="str">
            <v>Not employed, studying</v>
          </cell>
          <cell r="C82" t="str">
            <v>S</v>
          </cell>
          <cell r="D82">
            <v>126.36</v>
          </cell>
          <cell r="E82" t="str">
            <v/>
          </cell>
        </row>
        <row r="83">
          <cell r="B83" t="str">
            <v>Not employed, not actively seeking work/unable to work</v>
          </cell>
          <cell r="C83" t="str">
            <v>S</v>
          </cell>
          <cell r="D83">
            <v>76.430000000000007</v>
          </cell>
          <cell r="E83" t="str">
            <v/>
          </cell>
        </row>
        <row r="84">
          <cell r="B84" t="str">
            <v>Other employment status</v>
          </cell>
          <cell r="C84" t="str">
            <v>S</v>
          </cell>
          <cell r="D84">
            <v>159.09</v>
          </cell>
          <cell r="E84" t="str">
            <v/>
          </cell>
        </row>
        <row r="85">
          <cell r="B85" t="str">
            <v>Not in the labour force</v>
          </cell>
          <cell r="C85" t="str">
            <v>S</v>
          </cell>
          <cell r="D85">
            <v>60.28</v>
          </cell>
          <cell r="E85" t="str">
            <v/>
          </cell>
        </row>
        <row r="86">
          <cell r="B86" t="str">
            <v>Personal income: $20,000 or less</v>
          </cell>
          <cell r="C86" t="str">
            <v>S</v>
          </cell>
          <cell r="D86">
            <v>55.72</v>
          </cell>
          <cell r="E86" t="str">
            <v/>
          </cell>
        </row>
        <row r="87">
          <cell r="B87" t="str">
            <v>Personal income: $20,001–$40,000</v>
          </cell>
          <cell r="C87" t="str">
            <v>S</v>
          </cell>
          <cell r="D87">
            <v>62.11</v>
          </cell>
          <cell r="E87" t="str">
            <v/>
          </cell>
        </row>
        <row r="88">
          <cell r="B88" t="str">
            <v>Personal income: $40,001–$60,000</v>
          </cell>
          <cell r="C88" t="str">
            <v>S</v>
          </cell>
          <cell r="D88">
            <v>84.82</v>
          </cell>
          <cell r="E88" t="str">
            <v/>
          </cell>
        </row>
        <row r="89">
          <cell r="B89" t="str">
            <v>Personal income: $60,001 or more</v>
          </cell>
          <cell r="C89" t="str">
            <v>S</v>
          </cell>
          <cell r="D89">
            <v>59</v>
          </cell>
          <cell r="E89" t="str">
            <v/>
          </cell>
        </row>
        <row r="90">
          <cell r="B90" t="str">
            <v>Household income: $40,000 or less</v>
          </cell>
          <cell r="C90">
            <v>5</v>
          </cell>
          <cell r="D90">
            <v>46.65</v>
          </cell>
          <cell r="E90" t="str">
            <v>#</v>
          </cell>
        </row>
        <row r="91">
          <cell r="B91" t="str">
            <v>Household income: $40,001–$60,000</v>
          </cell>
          <cell r="C91" t="str">
            <v>S</v>
          </cell>
          <cell r="D91">
            <v>63.4</v>
          </cell>
          <cell r="E91" t="str">
            <v/>
          </cell>
        </row>
        <row r="92">
          <cell r="B92" t="str">
            <v>Household income: $60,001–$100,000</v>
          </cell>
          <cell r="C92" t="str">
            <v>S</v>
          </cell>
          <cell r="D92">
            <v>74.650000000000006</v>
          </cell>
          <cell r="E92" t="str">
            <v/>
          </cell>
        </row>
        <row r="93">
          <cell r="B93" t="str">
            <v>Household income: $100,001 or more</v>
          </cell>
          <cell r="C93" t="str">
            <v>S</v>
          </cell>
          <cell r="D93">
            <v>70.83</v>
          </cell>
          <cell r="E93" t="str">
            <v/>
          </cell>
        </row>
        <row r="94">
          <cell r="B94" t="str">
            <v>Not at all limited</v>
          </cell>
          <cell r="C94" t="str">
            <v>S</v>
          </cell>
          <cell r="D94">
            <v>61.64</v>
          </cell>
          <cell r="E94" t="str">
            <v/>
          </cell>
        </row>
        <row r="95">
          <cell r="B95" t="str">
            <v>A little limited</v>
          </cell>
          <cell r="C95" t="str">
            <v>S</v>
          </cell>
          <cell r="D95">
            <v>76.2</v>
          </cell>
          <cell r="E95" t="str">
            <v/>
          </cell>
        </row>
        <row r="96">
          <cell r="B96" t="str">
            <v>Quite limited</v>
          </cell>
          <cell r="C96" t="str">
            <v>S</v>
          </cell>
          <cell r="D96">
            <v>91.84</v>
          </cell>
          <cell r="E96" t="str">
            <v/>
          </cell>
        </row>
        <row r="97">
          <cell r="B97" t="str">
            <v>Very limited</v>
          </cell>
          <cell r="C97" t="str">
            <v>S</v>
          </cell>
          <cell r="D97">
            <v>63.17</v>
          </cell>
          <cell r="E97" t="str">
            <v/>
          </cell>
        </row>
        <row r="98">
          <cell r="B98" t="str">
            <v>Couldn't buy it</v>
          </cell>
          <cell r="C98" t="str">
            <v>S</v>
          </cell>
          <cell r="D98">
            <v>78.959999999999994</v>
          </cell>
          <cell r="E98" t="str">
            <v/>
          </cell>
        </row>
        <row r="99">
          <cell r="B99" t="str">
            <v>Not at all limited</v>
          </cell>
          <cell r="C99" t="str">
            <v>S</v>
          </cell>
          <cell r="D99">
            <v>61.64</v>
          </cell>
          <cell r="E99" t="str">
            <v/>
          </cell>
        </row>
        <row r="100">
          <cell r="B100" t="str">
            <v>A little limited</v>
          </cell>
          <cell r="C100" t="str">
            <v>S</v>
          </cell>
          <cell r="D100">
            <v>76.2</v>
          </cell>
          <cell r="E100" t="str">
            <v/>
          </cell>
        </row>
        <row r="101">
          <cell r="B101" t="str">
            <v>Quite or very limited</v>
          </cell>
          <cell r="C101" t="str">
            <v>S</v>
          </cell>
          <cell r="D101">
            <v>54.45</v>
          </cell>
          <cell r="E101" t="str">
            <v/>
          </cell>
        </row>
        <row r="102">
          <cell r="B102" t="str">
            <v>Couldn't buy it</v>
          </cell>
          <cell r="C102" t="str">
            <v>S</v>
          </cell>
          <cell r="D102">
            <v>78.959999999999994</v>
          </cell>
          <cell r="E102" t="str">
            <v/>
          </cell>
        </row>
        <row r="103">
          <cell r="B103" t="str">
            <v>Yes, can meet unexpected expense</v>
          </cell>
          <cell r="C103">
            <v>8</v>
          </cell>
          <cell r="D103">
            <v>41.34</v>
          </cell>
          <cell r="E103" t="str">
            <v>#</v>
          </cell>
        </row>
        <row r="104">
          <cell r="B104" t="str">
            <v>No, cannot meet unexpected expense</v>
          </cell>
          <cell r="C104" t="str">
            <v>S</v>
          </cell>
          <cell r="D104">
            <v>66.680000000000007</v>
          </cell>
          <cell r="E104" t="str">
            <v/>
          </cell>
        </row>
        <row r="105">
          <cell r="B105" t="str">
            <v>Household had no vehicle access</v>
          </cell>
          <cell r="C105" t="str">
            <v>S</v>
          </cell>
          <cell r="D105">
            <v>94.76</v>
          </cell>
          <cell r="E105" t="str">
            <v/>
          </cell>
        </row>
        <row r="106">
          <cell r="B106" t="str">
            <v>Household had vehicle access</v>
          </cell>
          <cell r="C106">
            <v>14</v>
          </cell>
          <cell r="D106">
            <v>38.49</v>
          </cell>
          <cell r="E106" t="str">
            <v>#</v>
          </cell>
        </row>
        <row r="107">
          <cell r="B107" t="str">
            <v>Household had no access to device</v>
          </cell>
          <cell r="C107" t="str">
            <v>S</v>
          </cell>
          <cell r="D107">
            <v>122.03</v>
          </cell>
          <cell r="E107" t="str">
            <v/>
          </cell>
        </row>
        <row r="108">
          <cell r="B108" t="str">
            <v>Household had access to device</v>
          </cell>
          <cell r="C108">
            <v>14</v>
          </cell>
          <cell r="D108">
            <v>35.380000000000003</v>
          </cell>
          <cell r="E108" t="str">
            <v>#</v>
          </cell>
        </row>
        <row r="109">
          <cell r="B109" t="str">
            <v>One person household</v>
          </cell>
          <cell r="C109" t="str">
            <v>S</v>
          </cell>
          <cell r="D109">
            <v>66.34</v>
          </cell>
          <cell r="E109" t="str">
            <v/>
          </cell>
        </row>
        <row r="110">
          <cell r="B110" t="str">
            <v>One parent with child(ren)</v>
          </cell>
          <cell r="C110" t="str">
            <v>S</v>
          </cell>
          <cell r="D110">
            <v>65.45</v>
          </cell>
          <cell r="E110" t="str">
            <v/>
          </cell>
        </row>
        <row r="111">
          <cell r="B111" t="str">
            <v>Couple only</v>
          </cell>
          <cell r="C111" t="str">
            <v>S</v>
          </cell>
          <cell r="D111">
            <v>97.99</v>
          </cell>
          <cell r="E111" t="str">
            <v/>
          </cell>
        </row>
        <row r="112">
          <cell r="B112" t="str">
            <v>Couple with child(ren)</v>
          </cell>
          <cell r="C112" t="str">
            <v>S</v>
          </cell>
          <cell r="D112">
            <v>63.29</v>
          </cell>
          <cell r="E112" t="str">
            <v/>
          </cell>
        </row>
        <row r="113">
          <cell r="B113" t="str">
            <v>Other multi-person household</v>
          </cell>
          <cell r="C113" t="str">
            <v>S</v>
          </cell>
          <cell r="D113">
            <v>96</v>
          </cell>
          <cell r="E113" t="str">
            <v/>
          </cell>
        </row>
        <row r="114">
          <cell r="B114" t="str">
            <v>Other household with couple and/or child</v>
          </cell>
          <cell r="C114" t="str">
            <v>S</v>
          </cell>
          <cell r="D114">
            <v>97.88</v>
          </cell>
          <cell r="E114" t="str">
            <v/>
          </cell>
        </row>
        <row r="115">
          <cell r="B115" t="str">
            <v>One-person household</v>
          </cell>
          <cell r="C115" t="str">
            <v>S</v>
          </cell>
          <cell r="D115">
            <v>66.34</v>
          </cell>
          <cell r="E115" t="str">
            <v/>
          </cell>
        </row>
        <row r="116">
          <cell r="B116" t="str">
            <v>Two-people household</v>
          </cell>
          <cell r="C116" t="str">
            <v>S</v>
          </cell>
          <cell r="D116">
            <v>52.62</v>
          </cell>
          <cell r="E116" t="str">
            <v/>
          </cell>
        </row>
        <row r="117">
          <cell r="B117" t="str">
            <v>Three-people household</v>
          </cell>
          <cell r="C117" t="str">
            <v>S</v>
          </cell>
          <cell r="D117">
            <v>65.84</v>
          </cell>
          <cell r="E117" t="str">
            <v/>
          </cell>
        </row>
        <row r="118">
          <cell r="B118" t="str">
            <v>Four-people household</v>
          </cell>
          <cell r="C118" t="str">
            <v>S</v>
          </cell>
          <cell r="D118">
            <v>69.8</v>
          </cell>
          <cell r="E118" t="str">
            <v/>
          </cell>
        </row>
        <row r="119">
          <cell r="B119" t="str">
            <v>Five-or-more-people household</v>
          </cell>
          <cell r="C119" t="str">
            <v>S</v>
          </cell>
          <cell r="D119">
            <v>89.51</v>
          </cell>
          <cell r="E119" t="str">
            <v/>
          </cell>
        </row>
        <row r="120">
          <cell r="B120" t="str">
            <v>No children in household</v>
          </cell>
          <cell r="C120" t="str">
            <v>S</v>
          </cell>
          <cell r="D120">
            <v>53.39</v>
          </cell>
          <cell r="E120" t="str">
            <v/>
          </cell>
        </row>
        <row r="121">
          <cell r="B121" t="str">
            <v>One-child household</v>
          </cell>
          <cell r="C121" t="str">
            <v>S</v>
          </cell>
          <cell r="D121">
            <v>52.58</v>
          </cell>
          <cell r="E121" t="str">
            <v/>
          </cell>
        </row>
        <row r="122">
          <cell r="B122" t="str">
            <v>Two-or-more-children household</v>
          </cell>
          <cell r="C122" t="str">
            <v>S</v>
          </cell>
          <cell r="D122">
            <v>62.93</v>
          </cell>
          <cell r="E122" t="str">
            <v/>
          </cell>
        </row>
        <row r="123">
          <cell r="B123" t="str">
            <v>No children in household</v>
          </cell>
          <cell r="C123" t="str">
            <v>S</v>
          </cell>
          <cell r="D123">
            <v>53.39</v>
          </cell>
          <cell r="E123" t="str">
            <v/>
          </cell>
        </row>
        <row r="124">
          <cell r="B124" t="str">
            <v>One-or-more-children household</v>
          </cell>
          <cell r="C124">
            <v>8</v>
          </cell>
          <cell r="D124">
            <v>46.13</v>
          </cell>
          <cell r="E124" t="str">
            <v>#</v>
          </cell>
        </row>
        <row r="125">
          <cell r="B125" t="str">
            <v>Yes, lived at current address</v>
          </cell>
          <cell r="C125">
            <v>13</v>
          </cell>
          <cell r="D125">
            <v>39.93</v>
          </cell>
          <cell r="E125" t="str">
            <v>#</v>
          </cell>
        </row>
        <row r="126">
          <cell r="B126" t="str">
            <v>No, did not live at current address</v>
          </cell>
          <cell r="C126" t="str">
            <v>S</v>
          </cell>
          <cell r="D126">
            <v>63.13</v>
          </cell>
          <cell r="E126" t="str">
            <v/>
          </cell>
        </row>
        <row r="127">
          <cell r="B127" t="str">
            <v>Owned</v>
          </cell>
          <cell r="C127">
            <v>5</v>
          </cell>
          <cell r="D127">
            <v>49.26</v>
          </cell>
          <cell r="E127" t="str">
            <v>#</v>
          </cell>
        </row>
        <row r="128">
          <cell r="B128" t="str">
            <v>Rented, private</v>
          </cell>
          <cell r="C128" t="str">
            <v>S</v>
          </cell>
          <cell r="D128">
            <v>60.44</v>
          </cell>
          <cell r="E128" t="str">
            <v/>
          </cell>
        </row>
        <row r="129">
          <cell r="B129" t="str">
            <v>Rented, government</v>
          </cell>
          <cell r="C129" t="str">
            <v>S</v>
          </cell>
          <cell r="D129">
            <v>62.86</v>
          </cell>
          <cell r="E129" t="str">
            <v/>
          </cell>
        </row>
      </sheetData>
      <sheetData sheetId="15">
        <row r="4">
          <cell r="B4" t="str">
            <v>New Zealand Average</v>
          </cell>
          <cell r="C4">
            <v>49</v>
          </cell>
          <cell r="D4">
            <v>21.44</v>
          </cell>
          <cell r="E4" t="str">
            <v>#</v>
          </cell>
        </row>
        <row r="5">
          <cell r="B5" t="str">
            <v>Male</v>
          </cell>
          <cell r="C5">
            <v>30</v>
          </cell>
          <cell r="D5">
            <v>29.35</v>
          </cell>
          <cell r="E5" t="str">
            <v>#</v>
          </cell>
        </row>
        <row r="6">
          <cell r="B6" t="str">
            <v>Female</v>
          </cell>
          <cell r="C6">
            <v>19</v>
          </cell>
          <cell r="D6">
            <v>29.84</v>
          </cell>
          <cell r="E6" t="str">
            <v>#</v>
          </cell>
        </row>
        <row r="7">
          <cell r="B7" t="str">
            <v>Gender diverse</v>
          </cell>
          <cell r="C7" t="str">
            <v>S</v>
          </cell>
          <cell r="D7">
            <v>196.24</v>
          </cell>
          <cell r="E7" t="str">
            <v/>
          </cell>
        </row>
        <row r="8">
          <cell r="B8" t="str">
            <v>Cis-male</v>
          </cell>
          <cell r="C8">
            <v>30</v>
          </cell>
          <cell r="D8">
            <v>29.48</v>
          </cell>
          <cell r="E8" t="str">
            <v>#</v>
          </cell>
        </row>
        <row r="9">
          <cell r="B9" t="str">
            <v>Cis-female</v>
          </cell>
          <cell r="C9">
            <v>19</v>
          </cell>
          <cell r="D9">
            <v>29.84</v>
          </cell>
          <cell r="E9" t="str">
            <v>#</v>
          </cell>
        </row>
        <row r="10">
          <cell r="B10" t="str">
            <v>Gender-diverse or trans-gender</v>
          </cell>
          <cell r="C10" t="str">
            <v>S</v>
          </cell>
          <cell r="D10">
            <v>137.29</v>
          </cell>
          <cell r="E10" t="str">
            <v/>
          </cell>
        </row>
        <row r="11">
          <cell r="B11" t="str">
            <v>Heterosexual</v>
          </cell>
          <cell r="C11">
            <v>45</v>
          </cell>
          <cell r="D11">
            <v>21.38</v>
          </cell>
          <cell r="E11" t="str">
            <v>#</v>
          </cell>
        </row>
        <row r="12">
          <cell r="B12" t="str">
            <v>Gay or lesbian</v>
          </cell>
          <cell r="C12" t="str">
            <v>S</v>
          </cell>
          <cell r="D12">
            <v>158.77000000000001</v>
          </cell>
          <cell r="E12" t="str">
            <v/>
          </cell>
        </row>
        <row r="13">
          <cell r="B13" t="str">
            <v>Bisexual</v>
          </cell>
          <cell r="C13" t="str">
            <v>S</v>
          </cell>
          <cell r="D13">
            <v>91.62</v>
          </cell>
          <cell r="E13" t="str">
            <v/>
          </cell>
        </row>
        <row r="14">
          <cell r="B14" t="str">
            <v>Other sexual identity</v>
          </cell>
          <cell r="C14" t="str">
            <v>S</v>
          </cell>
          <cell r="D14">
            <v>196.21</v>
          </cell>
          <cell r="E14" t="str">
            <v/>
          </cell>
        </row>
        <row r="15">
          <cell r="B15" t="str">
            <v>People with diverse sexualities</v>
          </cell>
          <cell r="C15" t="str">
            <v>S</v>
          </cell>
          <cell r="D15">
            <v>76.790000000000006</v>
          </cell>
          <cell r="E15" t="str">
            <v/>
          </cell>
        </row>
        <row r="16">
          <cell r="B16" t="str">
            <v>Not LGBT</v>
          </cell>
          <cell r="C16">
            <v>46</v>
          </cell>
          <cell r="D16">
            <v>21.6</v>
          </cell>
          <cell r="E16" t="str">
            <v>#</v>
          </cell>
        </row>
        <row r="17">
          <cell r="B17" t="str">
            <v>LGBT</v>
          </cell>
          <cell r="C17" t="str">
            <v>S</v>
          </cell>
          <cell r="D17">
            <v>74.59</v>
          </cell>
          <cell r="E17" t="str">
            <v/>
          </cell>
        </row>
        <row r="18">
          <cell r="B18" t="str">
            <v>15–19 years</v>
          </cell>
          <cell r="C18" t="str">
            <v>S</v>
          </cell>
          <cell r="D18">
            <v>75.290000000000006</v>
          </cell>
          <cell r="E18" t="str">
            <v/>
          </cell>
        </row>
        <row r="19">
          <cell r="B19" t="str">
            <v>20–29 years</v>
          </cell>
          <cell r="C19">
            <v>12</v>
          </cell>
          <cell r="D19">
            <v>39.22</v>
          </cell>
          <cell r="E19" t="str">
            <v>#</v>
          </cell>
        </row>
        <row r="20">
          <cell r="B20" t="str">
            <v>30–39 years</v>
          </cell>
          <cell r="C20">
            <v>13</v>
          </cell>
          <cell r="D20">
            <v>34.93</v>
          </cell>
          <cell r="E20" t="str">
            <v>#</v>
          </cell>
        </row>
        <row r="21">
          <cell r="B21" t="str">
            <v>40–49 years</v>
          </cell>
          <cell r="C21" t="str">
            <v>S</v>
          </cell>
          <cell r="D21">
            <v>62.01</v>
          </cell>
          <cell r="E21" t="str">
            <v/>
          </cell>
        </row>
        <row r="22">
          <cell r="B22" t="str">
            <v>50–59 years</v>
          </cell>
          <cell r="C22" t="str">
            <v>S</v>
          </cell>
          <cell r="D22">
            <v>59.35</v>
          </cell>
          <cell r="E22" t="str">
            <v/>
          </cell>
        </row>
        <row r="23">
          <cell r="B23" t="str">
            <v>60–64 years</v>
          </cell>
          <cell r="C23" t="str">
            <v>S</v>
          </cell>
          <cell r="D23">
            <v>108.3</v>
          </cell>
          <cell r="E23" t="str">
            <v/>
          </cell>
        </row>
        <row r="24">
          <cell r="B24" t="str">
            <v>65 years and over</v>
          </cell>
          <cell r="C24" t="str">
            <v>S</v>
          </cell>
          <cell r="D24">
            <v>80.12</v>
          </cell>
          <cell r="E24" t="str">
            <v/>
          </cell>
        </row>
        <row r="25">
          <cell r="B25" t="str">
            <v>15–29 years</v>
          </cell>
          <cell r="C25">
            <v>16</v>
          </cell>
          <cell r="D25">
            <v>35.74</v>
          </cell>
          <cell r="E25" t="str">
            <v>#</v>
          </cell>
        </row>
        <row r="26">
          <cell r="B26" t="str">
            <v>30–64 years</v>
          </cell>
          <cell r="C26">
            <v>31</v>
          </cell>
          <cell r="D26">
            <v>28.06</v>
          </cell>
          <cell r="E26" t="str">
            <v>#</v>
          </cell>
        </row>
        <row r="27">
          <cell r="B27" t="str">
            <v>65 years and over</v>
          </cell>
          <cell r="C27" t="str">
            <v>S</v>
          </cell>
          <cell r="D27">
            <v>80.12</v>
          </cell>
          <cell r="E27" t="str">
            <v/>
          </cell>
        </row>
        <row r="28">
          <cell r="B28" t="str">
            <v>15–19 years</v>
          </cell>
          <cell r="C28" t="str">
            <v>S</v>
          </cell>
          <cell r="D28">
            <v>75.290000000000006</v>
          </cell>
          <cell r="E28" t="str">
            <v/>
          </cell>
        </row>
        <row r="29">
          <cell r="B29" t="str">
            <v>20–29 years</v>
          </cell>
          <cell r="C29">
            <v>12</v>
          </cell>
          <cell r="D29">
            <v>39.22</v>
          </cell>
          <cell r="E29" t="str">
            <v>#</v>
          </cell>
        </row>
        <row r="30">
          <cell r="B30" t="str">
            <v>NZ European</v>
          </cell>
          <cell r="C30">
            <v>27</v>
          </cell>
          <cell r="D30">
            <v>24.43</v>
          </cell>
          <cell r="E30" t="str">
            <v>#</v>
          </cell>
        </row>
        <row r="31">
          <cell r="B31" t="str">
            <v>Māori</v>
          </cell>
          <cell r="C31">
            <v>8</v>
          </cell>
          <cell r="D31">
            <v>36.92</v>
          </cell>
          <cell r="E31" t="str">
            <v>#</v>
          </cell>
        </row>
        <row r="32">
          <cell r="B32" t="str">
            <v>Pacific peoples</v>
          </cell>
          <cell r="C32" t="str">
            <v>S</v>
          </cell>
          <cell r="D32">
            <v>76.84</v>
          </cell>
          <cell r="E32" t="str">
            <v/>
          </cell>
        </row>
        <row r="33">
          <cell r="B33" t="str">
            <v>Asian</v>
          </cell>
          <cell r="C33" t="str">
            <v>S</v>
          </cell>
          <cell r="D33">
            <v>67.099999999999994</v>
          </cell>
          <cell r="E33" t="str">
            <v/>
          </cell>
        </row>
        <row r="34">
          <cell r="B34" t="str">
            <v>Chinese</v>
          </cell>
          <cell r="C34" t="str">
            <v>S</v>
          </cell>
          <cell r="D34">
            <v>91.65</v>
          </cell>
          <cell r="E34" t="str">
            <v/>
          </cell>
        </row>
        <row r="35">
          <cell r="B35" t="str">
            <v>Indian</v>
          </cell>
          <cell r="C35" t="str">
            <v>S</v>
          </cell>
          <cell r="D35">
            <v>107.72</v>
          </cell>
          <cell r="E35" t="str">
            <v/>
          </cell>
        </row>
        <row r="36">
          <cell r="B36" t="str">
            <v>Other Asian ethnicity</v>
          </cell>
          <cell r="C36" t="str">
            <v>S</v>
          </cell>
          <cell r="D36">
            <v>168.01</v>
          </cell>
          <cell r="E36" t="str">
            <v/>
          </cell>
        </row>
        <row r="37">
          <cell r="B37" t="str">
            <v>Other ethnicity</v>
          </cell>
          <cell r="C37" t="str">
            <v>S</v>
          </cell>
          <cell r="D37">
            <v>88.55</v>
          </cell>
          <cell r="E37" t="str">
            <v/>
          </cell>
        </row>
        <row r="38">
          <cell r="B38" t="str">
            <v>Other ethnicity (except European and Māori)</v>
          </cell>
          <cell r="C38">
            <v>16</v>
          </cell>
          <cell r="D38">
            <v>44.54</v>
          </cell>
          <cell r="E38" t="str">
            <v>#</v>
          </cell>
        </row>
        <row r="39">
          <cell r="B39" t="str">
            <v>Other ethnicity (except European, Māori and Asian)</v>
          </cell>
          <cell r="C39" t="str">
            <v>S</v>
          </cell>
          <cell r="D39">
            <v>62.18</v>
          </cell>
          <cell r="E39" t="str">
            <v/>
          </cell>
        </row>
        <row r="40">
          <cell r="B40" t="str">
            <v>Other ethnicity (except European, Māori and Pacific)</v>
          </cell>
          <cell r="C40" t="str">
            <v>S</v>
          </cell>
          <cell r="D40">
            <v>57.17</v>
          </cell>
          <cell r="E40" t="str">
            <v/>
          </cell>
        </row>
        <row r="41">
          <cell r="B41">
            <v>2018</v>
          </cell>
          <cell r="C41">
            <v>29</v>
          </cell>
          <cell r="D41">
            <v>26.66</v>
          </cell>
          <cell r="E41" t="str">
            <v>#</v>
          </cell>
        </row>
        <row r="42">
          <cell r="B42" t="str">
            <v>2019/20</v>
          </cell>
          <cell r="C42">
            <v>19</v>
          </cell>
          <cell r="D42">
            <v>36.1</v>
          </cell>
          <cell r="E42" t="str">
            <v>#</v>
          </cell>
        </row>
        <row r="43">
          <cell r="B43" t="str">
            <v>Auckland</v>
          </cell>
          <cell r="C43">
            <v>17</v>
          </cell>
          <cell r="D43">
            <v>38.71</v>
          </cell>
          <cell r="E43" t="str">
            <v>#</v>
          </cell>
        </row>
        <row r="44">
          <cell r="B44" t="str">
            <v>Wellington</v>
          </cell>
          <cell r="C44" t="str">
            <v>S</v>
          </cell>
          <cell r="D44">
            <v>51.24</v>
          </cell>
          <cell r="E44" t="str">
            <v/>
          </cell>
        </row>
        <row r="45">
          <cell r="B45" t="str">
            <v>Rest of North Island</v>
          </cell>
          <cell r="C45">
            <v>14</v>
          </cell>
          <cell r="D45">
            <v>35.340000000000003</v>
          </cell>
          <cell r="E45" t="str">
            <v>#</v>
          </cell>
        </row>
        <row r="46">
          <cell r="B46" t="str">
            <v>Canterbury</v>
          </cell>
          <cell r="C46">
            <v>9</v>
          </cell>
          <cell r="D46">
            <v>45.53</v>
          </cell>
          <cell r="E46" t="str">
            <v>#</v>
          </cell>
        </row>
        <row r="47">
          <cell r="B47" t="str">
            <v>Rest of South Island</v>
          </cell>
          <cell r="C47" t="str">
            <v>S</v>
          </cell>
          <cell r="D47">
            <v>74.58</v>
          </cell>
          <cell r="E47" t="str">
            <v/>
          </cell>
        </row>
        <row r="48">
          <cell r="B48" t="str">
            <v>Major urban area</v>
          </cell>
          <cell r="C48">
            <v>28</v>
          </cell>
          <cell r="D48">
            <v>29.88</v>
          </cell>
          <cell r="E48" t="str">
            <v>#</v>
          </cell>
        </row>
        <row r="49">
          <cell r="B49" t="str">
            <v>Large urban area</v>
          </cell>
          <cell r="C49" t="str">
            <v>S</v>
          </cell>
          <cell r="D49">
            <v>52.4</v>
          </cell>
          <cell r="E49" t="str">
            <v/>
          </cell>
        </row>
        <row r="50">
          <cell r="B50" t="str">
            <v>Medium urban area</v>
          </cell>
          <cell r="C50" t="str">
            <v>S</v>
          </cell>
          <cell r="D50">
            <v>65.27</v>
          </cell>
          <cell r="E50" t="str">
            <v/>
          </cell>
        </row>
        <row r="51">
          <cell r="B51" t="str">
            <v>Small urban area</v>
          </cell>
          <cell r="C51" t="str">
            <v>S</v>
          </cell>
          <cell r="D51">
            <v>81.02</v>
          </cell>
          <cell r="E51" t="str">
            <v/>
          </cell>
        </row>
        <row r="52">
          <cell r="B52" t="str">
            <v>Rural settlement/rural other</v>
          </cell>
          <cell r="C52">
            <v>6</v>
          </cell>
          <cell r="D52">
            <v>48.06</v>
          </cell>
          <cell r="E52" t="str">
            <v>#</v>
          </cell>
        </row>
        <row r="53">
          <cell r="B53" t="str">
            <v>Major urban area</v>
          </cell>
          <cell r="C53">
            <v>28</v>
          </cell>
          <cell r="D53">
            <v>29.88</v>
          </cell>
          <cell r="E53" t="str">
            <v>#</v>
          </cell>
        </row>
        <row r="54">
          <cell r="B54" t="str">
            <v>Medium/large urban area</v>
          </cell>
          <cell r="C54">
            <v>10</v>
          </cell>
          <cell r="D54">
            <v>43.11</v>
          </cell>
          <cell r="E54" t="str">
            <v>#</v>
          </cell>
        </row>
        <row r="55">
          <cell r="B55" t="str">
            <v>Small urban/rural area</v>
          </cell>
          <cell r="C55">
            <v>11</v>
          </cell>
          <cell r="D55">
            <v>46.94</v>
          </cell>
          <cell r="E55" t="str">
            <v>#</v>
          </cell>
        </row>
        <row r="56">
          <cell r="B56" t="str">
            <v>Quintile 1 (least deprived)</v>
          </cell>
          <cell r="C56" t="str">
            <v>S</v>
          </cell>
          <cell r="D56">
            <v>59.84</v>
          </cell>
          <cell r="E56" t="str">
            <v/>
          </cell>
        </row>
        <row r="57">
          <cell r="B57" t="str">
            <v>Quintile 2</v>
          </cell>
          <cell r="C57">
            <v>8</v>
          </cell>
          <cell r="D57">
            <v>42.75</v>
          </cell>
          <cell r="E57" t="str">
            <v>#</v>
          </cell>
        </row>
        <row r="58">
          <cell r="B58" t="str">
            <v>Quintile 3</v>
          </cell>
          <cell r="C58">
            <v>16</v>
          </cell>
          <cell r="D58">
            <v>43.43</v>
          </cell>
          <cell r="E58" t="str">
            <v>#</v>
          </cell>
        </row>
        <row r="59">
          <cell r="B59" t="str">
            <v>Quintile 4</v>
          </cell>
          <cell r="C59" t="str">
            <v>S</v>
          </cell>
          <cell r="D59">
            <v>62.08</v>
          </cell>
          <cell r="E59" t="str">
            <v/>
          </cell>
        </row>
        <row r="60">
          <cell r="B60" t="str">
            <v>Quintile 5 (most deprived)</v>
          </cell>
          <cell r="C60">
            <v>12</v>
          </cell>
          <cell r="D60">
            <v>32.9</v>
          </cell>
          <cell r="E60" t="str">
            <v>#</v>
          </cell>
        </row>
        <row r="61">
          <cell r="B61" t="str">
            <v>Had partner within last 12 months</v>
          </cell>
          <cell r="C61">
            <v>49</v>
          </cell>
          <cell r="D61">
            <v>21.44</v>
          </cell>
          <cell r="E61" t="str">
            <v>#</v>
          </cell>
        </row>
        <row r="62">
          <cell r="B62" t="str">
            <v>Has ever had a partner</v>
          </cell>
          <cell r="C62">
            <v>49</v>
          </cell>
          <cell r="D62">
            <v>21.44</v>
          </cell>
          <cell r="E62" t="str">
            <v>#</v>
          </cell>
        </row>
        <row r="63">
          <cell r="B63" t="str">
            <v>Partnered – legally registered</v>
          </cell>
          <cell r="C63">
            <v>32</v>
          </cell>
          <cell r="D63">
            <v>28.77</v>
          </cell>
          <cell r="E63" t="str">
            <v>#</v>
          </cell>
        </row>
        <row r="64">
          <cell r="B64" t="str">
            <v>Partnered – not legally registered</v>
          </cell>
          <cell r="C64">
            <v>7</v>
          </cell>
          <cell r="D64">
            <v>45.86</v>
          </cell>
          <cell r="E64" t="str">
            <v>#</v>
          </cell>
        </row>
        <row r="65">
          <cell r="B65" t="str">
            <v>Non-partnered</v>
          </cell>
          <cell r="C65">
            <v>10</v>
          </cell>
          <cell r="D65">
            <v>45.92</v>
          </cell>
          <cell r="E65" t="str">
            <v>#</v>
          </cell>
        </row>
        <row r="66">
          <cell r="B66" t="str">
            <v>Never married and never in a civil union</v>
          </cell>
          <cell r="C66">
            <v>12</v>
          </cell>
          <cell r="D66">
            <v>43.52</v>
          </cell>
          <cell r="E66" t="str">
            <v>#</v>
          </cell>
        </row>
        <row r="67">
          <cell r="B67" t="str">
            <v>Divorced</v>
          </cell>
          <cell r="C67" t="str">
            <v>S</v>
          </cell>
          <cell r="D67">
            <v>196.22</v>
          </cell>
          <cell r="E67" t="str">
            <v/>
          </cell>
        </row>
        <row r="68">
          <cell r="B68" t="str">
            <v>Widowed/surviving partner</v>
          </cell>
          <cell r="C68" t="str">
            <v>S</v>
          </cell>
          <cell r="D68">
            <v>154.88999999999999</v>
          </cell>
          <cell r="E68" t="str">
            <v/>
          </cell>
        </row>
        <row r="69">
          <cell r="B69" t="str">
            <v>Separated</v>
          </cell>
          <cell r="C69" t="str">
            <v>S</v>
          </cell>
          <cell r="D69">
            <v>70.39</v>
          </cell>
          <cell r="E69" t="str">
            <v/>
          </cell>
        </row>
        <row r="70">
          <cell r="B70" t="str">
            <v>Married/civil union/de facto</v>
          </cell>
          <cell r="C70">
            <v>33</v>
          </cell>
          <cell r="D70">
            <v>28.16</v>
          </cell>
          <cell r="E70" t="str">
            <v>#</v>
          </cell>
        </row>
        <row r="71">
          <cell r="B71" t="str">
            <v>Adults with disability</v>
          </cell>
          <cell r="C71" t="str">
            <v>S</v>
          </cell>
          <cell r="D71">
            <v>100.86</v>
          </cell>
          <cell r="E71" t="str">
            <v/>
          </cell>
        </row>
        <row r="72">
          <cell r="B72" t="str">
            <v>Adults without disability</v>
          </cell>
          <cell r="C72">
            <v>47</v>
          </cell>
          <cell r="D72">
            <v>21.4</v>
          </cell>
          <cell r="E72" t="str">
            <v>#</v>
          </cell>
        </row>
        <row r="73">
          <cell r="B73" t="str">
            <v>Low level of psychological distress</v>
          </cell>
          <cell r="C73">
            <v>44</v>
          </cell>
          <cell r="D73">
            <v>21.04</v>
          </cell>
          <cell r="E73" t="str">
            <v>#</v>
          </cell>
        </row>
        <row r="74">
          <cell r="B74" t="str">
            <v>Moderate level of psychological distress</v>
          </cell>
          <cell r="C74" t="str">
            <v>S</v>
          </cell>
          <cell r="D74">
            <v>78.23</v>
          </cell>
          <cell r="E74" t="str">
            <v/>
          </cell>
        </row>
        <row r="75">
          <cell r="B75" t="str">
            <v>High level of psychological distress</v>
          </cell>
          <cell r="C75" t="str">
            <v>S</v>
          </cell>
          <cell r="D75">
            <v>126.37</v>
          </cell>
          <cell r="E75" t="str">
            <v/>
          </cell>
        </row>
        <row r="76">
          <cell r="B76" t="str">
            <v>No probable serious mental illness</v>
          </cell>
          <cell r="C76">
            <v>44</v>
          </cell>
          <cell r="D76">
            <v>21.04</v>
          </cell>
          <cell r="E76" t="str">
            <v>#</v>
          </cell>
        </row>
        <row r="77">
          <cell r="B77" t="str">
            <v>Probable serious mental illness</v>
          </cell>
          <cell r="C77" t="str">
            <v>S</v>
          </cell>
          <cell r="D77">
            <v>78.23</v>
          </cell>
          <cell r="E77" t="str">
            <v/>
          </cell>
        </row>
        <row r="78">
          <cell r="B78" t="str">
            <v>Employed</v>
          </cell>
          <cell r="C78">
            <v>35</v>
          </cell>
          <cell r="D78">
            <v>27.44</v>
          </cell>
          <cell r="E78" t="str">
            <v>#</v>
          </cell>
        </row>
        <row r="79">
          <cell r="B79" t="str">
            <v>Unemployed</v>
          </cell>
          <cell r="C79" t="str">
            <v>S</v>
          </cell>
          <cell r="D79">
            <v>68.95</v>
          </cell>
          <cell r="E79" t="str">
            <v/>
          </cell>
        </row>
        <row r="80">
          <cell r="B80" t="str">
            <v>Retired</v>
          </cell>
          <cell r="C80" t="str">
            <v>S</v>
          </cell>
          <cell r="D80">
            <v>76.42</v>
          </cell>
          <cell r="E80" t="str">
            <v/>
          </cell>
        </row>
        <row r="81">
          <cell r="B81" t="str">
            <v>Home or caring duties or voluntary work</v>
          </cell>
          <cell r="C81" t="str">
            <v>S</v>
          </cell>
          <cell r="D81">
            <v>90.5</v>
          </cell>
          <cell r="E81" t="str">
            <v/>
          </cell>
        </row>
        <row r="82">
          <cell r="B82" t="str">
            <v>Not employed, studying</v>
          </cell>
          <cell r="C82" t="str">
            <v>S</v>
          </cell>
          <cell r="D82">
            <v>76.06</v>
          </cell>
          <cell r="E82" t="str">
            <v/>
          </cell>
        </row>
        <row r="83">
          <cell r="B83" t="str">
            <v>Not employed, not actively seeking work/unable to work</v>
          </cell>
          <cell r="C83" t="str">
            <v>S</v>
          </cell>
          <cell r="D83">
            <v>74.98</v>
          </cell>
          <cell r="E83" t="str">
            <v/>
          </cell>
        </row>
        <row r="84">
          <cell r="B84" t="str">
            <v>Other employment status</v>
          </cell>
          <cell r="C84" t="str">
            <v>S</v>
          </cell>
          <cell r="D84">
            <v>111.03</v>
          </cell>
          <cell r="E84" t="str">
            <v/>
          </cell>
        </row>
        <row r="85">
          <cell r="B85" t="str">
            <v>Not in the labour force</v>
          </cell>
          <cell r="C85">
            <v>11</v>
          </cell>
          <cell r="D85">
            <v>35.43</v>
          </cell>
          <cell r="E85" t="str">
            <v>#</v>
          </cell>
        </row>
        <row r="86">
          <cell r="B86" t="str">
            <v>Personal income: $20,000 or less</v>
          </cell>
          <cell r="C86">
            <v>10</v>
          </cell>
          <cell r="D86">
            <v>40.04</v>
          </cell>
          <cell r="E86" t="str">
            <v>#</v>
          </cell>
        </row>
        <row r="87">
          <cell r="B87" t="str">
            <v>Personal income: $20,001–$40,000</v>
          </cell>
          <cell r="C87">
            <v>13</v>
          </cell>
          <cell r="D87">
            <v>38.67</v>
          </cell>
          <cell r="E87" t="str">
            <v>#</v>
          </cell>
        </row>
        <row r="88">
          <cell r="B88" t="str">
            <v>Personal income: $40,001–$60,000</v>
          </cell>
          <cell r="C88">
            <v>10</v>
          </cell>
          <cell r="D88">
            <v>38.78</v>
          </cell>
          <cell r="E88" t="str">
            <v>#</v>
          </cell>
        </row>
        <row r="89">
          <cell r="B89" t="str">
            <v>Personal income: $60,001 or more</v>
          </cell>
          <cell r="C89">
            <v>17</v>
          </cell>
          <cell r="D89">
            <v>41.69</v>
          </cell>
          <cell r="E89" t="str">
            <v>#</v>
          </cell>
        </row>
        <row r="90">
          <cell r="B90" t="str">
            <v>Household income: $40,000 or less</v>
          </cell>
          <cell r="C90">
            <v>10</v>
          </cell>
          <cell r="D90">
            <v>39.53</v>
          </cell>
          <cell r="E90" t="str">
            <v>#</v>
          </cell>
        </row>
        <row r="91">
          <cell r="B91" t="str">
            <v>Household income: $40,001–$60,000</v>
          </cell>
          <cell r="C91">
            <v>7</v>
          </cell>
          <cell r="D91">
            <v>46.26</v>
          </cell>
          <cell r="E91" t="str">
            <v>#</v>
          </cell>
        </row>
        <row r="92">
          <cell r="B92" t="str">
            <v>Household income: $60,001–$100,000</v>
          </cell>
          <cell r="C92">
            <v>19</v>
          </cell>
          <cell r="D92">
            <v>39.950000000000003</v>
          </cell>
          <cell r="E92" t="str">
            <v>#</v>
          </cell>
        </row>
        <row r="93">
          <cell r="B93" t="str">
            <v>Household income: $100,001 or more</v>
          </cell>
          <cell r="C93">
            <v>13</v>
          </cell>
          <cell r="D93">
            <v>44.06</v>
          </cell>
          <cell r="E93" t="str">
            <v>#</v>
          </cell>
        </row>
        <row r="94">
          <cell r="B94" t="str">
            <v>Not at all limited</v>
          </cell>
          <cell r="C94">
            <v>16</v>
          </cell>
          <cell r="D94">
            <v>35.46</v>
          </cell>
          <cell r="E94" t="str">
            <v>#</v>
          </cell>
        </row>
        <row r="95">
          <cell r="B95" t="str">
            <v>A little limited</v>
          </cell>
          <cell r="C95">
            <v>11</v>
          </cell>
          <cell r="D95">
            <v>42.22</v>
          </cell>
          <cell r="E95" t="str">
            <v>#</v>
          </cell>
        </row>
        <row r="96">
          <cell r="B96" t="str">
            <v>Quite limited</v>
          </cell>
          <cell r="C96" t="str">
            <v>S</v>
          </cell>
          <cell r="D96">
            <v>58.1</v>
          </cell>
          <cell r="E96" t="str">
            <v/>
          </cell>
        </row>
        <row r="97">
          <cell r="B97" t="str">
            <v>Very limited</v>
          </cell>
          <cell r="C97" t="str">
            <v>S</v>
          </cell>
          <cell r="D97">
            <v>57.19</v>
          </cell>
          <cell r="E97" t="str">
            <v/>
          </cell>
        </row>
        <row r="98">
          <cell r="B98" t="str">
            <v>Couldn't buy it</v>
          </cell>
          <cell r="C98" t="str">
            <v>S</v>
          </cell>
          <cell r="D98">
            <v>58</v>
          </cell>
          <cell r="E98" t="str">
            <v/>
          </cell>
        </row>
        <row r="99">
          <cell r="B99" t="str">
            <v>Not at all limited</v>
          </cell>
          <cell r="C99">
            <v>16</v>
          </cell>
          <cell r="D99">
            <v>35.46</v>
          </cell>
          <cell r="E99" t="str">
            <v>#</v>
          </cell>
        </row>
        <row r="100">
          <cell r="B100" t="str">
            <v>A little limited</v>
          </cell>
          <cell r="C100">
            <v>11</v>
          </cell>
          <cell r="D100">
            <v>42.22</v>
          </cell>
          <cell r="E100" t="str">
            <v>#</v>
          </cell>
        </row>
        <row r="101">
          <cell r="B101" t="str">
            <v>Quite or very limited</v>
          </cell>
          <cell r="C101">
            <v>14</v>
          </cell>
          <cell r="D101">
            <v>39.24</v>
          </cell>
          <cell r="E101" t="str">
            <v>#</v>
          </cell>
        </row>
        <row r="102">
          <cell r="B102" t="str">
            <v>Couldn't buy it</v>
          </cell>
          <cell r="C102" t="str">
            <v>S</v>
          </cell>
          <cell r="D102">
            <v>58</v>
          </cell>
          <cell r="E102" t="str">
            <v/>
          </cell>
        </row>
        <row r="103">
          <cell r="B103" t="str">
            <v>Yes, can meet unexpected expense</v>
          </cell>
          <cell r="C103">
            <v>38</v>
          </cell>
          <cell r="D103">
            <v>25.44</v>
          </cell>
          <cell r="E103" t="str">
            <v>#</v>
          </cell>
        </row>
        <row r="104">
          <cell r="B104" t="str">
            <v>No, cannot meet unexpected expense</v>
          </cell>
          <cell r="C104">
            <v>9</v>
          </cell>
          <cell r="D104">
            <v>40.21</v>
          </cell>
          <cell r="E104" t="str">
            <v>#</v>
          </cell>
        </row>
        <row r="105">
          <cell r="B105" t="str">
            <v>Household had no vehicle access</v>
          </cell>
          <cell r="C105" t="str">
            <v>S</v>
          </cell>
          <cell r="D105">
            <v>116.65</v>
          </cell>
          <cell r="E105" t="str">
            <v/>
          </cell>
        </row>
        <row r="106">
          <cell r="B106" t="str">
            <v>Household had vehicle access</v>
          </cell>
          <cell r="C106">
            <v>47</v>
          </cell>
          <cell r="D106">
            <v>21.98</v>
          </cell>
          <cell r="E106" t="str">
            <v>#</v>
          </cell>
        </row>
        <row r="107">
          <cell r="B107" t="str">
            <v>Household had no access to device</v>
          </cell>
          <cell r="C107" t="str">
            <v>S</v>
          </cell>
          <cell r="D107">
            <v>123.16</v>
          </cell>
          <cell r="E107" t="str">
            <v/>
          </cell>
        </row>
        <row r="108">
          <cell r="B108" t="str">
            <v>Household had access to device</v>
          </cell>
          <cell r="C108">
            <v>48</v>
          </cell>
          <cell r="D108">
            <v>21.55</v>
          </cell>
          <cell r="E108" t="str">
            <v>#</v>
          </cell>
        </row>
        <row r="109">
          <cell r="B109" t="str">
            <v>One person household</v>
          </cell>
          <cell r="C109">
            <v>5</v>
          </cell>
          <cell r="D109">
            <v>40.96</v>
          </cell>
          <cell r="E109" t="str">
            <v>#</v>
          </cell>
        </row>
        <row r="110">
          <cell r="B110" t="str">
            <v>One parent with child(ren)</v>
          </cell>
          <cell r="C110" t="str">
            <v>S</v>
          </cell>
          <cell r="D110">
            <v>101.31</v>
          </cell>
          <cell r="E110" t="str">
            <v/>
          </cell>
        </row>
        <row r="111">
          <cell r="B111" t="str">
            <v>Couple only</v>
          </cell>
          <cell r="C111">
            <v>7</v>
          </cell>
          <cell r="D111">
            <v>46.77</v>
          </cell>
          <cell r="E111" t="str">
            <v>#</v>
          </cell>
        </row>
        <row r="112">
          <cell r="B112" t="str">
            <v>Couple with child(ren)</v>
          </cell>
          <cell r="C112">
            <v>17</v>
          </cell>
          <cell r="D112">
            <v>38.090000000000003</v>
          </cell>
          <cell r="E112" t="str">
            <v>#</v>
          </cell>
        </row>
        <row r="113">
          <cell r="B113" t="str">
            <v>Other multi-person household</v>
          </cell>
          <cell r="C113" t="str">
            <v>S</v>
          </cell>
          <cell r="D113">
            <v>64.23</v>
          </cell>
          <cell r="E113" t="str">
            <v/>
          </cell>
        </row>
        <row r="114">
          <cell r="B114" t="str">
            <v>Other household with couple and/or child</v>
          </cell>
          <cell r="C114">
            <v>15</v>
          </cell>
          <cell r="D114">
            <v>47.52</v>
          </cell>
          <cell r="E114" t="str">
            <v>#</v>
          </cell>
        </row>
        <row r="115">
          <cell r="B115" t="str">
            <v>One-person household</v>
          </cell>
          <cell r="C115">
            <v>5</v>
          </cell>
          <cell r="D115">
            <v>40.96</v>
          </cell>
          <cell r="E115" t="str">
            <v>#</v>
          </cell>
        </row>
        <row r="116">
          <cell r="B116" t="str">
            <v>Two-people household</v>
          </cell>
          <cell r="C116">
            <v>11</v>
          </cell>
          <cell r="D116">
            <v>34.51</v>
          </cell>
          <cell r="E116" t="str">
            <v>#</v>
          </cell>
        </row>
        <row r="117">
          <cell r="B117" t="str">
            <v>Three-people household</v>
          </cell>
          <cell r="C117">
            <v>8</v>
          </cell>
          <cell r="D117">
            <v>44.71</v>
          </cell>
          <cell r="E117" t="str">
            <v>#</v>
          </cell>
        </row>
        <row r="118">
          <cell r="B118" t="str">
            <v>Four-people household</v>
          </cell>
          <cell r="C118">
            <v>11</v>
          </cell>
          <cell r="D118">
            <v>46.13</v>
          </cell>
          <cell r="E118" t="str">
            <v>#</v>
          </cell>
        </row>
        <row r="119">
          <cell r="B119" t="str">
            <v>Five-or-more-people household</v>
          </cell>
          <cell r="C119" t="str">
            <v>S</v>
          </cell>
          <cell r="D119">
            <v>56.99</v>
          </cell>
          <cell r="E119" t="str">
            <v/>
          </cell>
        </row>
        <row r="120">
          <cell r="B120" t="str">
            <v>No children in household</v>
          </cell>
          <cell r="C120">
            <v>28</v>
          </cell>
          <cell r="D120">
            <v>26.19</v>
          </cell>
          <cell r="E120" t="str">
            <v>#</v>
          </cell>
        </row>
        <row r="121">
          <cell r="B121" t="str">
            <v>One-child household</v>
          </cell>
          <cell r="C121" t="str">
            <v>S</v>
          </cell>
          <cell r="D121">
            <v>51.86</v>
          </cell>
          <cell r="E121" t="str">
            <v/>
          </cell>
        </row>
        <row r="122">
          <cell r="B122" t="str">
            <v>Two-or-more-children household</v>
          </cell>
          <cell r="C122">
            <v>14</v>
          </cell>
          <cell r="D122">
            <v>37.880000000000003</v>
          </cell>
          <cell r="E122" t="str">
            <v>#</v>
          </cell>
        </row>
        <row r="123">
          <cell r="B123" t="str">
            <v>No children in household</v>
          </cell>
          <cell r="C123">
            <v>28</v>
          </cell>
          <cell r="D123">
            <v>26.19</v>
          </cell>
          <cell r="E123" t="str">
            <v>#</v>
          </cell>
        </row>
        <row r="124">
          <cell r="B124" t="str">
            <v>One-or-more-children household</v>
          </cell>
          <cell r="C124">
            <v>21</v>
          </cell>
          <cell r="D124">
            <v>29.52</v>
          </cell>
          <cell r="E124" t="str">
            <v>#</v>
          </cell>
        </row>
        <row r="125">
          <cell r="B125" t="str">
            <v>Yes, lived at current address</v>
          </cell>
          <cell r="C125">
            <v>37</v>
          </cell>
          <cell r="D125">
            <v>25.41</v>
          </cell>
          <cell r="E125" t="str">
            <v>#</v>
          </cell>
        </row>
        <row r="126">
          <cell r="B126" t="str">
            <v>No, did not live at current address</v>
          </cell>
          <cell r="C126">
            <v>12</v>
          </cell>
          <cell r="D126">
            <v>35.4</v>
          </cell>
          <cell r="E126" t="str">
            <v>#</v>
          </cell>
        </row>
        <row r="127">
          <cell r="B127" t="str">
            <v>Owned</v>
          </cell>
          <cell r="C127">
            <v>27</v>
          </cell>
          <cell r="D127">
            <v>27.55</v>
          </cell>
          <cell r="E127" t="str">
            <v>#</v>
          </cell>
        </row>
        <row r="128">
          <cell r="B128" t="str">
            <v>Rented, private</v>
          </cell>
          <cell r="C128">
            <v>19</v>
          </cell>
          <cell r="D128">
            <v>35.32</v>
          </cell>
          <cell r="E128" t="str">
            <v>#</v>
          </cell>
        </row>
        <row r="129">
          <cell r="B129" t="str">
            <v>Rented, government</v>
          </cell>
          <cell r="C129" t="str">
            <v>S</v>
          </cell>
          <cell r="D129">
            <v>76.77</v>
          </cell>
          <cell r="E129" t="str">
            <v/>
          </cell>
        </row>
      </sheetData>
      <sheetData sheetId="16">
        <row r="4">
          <cell r="B4" t="str">
            <v>New Zealand Average</v>
          </cell>
          <cell r="C4">
            <v>64</v>
          </cell>
          <cell r="D4">
            <v>17.760000000000002</v>
          </cell>
          <cell r="E4" t="str">
            <v/>
          </cell>
        </row>
        <row r="5">
          <cell r="B5" t="str">
            <v>Male</v>
          </cell>
          <cell r="C5">
            <v>31</v>
          </cell>
          <cell r="D5">
            <v>26.83</v>
          </cell>
          <cell r="E5" t="str">
            <v>#</v>
          </cell>
        </row>
        <row r="6">
          <cell r="B6" t="str">
            <v>Female</v>
          </cell>
          <cell r="C6">
            <v>33</v>
          </cell>
          <cell r="D6">
            <v>22.63</v>
          </cell>
          <cell r="E6" t="str">
            <v>#</v>
          </cell>
        </row>
        <row r="7">
          <cell r="B7" t="str">
            <v>Gender diverse</v>
          </cell>
          <cell r="C7" t="str">
            <v>S</v>
          </cell>
          <cell r="D7">
            <v>137.76</v>
          </cell>
          <cell r="E7" t="str">
            <v/>
          </cell>
        </row>
        <row r="8">
          <cell r="B8" t="str">
            <v>Cis-male</v>
          </cell>
          <cell r="C8">
            <v>31</v>
          </cell>
          <cell r="D8">
            <v>27.12</v>
          </cell>
          <cell r="E8" t="str">
            <v>#</v>
          </cell>
        </row>
        <row r="9">
          <cell r="B9" t="str">
            <v>Cis-female</v>
          </cell>
          <cell r="C9">
            <v>33</v>
          </cell>
          <cell r="D9">
            <v>22.63</v>
          </cell>
          <cell r="E9" t="str">
            <v>#</v>
          </cell>
        </row>
        <row r="10">
          <cell r="B10" t="str">
            <v>Gender-diverse or trans-gender</v>
          </cell>
          <cell r="C10" t="str">
            <v>S</v>
          </cell>
          <cell r="D10">
            <v>113.15</v>
          </cell>
          <cell r="E10" t="str">
            <v/>
          </cell>
        </row>
        <row r="11">
          <cell r="B11" t="str">
            <v>Heterosexual</v>
          </cell>
          <cell r="C11">
            <v>57</v>
          </cell>
          <cell r="D11">
            <v>19.03</v>
          </cell>
          <cell r="E11" t="str">
            <v/>
          </cell>
        </row>
        <row r="12">
          <cell r="B12" t="str">
            <v>Gay or lesbian</v>
          </cell>
          <cell r="C12" t="str">
            <v>S</v>
          </cell>
          <cell r="D12">
            <v>130.22</v>
          </cell>
          <cell r="E12" t="str">
            <v/>
          </cell>
        </row>
        <row r="13">
          <cell r="B13" t="str">
            <v>Bisexual</v>
          </cell>
          <cell r="C13" t="str">
            <v>S</v>
          </cell>
          <cell r="D13">
            <v>65.67</v>
          </cell>
          <cell r="E13" t="str">
            <v/>
          </cell>
        </row>
        <row r="14">
          <cell r="B14" t="str">
            <v>Other sexual identity</v>
          </cell>
          <cell r="C14" t="str">
            <v>S</v>
          </cell>
          <cell r="D14">
            <v>126.41</v>
          </cell>
          <cell r="E14" t="str">
            <v/>
          </cell>
        </row>
        <row r="15">
          <cell r="B15" t="str">
            <v>People with diverse sexualities</v>
          </cell>
          <cell r="C15" t="str">
            <v>S</v>
          </cell>
          <cell r="D15">
            <v>54.44</v>
          </cell>
          <cell r="E15" t="str">
            <v/>
          </cell>
        </row>
        <row r="16">
          <cell r="B16" t="str">
            <v>Not LGBT</v>
          </cell>
          <cell r="C16">
            <v>58</v>
          </cell>
          <cell r="D16">
            <v>19.13</v>
          </cell>
          <cell r="E16" t="str">
            <v/>
          </cell>
        </row>
        <row r="17">
          <cell r="B17" t="str">
            <v>LGBT</v>
          </cell>
          <cell r="C17" t="str">
            <v>S</v>
          </cell>
          <cell r="D17">
            <v>53.43</v>
          </cell>
          <cell r="E17" t="str">
            <v/>
          </cell>
        </row>
        <row r="18">
          <cell r="B18" t="str">
            <v>15–19 years</v>
          </cell>
          <cell r="C18" t="str">
            <v>S</v>
          </cell>
          <cell r="D18">
            <v>67.67</v>
          </cell>
          <cell r="E18" t="str">
            <v/>
          </cell>
        </row>
        <row r="19">
          <cell r="B19" t="str">
            <v>20–29 years</v>
          </cell>
          <cell r="C19">
            <v>18</v>
          </cell>
          <cell r="D19">
            <v>36.01</v>
          </cell>
          <cell r="E19" t="str">
            <v>#</v>
          </cell>
        </row>
        <row r="20">
          <cell r="B20" t="str">
            <v>30–39 years</v>
          </cell>
          <cell r="C20">
            <v>16</v>
          </cell>
          <cell r="D20">
            <v>30.62</v>
          </cell>
          <cell r="E20" t="str">
            <v>#</v>
          </cell>
        </row>
        <row r="21">
          <cell r="B21" t="str">
            <v>40–49 years</v>
          </cell>
          <cell r="C21">
            <v>11</v>
          </cell>
          <cell r="D21">
            <v>34.67</v>
          </cell>
          <cell r="E21" t="str">
            <v>#</v>
          </cell>
        </row>
        <row r="22">
          <cell r="B22" t="str">
            <v>50–59 years</v>
          </cell>
          <cell r="C22" t="str">
            <v>S</v>
          </cell>
          <cell r="D22">
            <v>51</v>
          </cell>
          <cell r="E22" t="str">
            <v/>
          </cell>
        </row>
        <row r="23">
          <cell r="B23" t="str">
            <v>60–64 years</v>
          </cell>
          <cell r="C23" t="str">
            <v>S</v>
          </cell>
          <cell r="D23">
            <v>108.21</v>
          </cell>
          <cell r="E23" t="str">
            <v/>
          </cell>
        </row>
        <row r="24">
          <cell r="B24" t="str">
            <v>65 years and over</v>
          </cell>
          <cell r="C24" t="str">
            <v>S</v>
          </cell>
          <cell r="D24">
            <v>69.09</v>
          </cell>
          <cell r="E24" t="str">
            <v/>
          </cell>
        </row>
        <row r="25">
          <cell r="B25" t="str">
            <v>15–29 years</v>
          </cell>
          <cell r="C25">
            <v>22</v>
          </cell>
          <cell r="D25">
            <v>32.9</v>
          </cell>
          <cell r="E25" t="str">
            <v>#</v>
          </cell>
        </row>
        <row r="26">
          <cell r="B26" t="str">
            <v>30–64 years</v>
          </cell>
          <cell r="C26">
            <v>39</v>
          </cell>
          <cell r="D26">
            <v>19.97</v>
          </cell>
          <cell r="E26" t="str">
            <v/>
          </cell>
        </row>
        <row r="27">
          <cell r="B27" t="str">
            <v>65 years and over</v>
          </cell>
          <cell r="C27" t="str">
            <v>S</v>
          </cell>
          <cell r="D27">
            <v>69.09</v>
          </cell>
          <cell r="E27" t="str">
            <v/>
          </cell>
        </row>
        <row r="28">
          <cell r="B28" t="str">
            <v>15–19 years</v>
          </cell>
          <cell r="C28" t="str">
            <v>S</v>
          </cell>
          <cell r="D28">
            <v>67.67</v>
          </cell>
          <cell r="E28" t="str">
            <v/>
          </cell>
        </row>
        <row r="29">
          <cell r="B29" t="str">
            <v>20–29 years</v>
          </cell>
          <cell r="C29">
            <v>18</v>
          </cell>
          <cell r="D29">
            <v>36.01</v>
          </cell>
          <cell r="E29" t="str">
            <v>#</v>
          </cell>
        </row>
        <row r="30">
          <cell r="B30" t="str">
            <v>NZ European</v>
          </cell>
          <cell r="C30">
            <v>40</v>
          </cell>
          <cell r="D30">
            <v>21.78</v>
          </cell>
          <cell r="E30" t="str">
            <v>#</v>
          </cell>
        </row>
        <row r="31">
          <cell r="B31" t="str">
            <v>Māori</v>
          </cell>
          <cell r="C31">
            <v>14</v>
          </cell>
          <cell r="D31">
            <v>28.02</v>
          </cell>
          <cell r="E31" t="str">
            <v>#</v>
          </cell>
        </row>
        <row r="32">
          <cell r="B32" t="str">
            <v>Pacific peoples</v>
          </cell>
          <cell r="C32" t="str">
            <v>S</v>
          </cell>
          <cell r="D32">
            <v>59.41</v>
          </cell>
          <cell r="E32" t="str">
            <v/>
          </cell>
        </row>
        <row r="33">
          <cell r="B33" t="str">
            <v>Asian</v>
          </cell>
          <cell r="C33" t="str">
            <v>S</v>
          </cell>
          <cell r="D33">
            <v>63.75</v>
          </cell>
          <cell r="E33" t="str">
            <v/>
          </cell>
        </row>
        <row r="34">
          <cell r="B34" t="str">
            <v>Chinese</v>
          </cell>
          <cell r="C34" t="str">
            <v>S</v>
          </cell>
          <cell r="D34">
            <v>114.44</v>
          </cell>
          <cell r="E34" t="str">
            <v/>
          </cell>
        </row>
        <row r="35">
          <cell r="B35" t="str">
            <v>Indian</v>
          </cell>
          <cell r="C35" t="str">
            <v>S</v>
          </cell>
          <cell r="D35">
            <v>83.53</v>
          </cell>
          <cell r="E35" t="str">
            <v/>
          </cell>
        </row>
        <row r="36">
          <cell r="B36" t="str">
            <v>Other Asian ethnicity</v>
          </cell>
          <cell r="C36" t="str">
            <v>S</v>
          </cell>
          <cell r="D36">
            <v>125.79</v>
          </cell>
          <cell r="E36" t="str">
            <v/>
          </cell>
        </row>
        <row r="37">
          <cell r="B37" t="str">
            <v>Other ethnicity</v>
          </cell>
          <cell r="C37" t="str">
            <v>S</v>
          </cell>
          <cell r="D37">
            <v>79.14</v>
          </cell>
          <cell r="E37" t="str">
            <v/>
          </cell>
        </row>
        <row r="38">
          <cell r="B38" t="str">
            <v>Other ethnicity (except European and Māori)</v>
          </cell>
          <cell r="C38">
            <v>17</v>
          </cell>
          <cell r="D38">
            <v>40.4</v>
          </cell>
          <cell r="E38" t="str">
            <v>#</v>
          </cell>
        </row>
        <row r="39">
          <cell r="B39" t="str">
            <v>Other ethnicity (except European, Māori and Asian)</v>
          </cell>
          <cell r="C39">
            <v>11</v>
          </cell>
          <cell r="D39">
            <v>49.91</v>
          </cell>
          <cell r="E39" t="str">
            <v>#</v>
          </cell>
        </row>
        <row r="40">
          <cell r="B40" t="str">
            <v>Other ethnicity (except European, Māori and Pacific)</v>
          </cell>
          <cell r="C40" t="str">
            <v>S</v>
          </cell>
          <cell r="D40">
            <v>56.35</v>
          </cell>
          <cell r="E40" t="str">
            <v/>
          </cell>
        </row>
        <row r="41">
          <cell r="B41">
            <v>2018</v>
          </cell>
          <cell r="C41">
            <v>35</v>
          </cell>
          <cell r="D41">
            <v>20.11</v>
          </cell>
          <cell r="E41" t="str">
            <v>#</v>
          </cell>
        </row>
        <row r="42">
          <cell r="B42" t="str">
            <v>2019/20</v>
          </cell>
          <cell r="C42">
            <v>29</v>
          </cell>
          <cell r="D42">
            <v>27.59</v>
          </cell>
          <cell r="E42" t="str">
            <v>#</v>
          </cell>
        </row>
        <row r="43">
          <cell r="B43" t="str">
            <v>Auckland</v>
          </cell>
          <cell r="C43">
            <v>22</v>
          </cell>
          <cell r="D43">
            <v>31.38</v>
          </cell>
          <cell r="E43" t="str">
            <v>#</v>
          </cell>
        </row>
        <row r="44">
          <cell r="B44" t="str">
            <v>Wellington</v>
          </cell>
          <cell r="C44">
            <v>8</v>
          </cell>
          <cell r="D44">
            <v>47.86</v>
          </cell>
          <cell r="E44" t="str">
            <v>#</v>
          </cell>
        </row>
        <row r="45">
          <cell r="B45" t="str">
            <v>Rest of North Island</v>
          </cell>
          <cell r="C45">
            <v>19</v>
          </cell>
          <cell r="D45">
            <v>29.61</v>
          </cell>
          <cell r="E45" t="str">
            <v>#</v>
          </cell>
        </row>
        <row r="46">
          <cell r="B46" t="str">
            <v>Canterbury</v>
          </cell>
          <cell r="C46">
            <v>7</v>
          </cell>
          <cell r="D46">
            <v>47.96</v>
          </cell>
          <cell r="E46" t="str">
            <v>#</v>
          </cell>
        </row>
        <row r="47">
          <cell r="B47" t="str">
            <v>Rest of South Island</v>
          </cell>
          <cell r="C47">
            <v>8</v>
          </cell>
          <cell r="D47">
            <v>40.08</v>
          </cell>
          <cell r="E47" t="str">
            <v>#</v>
          </cell>
        </row>
        <row r="48">
          <cell r="B48" t="str">
            <v>Major urban area</v>
          </cell>
          <cell r="C48">
            <v>36</v>
          </cell>
          <cell r="D48">
            <v>23.82</v>
          </cell>
          <cell r="E48" t="str">
            <v>#</v>
          </cell>
        </row>
        <row r="49">
          <cell r="B49" t="str">
            <v>Large urban area</v>
          </cell>
          <cell r="C49">
            <v>10</v>
          </cell>
          <cell r="D49">
            <v>41.86</v>
          </cell>
          <cell r="E49" t="str">
            <v>#</v>
          </cell>
        </row>
        <row r="50">
          <cell r="B50" t="str">
            <v>Medium urban area</v>
          </cell>
          <cell r="C50" t="str">
            <v>S</v>
          </cell>
          <cell r="D50">
            <v>57.74</v>
          </cell>
          <cell r="E50" t="str">
            <v/>
          </cell>
        </row>
        <row r="51">
          <cell r="B51" t="str">
            <v>Small urban area</v>
          </cell>
          <cell r="C51" t="str">
            <v>S</v>
          </cell>
          <cell r="D51">
            <v>61.01</v>
          </cell>
          <cell r="E51" t="str">
            <v/>
          </cell>
        </row>
        <row r="52">
          <cell r="B52" t="str">
            <v>Rural settlement/rural other</v>
          </cell>
          <cell r="C52">
            <v>8</v>
          </cell>
          <cell r="D52">
            <v>43.66</v>
          </cell>
          <cell r="E52" t="str">
            <v>#</v>
          </cell>
        </row>
        <row r="53">
          <cell r="B53" t="str">
            <v>Major urban area</v>
          </cell>
          <cell r="C53">
            <v>36</v>
          </cell>
          <cell r="D53">
            <v>23.82</v>
          </cell>
          <cell r="E53" t="str">
            <v>#</v>
          </cell>
        </row>
        <row r="54">
          <cell r="B54" t="str">
            <v>Medium/large urban area</v>
          </cell>
          <cell r="C54">
            <v>14</v>
          </cell>
          <cell r="D54">
            <v>35.520000000000003</v>
          </cell>
          <cell r="E54" t="str">
            <v>#</v>
          </cell>
        </row>
        <row r="55">
          <cell r="B55" t="str">
            <v>Small urban/rural area</v>
          </cell>
          <cell r="C55">
            <v>15</v>
          </cell>
          <cell r="D55">
            <v>37.409999999999997</v>
          </cell>
          <cell r="E55" t="str">
            <v>#</v>
          </cell>
        </row>
        <row r="56">
          <cell r="B56" t="str">
            <v>Quintile 1 (least deprived)</v>
          </cell>
          <cell r="C56">
            <v>8</v>
          </cell>
          <cell r="D56">
            <v>47.6</v>
          </cell>
          <cell r="E56" t="str">
            <v>#</v>
          </cell>
        </row>
        <row r="57">
          <cell r="B57" t="str">
            <v>Quintile 2</v>
          </cell>
          <cell r="C57">
            <v>12</v>
          </cell>
          <cell r="D57">
            <v>43.07</v>
          </cell>
          <cell r="E57" t="str">
            <v>#</v>
          </cell>
        </row>
        <row r="58">
          <cell r="B58" t="str">
            <v>Quintile 3</v>
          </cell>
          <cell r="C58">
            <v>17</v>
          </cell>
          <cell r="D58">
            <v>35.479999999999997</v>
          </cell>
          <cell r="E58" t="str">
            <v>#</v>
          </cell>
        </row>
        <row r="59">
          <cell r="B59" t="str">
            <v>Quintile 4</v>
          </cell>
          <cell r="C59" t="str">
            <v>S</v>
          </cell>
          <cell r="D59">
            <v>51.22</v>
          </cell>
          <cell r="E59" t="str">
            <v/>
          </cell>
        </row>
        <row r="60">
          <cell r="B60" t="str">
            <v>Quintile 5 (most deprived)</v>
          </cell>
          <cell r="C60">
            <v>16</v>
          </cell>
          <cell r="D60">
            <v>28.01</v>
          </cell>
          <cell r="E60" t="str">
            <v>#</v>
          </cell>
        </row>
        <row r="61">
          <cell r="B61" t="str">
            <v>Had partner within last 12 months</v>
          </cell>
          <cell r="C61">
            <v>64</v>
          </cell>
          <cell r="D61">
            <v>17.760000000000002</v>
          </cell>
          <cell r="E61" t="str">
            <v/>
          </cell>
        </row>
        <row r="62">
          <cell r="B62" t="str">
            <v>Has ever had a partner</v>
          </cell>
          <cell r="C62">
            <v>64</v>
          </cell>
          <cell r="D62">
            <v>17.760000000000002</v>
          </cell>
          <cell r="E62" t="str">
            <v/>
          </cell>
        </row>
        <row r="63">
          <cell r="B63" t="str">
            <v>Partnered – legally registered</v>
          </cell>
          <cell r="C63">
            <v>37</v>
          </cell>
          <cell r="D63">
            <v>23.01</v>
          </cell>
          <cell r="E63" t="str">
            <v>#</v>
          </cell>
        </row>
        <row r="64">
          <cell r="B64" t="str">
            <v>Partnered – not legally registered</v>
          </cell>
          <cell r="C64">
            <v>11</v>
          </cell>
          <cell r="D64">
            <v>41.56</v>
          </cell>
          <cell r="E64" t="str">
            <v>#</v>
          </cell>
        </row>
        <row r="65">
          <cell r="B65" t="str">
            <v>Non-partnered</v>
          </cell>
          <cell r="C65">
            <v>15</v>
          </cell>
          <cell r="D65">
            <v>38.950000000000003</v>
          </cell>
          <cell r="E65" t="str">
            <v>#</v>
          </cell>
        </row>
        <row r="66">
          <cell r="B66" t="str">
            <v>Never married and never in a civil union</v>
          </cell>
          <cell r="C66">
            <v>17</v>
          </cell>
          <cell r="D66">
            <v>39.4</v>
          </cell>
          <cell r="E66" t="str">
            <v>#</v>
          </cell>
        </row>
        <row r="67">
          <cell r="B67" t="str">
            <v>Divorced</v>
          </cell>
          <cell r="C67" t="str">
            <v>S</v>
          </cell>
          <cell r="D67">
            <v>153.57</v>
          </cell>
          <cell r="E67" t="str">
            <v/>
          </cell>
        </row>
        <row r="68">
          <cell r="B68" t="str">
            <v>Widowed/surviving partner</v>
          </cell>
          <cell r="C68" t="str">
            <v>S</v>
          </cell>
          <cell r="D68">
            <v>115.46</v>
          </cell>
          <cell r="E68" t="str">
            <v/>
          </cell>
        </row>
        <row r="69">
          <cell r="B69" t="str">
            <v>Separated</v>
          </cell>
          <cell r="C69" t="str">
            <v>S</v>
          </cell>
          <cell r="D69">
            <v>61.06</v>
          </cell>
          <cell r="E69" t="str">
            <v/>
          </cell>
        </row>
        <row r="70">
          <cell r="B70" t="str">
            <v>Married/civil union/de facto</v>
          </cell>
          <cell r="C70">
            <v>37</v>
          </cell>
          <cell r="D70">
            <v>22.75</v>
          </cell>
          <cell r="E70" t="str">
            <v>#</v>
          </cell>
        </row>
        <row r="71">
          <cell r="B71" t="str">
            <v>Adults with disability</v>
          </cell>
          <cell r="C71" t="str">
            <v>S</v>
          </cell>
          <cell r="D71">
            <v>86.87</v>
          </cell>
          <cell r="E71" t="str">
            <v/>
          </cell>
        </row>
        <row r="72">
          <cell r="B72" t="str">
            <v>Adults without disability</v>
          </cell>
          <cell r="C72">
            <v>62</v>
          </cell>
          <cell r="D72">
            <v>18.059999999999999</v>
          </cell>
          <cell r="E72" t="str">
            <v/>
          </cell>
        </row>
        <row r="73">
          <cell r="B73" t="str">
            <v>Low level of psychological distress</v>
          </cell>
          <cell r="C73">
            <v>50</v>
          </cell>
          <cell r="D73">
            <v>18.11</v>
          </cell>
          <cell r="E73" t="str">
            <v/>
          </cell>
        </row>
        <row r="74">
          <cell r="B74" t="str">
            <v>Moderate level of psychological distress</v>
          </cell>
          <cell r="C74" t="str">
            <v>S</v>
          </cell>
          <cell r="D74">
            <v>59.37</v>
          </cell>
          <cell r="E74" t="str">
            <v/>
          </cell>
        </row>
        <row r="75">
          <cell r="B75" t="str">
            <v>High level of psychological distress</v>
          </cell>
          <cell r="C75" t="str">
            <v>S</v>
          </cell>
          <cell r="D75">
            <v>80.459999999999994</v>
          </cell>
          <cell r="E75" t="str">
            <v/>
          </cell>
        </row>
        <row r="76">
          <cell r="B76" t="str">
            <v>No probable serious mental illness</v>
          </cell>
          <cell r="C76">
            <v>50</v>
          </cell>
          <cell r="D76">
            <v>18.11</v>
          </cell>
          <cell r="E76" t="str">
            <v/>
          </cell>
        </row>
        <row r="77">
          <cell r="B77" t="str">
            <v>Probable serious mental illness</v>
          </cell>
          <cell r="C77" t="str">
            <v>S</v>
          </cell>
          <cell r="D77">
            <v>59.37</v>
          </cell>
          <cell r="E77" t="str">
            <v/>
          </cell>
        </row>
        <row r="78">
          <cell r="B78" t="str">
            <v>Employed</v>
          </cell>
          <cell r="C78">
            <v>45</v>
          </cell>
          <cell r="D78">
            <v>23.65</v>
          </cell>
          <cell r="E78" t="str">
            <v>#</v>
          </cell>
        </row>
        <row r="79">
          <cell r="B79" t="str">
            <v>Unemployed</v>
          </cell>
          <cell r="C79" t="str">
            <v>S</v>
          </cell>
          <cell r="D79">
            <v>53.86</v>
          </cell>
          <cell r="E79" t="str">
            <v/>
          </cell>
        </row>
        <row r="80">
          <cell r="B80" t="str">
            <v>Retired</v>
          </cell>
          <cell r="C80" t="str">
            <v>S</v>
          </cell>
          <cell r="D80">
            <v>68.56</v>
          </cell>
          <cell r="E80" t="str">
            <v/>
          </cell>
        </row>
        <row r="81">
          <cell r="B81" t="str">
            <v>Home or caring duties or voluntary work</v>
          </cell>
          <cell r="C81" t="str">
            <v>S</v>
          </cell>
          <cell r="D81">
            <v>78.77</v>
          </cell>
          <cell r="E81" t="str">
            <v/>
          </cell>
        </row>
        <row r="82">
          <cell r="B82" t="str">
            <v>Not employed, studying</v>
          </cell>
          <cell r="C82" t="str">
            <v>S</v>
          </cell>
          <cell r="D82">
            <v>66.27</v>
          </cell>
          <cell r="E82" t="str">
            <v/>
          </cell>
        </row>
        <row r="83">
          <cell r="B83" t="str">
            <v>Not employed, not actively seeking work/unable to work</v>
          </cell>
          <cell r="C83" t="str">
            <v>S</v>
          </cell>
          <cell r="D83">
            <v>54.77</v>
          </cell>
          <cell r="E83" t="str">
            <v/>
          </cell>
        </row>
        <row r="84">
          <cell r="B84" t="str">
            <v>Other employment status</v>
          </cell>
          <cell r="C84" t="str">
            <v>S</v>
          </cell>
          <cell r="D84">
            <v>101.92</v>
          </cell>
          <cell r="E84" t="str">
            <v/>
          </cell>
        </row>
        <row r="85">
          <cell r="B85" t="str">
            <v>Not in the labour force</v>
          </cell>
          <cell r="C85">
            <v>15</v>
          </cell>
          <cell r="D85">
            <v>30.03</v>
          </cell>
          <cell r="E85" t="str">
            <v>#</v>
          </cell>
        </row>
        <row r="86">
          <cell r="B86" t="str">
            <v>Personal income: $20,000 or less</v>
          </cell>
          <cell r="C86">
            <v>16</v>
          </cell>
          <cell r="D86">
            <v>29.95</v>
          </cell>
          <cell r="E86" t="str">
            <v>#</v>
          </cell>
        </row>
        <row r="87">
          <cell r="B87" t="str">
            <v>Personal income: $20,001–$40,000</v>
          </cell>
          <cell r="C87">
            <v>17</v>
          </cell>
          <cell r="D87">
            <v>32.5</v>
          </cell>
          <cell r="E87" t="str">
            <v>#</v>
          </cell>
        </row>
        <row r="88">
          <cell r="B88" t="str">
            <v>Personal income: $40,001–$60,000</v>
          </cell>
          <cell r="C88">
            <v>14</v>
          </cell>
          <cell r="D88">
            <v>36.630000000000003</v>
          </cell>
          <cell r="E88" t="str">
            <v>#</v>
          </cell>
        </row>
        <row r="89">
          <cell r="B89" t="str">
            <v>Personal income: $60,001 or more</v>
          </cell>
          <cell r="C89">
            <v>16</v>
          </cell>
          <cell r="D89">
            <v>41.01</v>
          </cell>
          <cell r="E89" t="str">
            <v>#</v>
          </cell>
        </row>
        <row r="90">
          <cell r="B90" t="str">
            <v>Household income: $40,000 or less</v>
          </cell>
          <cell r="C90">
            <v>14</v>
          </cell>
          <cell r="D90">
            <v>32.369999999999997</v>
          </cell>
          <cell r="E90" t="str">
            <v>#</v>
          </cell>
        </row>
        <row r="91">
          <cell r="B91" t="str">
            <v>Household income: $40,001–$60,000</v>
          </cell>
          <cell r="C91">
            <v>10</v>
          </cell>
          <cell r="D91">
            <v>35.33</v>
          </cell>
          <cell r="E91" t="str">
            <v>#</v>
          </cell>
        </row>
        <row r="92">
          <cell r="B92" t="str">
            <v>Household income: $60,001–$100,000</v>
          </cell>
          <cell r="C92">
            <v>20</v>
          </cell>
          <cell r="D92">
            <v>35.340000000000003</v>
          </cell>
          <cell r="E92" t="str">
            <v>#</v>
          </cell>
        </row>
        <row r="93">
          <cell r="B93" t="str">
            <v>Household income: $100,001 or more</v>
          </cell>
          <cell r="C93">
            <v>20</v>
          </cell>
          <cell r="D93">
            <v>33.79</v>
          </cell>
          <cell r="E93" t="str">
            <v>#</v>
          </cell>
        </row>
        <row r="94">
          <cell r="B94" t="str">
            <v>Not at all limited</v>
          </cell>
          <cell r="C94">
            <v>16</v>
          </cell>
          <cell r="D94">
            <v>33.18</v>
          </cell>
          <cell r="E94" t="str">
            <v>#</v>
          </cell>
        </row>
        <row r="95">
          <cell r="B95" t="str">
            <v>A little limited</v>
          </cell>
          <cell r="C95">
            <v>15</v>
          </cell>
          <cell r="D95">
            <v>37.82</v>
          </cell>
          <cell r="E95" t="str">
            <v>#</v>
          </cell>
        </row>
        <row r="96">
          <cell r="B96" t="str">
            <v>Quite limited</v>
          </cell>
          <cell r="C96">
            <v>8</v>
          </cell>
          <cell r="D96">
            <v>46.63</v>
          </cell>
          <cell r="E96" t="str">
            <v>#</v>
          </cell>
        </row>
        <row r="97">
          <cell r="B97" t="str">
            <v>Very limited</v>
          </cell>
          <cell r="C97">
            <v>12</v>
          </cell>
          <cell r="D97">
            <v>40.04</v>
          </cell>
          <cell r="E97" t="str">
            <v>#</v>
          </cell>
        </row>
        <row r="98">
          <cell r="B98" t="str">
            <v>Couldn't buy it</v>
          </cell>
          <cell r="C98">
            <v>12</v>
          </cell>
          <cell r="D98">
            <v>45.61</v>
          </cell>
          <cell r="E98" t="str">
            <v>#</v>
          </cell>
        </row>
        <row r="99">
          <cell r="B99" t="str">
            <v>Not at all limited</v>
          </cell>
          <cell r="C99">
            <v>16</v>
          </cell>
          <cell r="D99">
            <v>33.18</v>
          </cell>
          <cell r="E99" t="str">
            <v>#</v>
          </cell>
        </row>
        <row r="100">
          <cell r="B100" t="str">
            <v>A little limited</v>
          </cell>
          <cell r="C100">
            <v>15</v>
          </cell>
          <cell r="D100">
            <v>37.82</v>
          </cell>
          <cell r="E100" t="str">
            <v>#</v>
          </cell>
        </row>
        <row r="101">
          <cell r="B101" t="str">
            <v>Quite or very limited</v>
          </cell>
          <cell r="C101">
            <v>19</v>
          </cell>
          <cell r="D101">
            <v>31.81</v>
          </cell>
          <cell r="E101" t="str">
            <v>#</v>
          </cell>
        </row>
        <row r="102">
          <cell r="B102" t="str">
            <v>Couldn't buy it</v>
          </cell>
          <cell r="C102">
            <v>12</v>
          </cell>
          <cell r="D102">
            <v>45.61</v>
          </cell>
          <cell r="E102" t="str">
            <v>#</v>
          </cell>
        </row>
        <row r="103">
          <cell r="B103" t="str">
            <v>Yes, can meet unexpected expense</v>
          </cell>
          <cell r="C103">
            <v>45</v>
          </cell>
          <cell r="D103">
            <v>21.74</v>
          </cell>
          <cell r="E103" t="str">
            <v>#</v>
          </cell>
        </row>
        <row r="104">
          <cell r="B104" t="str">
            <v>No, cannot meet unexpected expense</v>
          </cell>
          <cell r="C104">
            <v>18</v>
          </cell>
          <cell r="D104">
            <v>35.65</v>
          </cell>
          <cell r="E104" t="str">
            <v>#</v>
          </cell>
        </row>
        <row r="105">
          <cell r="B105" t="str">
            <v>Household had no vehicle access</v>
          </cell>
          <cell r="C105" t="str">
            <v>S</v>
          </cell>
          <cell r="D105">
            <v>88.44</v>
          </cell>
          <cell r="E105" t="str">
            <v/>
          </cell>
        </row>
        <row r="106">
          <cell r="B106" t="str">
            <v>Household had vehicle access</v>
          </cell>
          <cell r="C106">
            <v>62</v>
          </cell>
          <cell r="D106">
            <v>18.57</v>
          </cell>
          <cell r="E106" t="str">
            <v/>
          </cell>
        </row>
        <row r="107">
          <cell r="B107" t="str">
            <v>Household had no access to device</v>
          </cell>
          <cell r="C107" t="str">
            <v>S</v>
          </cell>
          <cell r="D107">
            <v>105.29</v>
          </cell>
          <cell r="E107" t="str">
            <v/>
          </cell>
        </row>
        <row r="108">
          <cell r="B108" t="str">
            <v>Household had access to device</v>
          </cell>
          <cell r="C108">
            <v>64</v>
          </cell>
          <cell r="D108">
            <v>17.760000000000002</v>
          </cell>
          <cell r="E108" t="str">
            <v/>
          </cell>
        </row>
        <row r="109">
          <cell r="B109" t="str">
            <v>One person household</v>
          </cell>
          <cell r="C109">
            <v>7</v>
          </cell>
          <cell r="D109">
            <v>35</v>
          </cell>
          <cell r="E109" t="str">
            <v>#</v>
          </cell>
        </row>
        <row r="110">
          <cell r="B110" t="str">
            <v>One parent with child(ren)</v>
          </cell>
          <cell r="C110">
            <v>5</v>
          </cell>
          <cell r="D110">
            <v>49.75</v>
          </cell>
          <cell r="E110" t="str">
            <v>#</v>
          </cell>
        </row>
        <row r="111">
          <cell r="B111" t="str">
            <v>Couple only</v>
          </cell>
          <cell r="C111">
            <v>11</v>
          </cell>
          <cell r="D111">
            <v>39.1</v>
          </cell>
          <cell r="E111" t="str">
            <v>#</v>
          </cell>
        </row>
        <row r="112">
          <cell r="B112" t="str">
            <v>Couple with child(ren)</v>
          </cell>
          <cell r="C112">
            <v>19</v>
          </cell>
          <cell r="D112">
            <v>32.880000000000003</v>
          </cell>
          <cell r="E112" t="str">
            <v>#</v>
          </cell>
        </row>
        <row r="113">
          <cell r="B113" t="str">
            <v>Other multi-person household</v>
          </cell>
          <cell r="C113" t="str">
            <v>S</v>
          </cell>
          <cell r="D113">
            <v>50.07</v>
          </cell>
          <cell r="E113" t="str">
            <v/>
          </cell>
        </row>
        <row r="114">
          <cell r="B114" t="str">
            <v>Other household with couple and/or child</v>
          </cell>
          <cell r="C114">
            <v>18</v>
          </cell>
          <cell r="D114">
            <v>44.27</v>
          </cell>
          <cell r="E114" t="str">
            <v>#</v>
          </cell>
        </row>
        <row r="115">
          <cell r="B115" t="str">
            <v>One-person household</v>
          </cell>
          <cell r="C115">
            <v>7</v>
          </cell>
          <cell r="D115">
            <v>35</v>
          </cell>
          <cell r="E115" t="str">
            <v>#</v>
          </cell>
        </row>
        <row r="116">
          <cell r="B116" t="str">
            <v>Two-people household</v>
          </cell>
          <cell r="C116">
            <v>16</v>
          </cell>
          <cell r="D116">
            <v>30.56</v>
          </cell>
          <cell r="E116" t="str">
            <v>#</v>
          </cell>
        </row>
        <row r="117">
          <cell r="B117" t="str">
            <v>Three-people household</v>
          </cell>
          <cell r="C117">
            <v>12</v>
          </cell>
          <cell r="D117">
            <v>38.54</v>
          </cell>
          <cell r="E117" t="str">
            <v>#</v>
          </cell>
        </row>
        <row r="118">
          <cell r="B118" t="str">
            <v>Four-people household</v>
          </cell>
          <cell r="C118">
            <v>13</v>
          </cell>
          <cell r="D118">
            <v>39.369999999999997</v>
          </cell>
          <cell r="E118" t="str">
            <v>#</v>
          </cell>
        </row>
        <row r="119">
          <cell r="B119" t="str">
            <v>Five-or-more-people household</v>
          </cell>
          <cell r="C119">
            <v>15</v>
          </cell>
          <cell r="D119">
            <v>49.4</v>
          </cell>
          <cell r="E119" t="str">
            <v>#</v>
          </cell>
        </row>
        <row r="120">
          <cell r="B120" t="str">
            <v>No children in household</v>
          </cell>
          <cell r="C120">
            <v>36</v>
          </cell>
          <cell r="D120">
            <v>25.24</v>
          </cell>
          <cell r="E120" t="str">
            <v>#</v>
          </cell>
        </row>
        <row r="121">
          <cell r="B121" t="str">
            <v>One-child household</v>
          </cell>
          <cell r="C121">
            <v>11</v>
          </cell>
          <cell r="D121">
            <v>43.21</v>
          </cell>
          <cell r="E121" t="str">
            <v>#</v>
          </cell>
        </row>
        <row r="122">
          <cell r="B122" t="str">
            <v>Two-or-more-children household</v>
          </cell>
          <cell r="C122">
            <v>17</v>
          </cell>
          <cell r="D122">
            <v>29.53</v>
          </cell>
          <cell r="E122" t="str">
            <v>#</v>
          </cell>
        </row>
        <row r="123">
          <cell r="B123" t="str">
            <v>No children in household</v>
          </cell>
          <cell r="C123">
            <v>36</v>
          </cell>
          <cell r="D123">
            <v>25.24</v>
          </cell>
          <cell r="E123" t="str">
            <v>#</v>
          </cell>
        </row>
        <row r="124">
          <cell r="B124" t="str">
            <v>One-or-more-children household</v>
          </cell>
          <cell r="C124">
            <v>28</v>
          </cell>
          <cell r="D124">
            <v>23.34</v>
          </cell>
          <cell r="E124" t="str">
            <v>#</v>
          </cell>
        </row>
        <row r="125">
          <cell r="B125" t="str">
            <v>Yes, lived at current address</v>
          </cell>
          <cell r="C125">
            <v>52</v>
          </cell>
          <cell r="D125">
            <v>20.47</v>
          </cell>
          <cell r="E125" t="str">
            <v>#</v>
          </cell>
        </row>
        <row r="126">
          <cell r="B126" t="str">
            <v>No, did not live at current address</v>
          </cell>
          <cell r="C126">
            <v>13</v>
          </cell>
          <cell r="D126">
            <v>36.75</v>
          </cell>
          <cell r="E126" t="str">
            <v>#</v>
          </cell>
        </row>
        <row r="127">
          <cell r="B127" t="str">
            <v>Owned</v>
          </cell>
          <cell r="C127">
            <v>35</v>
          </cell>
          <cell r="D127">
            <v>22.45</v>
          </cell>
          <cell r="E127" t="str">
            <v>#</v>
          </cell>
        </row>
        <row r="128">
          <cell r="B128" t="str">
            <v>Rented, private</v>
          </cell>
          <cell r="C128">
            <v>25</v>
          </cell>
          <cell r="D128">
            <v>31.7</v>
          </cell>
          <cell r="E128" t="str">
            <v>#</v>
          </cell>
        </row>
        <row r="129">
          <cell r="B129" t="str">
            <v>Rented, government</v>
          </cell>
          <cell r="C129" t="str">
            <v>S</v>
          </cell>
          <cell r="D129">
            <v>54.54</v>
          </cell>
          <cell r="E129" t="str">
            <v/>
          </cell>
        </row>
      </sheetData>
      <sheetData sheetId="17">
        <row r="4">
          <cell r="B4" t="str">
            <v>New Zealand Average</v>
          </cell>
          <cell r="C4">
            <v>21</v>
          </cell>
          <cell r="D4">
            <v>24.89</v>
          </cell>
          <cell r="E4" t="str">
            <v>#</v>
          </cell>
        </row>
        <row r="5">
          <cell r="B5" t="str">
            <v>Male</v>
          </cell>
          <cell r="C5" t="str">
            <v>S</v>
          </cell>
          <cell r="D5">
            <v>51.69</v>
          </cell>
          <cell r="E5" t="str">
            <v/>
          </cell>
        </row>
        <row r="6">
          <cell r="B6" t="str">
            <v>Female</v>
          </cell>
          <cell r="C6">
            <v>14</v>
          </cell>
          <cell r="D6">
            <v>30.7</v>
          </cell>
          <cell r="E6" t="str">
            <v>#</v>
          </cell>
        </row>
        <row r="7">
          <cell r="B7" t="str">
            <v>Gender diverse</v>
          </cell>
          <cell r="C7" t="str">
            <v>S</v>
          </cell>
          <cell r="D7">
            <v>196.04</v>
          </cell>
          <cell r="E7" t="str">
            <v/>
          </cell>
        </row>
        <row r="8">
          <cell r="B8" t="str">
            <v>Cis-male</v>
          </cell>
          <cell r="C8" t="str">
            <v>S</v>
          </cell>
          <cell r="D8">
            <v>51.95</v>
          </cell>
          <cell r="E8" t="str">
            <v/>
          </cell>
        </row>
        <row r="9">
          <cell r="B9" t="str">
            <v>Cis-female</v>
          </cell>
          <cell r="C9">
            <v>14</v>
          </cell>
          <cell r="D9">
            <v>30.7</v>
          </cell>
          <cell r="E9" t="str">
            <v>#</v>
          </cell>
        </row>
        <row r="10">
          <cell r="B10" t="str">
            <v>Gender-diverse or trans-gender</v>
          </cell>
          <cell r="C10" t="str">
            <v>S</v>
          </cell>
          <cell r="D10">
            <v>156.04</v>
          </cell>
          <cell r="E10" t="str">
            <v/>
          </cell>
        </row>
        <row r="11">
          <cell r="B11" t="str">
            <v>Heterosexual</v>
          </cell>
          <cell r="C11">
            <v>19</v>
          </cell>
          <cell r="D11">
            <v>27.07</v>
          </cell>
          <cell r="E11" t="str">
            <v>#</v>
          </cell>
        </row>
        <row r="12">
          <cell r="B12" t="str">
            <v>Gay or lesbian</v>
          </cell>
          <cell r="C12" t="str">
            <v>S</v>
          </cell>
          <cell r="D12">
            <v>178.39</v>
          </cell>
          <cell r="E12" t="str">
            <v/>
          </cell>
        </row>
        <row r="13">
          <cell r="B13" t="str">
            <v>Bisexual</v>
          </cell>
          <cell r="C13" t="str">
            <v>S</v>
          </cell>
          <cell r="D13">
            <v>106.41</v>
          </cell>
          <cell r="E13" t="str">
            <v/>
          </cell>
        </row>
        <row r="14">
          <cell r="B14" t="str">
            <v>Other sexual identity</v>
          </cell>
          <cell r="C14" t="str">
            <v>S</v>
          </cell>
          <cell r="D14">
            <v>163.21</v>
          </cell>
          <cell r="E14" t="str">
            <v/>
          </cell>
        </row>
        <row r="15">
          <cell r="B15" t="str">
            <v>People with diverse sexualities</v>
          </cell>
          <cell r="C15" t="str">
            <v>S</v>
          </cell>
          <cell r="D15">
            <v>93.41</v>
          </cell>
          <cell r="E15" t="str">
            <v/>
          </cell>
        </row>
        <row r="16">
          <cell r="B16" t="str">
            <v>Not LGBT</v>
          </cell>
          <cell r="C16">
            <v>19</v>
          </cell>
          <cell r="D16">
            <v>26.67</v>
          </cell>
          <cell r="E16" t="str">
            <v>#</v>
          </cell>
        </row>
        <row r="17">
          <cell r="B17" t="str">
            <v>LGBT</v>
          </cell>
          <cell r="C17" t="str">
            <v>S</v>
          </cell>
          <cell r="D17">
            <v>84.99</v>
          </cell>
          <cell r="E17" t="str">
            <v/>
          </cell>
        </row>
        <row r="18">
          <cell r="B18" t="str">
            <v>15–19 years</v>
          </cell>
          <cell r="C18" t="str">
            <v>S</v>
          </cell>
          <cell r="D18">
            <v>95.89</v>
          </cell>
          <cell r="E18" t="str">
            <v/>
          </cell>
        </row>
        <row r="19">
          <cell r="B19" t="str">
            <v>20–29 years</v>
          </cell>
          <cell r="C19">
            <v>6</v>
          </cell>
          <cell r="D19">
            <v>47.73</v>
          </cell>
          <cell r="E19" t="str">
            <v>#</v>
          </cell>
        </row>
        <row r="20">
          <cell r="B20" t="str">
            <v>30–39 years</v>
          </cell>
          <cell r="C20">
            <v>6</v>
          </cell>
          <cell r="D20">
            <v>49.69</v>
          </cell>
          <cell r="E20" t="str">
            <v>#</v>
          </cell>
        </row>
        <row r="21">
          <cell r="B21" t="str">
            <v>40–49 years</v>
          </cell>
          <cell r="C21" t="str">
            <v>S</v>
          </cell>
          <cell r="D21">
            <v>60.75</v>
          </cell>
          <cell r="E21" t="str">
            <v/>
          </cell>
        </row>
        <row r="22">
          <cell r="B22" t="str">
            <v>50–59 years</v>
          </cell>
          <cell r="C22" t="str">
            <v>S</v>
          </cell>
          <cell r="D22">
            <v>63.76</v>
          </cell>
          <cell r="E22" t="str">
            <v/>
          </cell>
        </row>
        <row r="23">
          <cell r="B23" t="str">
            <v>60–64 years</v>
          </cell>
          <cell r="C23">
            <v>0</v>
          </cell>
          <cell r="D23" t="str">
            <v>.</v>
          </cell>
          <cell r="E23" t="str">
            <v/>
          </cell>
        </row>
        <row r="24">
          <cell r="B24" t="str">
            <v>65 years and over</v>
          </cell>
          <cell r="C24" t="str">
            <v>S</v>
          </cell>
          <cell r="D24">
            <v>128.44999999999999</v>
          </cell>
          <cell r="E24" t="str">
            <v/>
          </cell>
        </row>
        <row r="25">
          <cell r="B25" t="str">
            <v>15–29 years</v>
          </cell>
          <cell r="C25">
            <v>7</v>
          </cell>
          <cell r="D25">
            <v>41.93</v>
          </cell>
          <cell r="E25" t="str">
            <v>#</v>
          </cell>
        </row>
        <row r="26">
          <cell r="B26" t="str">
            <v>30–64 years</v>
          </cell>
          <cell r="C26">
            <v>14</v>
          </cell>
          <cell r="D26">
            <v>32.19</v>
          </cell>
          <cell r="E26" t="str">
            <v>#</v>
          </cell>
        </row>
        <row r="27">
          <cell r="B27" t="str">
            <v>65 years and over</v>
          </cell>
          <cell r="C27" t="str">
            <v>S</v>
          </cell>
          <cell r="D27">
            <v>128.44999999999999</v>
          </cell>
          <cell r="E27" t="str">
            <v/>
          </cell>
        </row>
        <row r="28">
          <cell r="B28" t="str">
            <v>15–19 years</v>
          </cell>
          <cell r="C28" t="str">
            <v>S</v>
          </cell>
          <cell r="D28">
            <v>95.89</v>
          </cell>
          <cell r="E28" t="str">
            <v/>
          </cell>
        </row>
        <row r="29">
          <cell r="B29" t="str">
            <v>20–29 years</v>
          </cell>
          <cell r="C29">
            <v>6</v>
          </cell>
          <cell r="D29">
            <v>47.73</v>
          </cell>
          <cell r="E29" t="str">
            <v>#</v>
          </cell>
        </row>
        <row r="30">
          <cell r="B30" t="str">
            <v>NZ European</v>
          </cell>
          <cell r="C30">
            <v>14</v>
          </cell>
          <cell r="D30">
            <v>32.299999999999997</v>
          </cell>
          <cell r="E30" t="str">
            <v>#</v>
          </cell>
        </row>
        <row r="31">
          <cell r="B31" t="str">
            <v>Māori</v>
          </cell>
          <cell r="C31">
            <v>6</v>
          </cell>
          <cell r="D31">
            <v>46.21</v>
          </cell>
          <cell r="E31" t="str">
            <v>#</v>
          </cell>
        </row>
        <row r="32">
          <cell r="B32" t="str">
            <v>Pacific peoples</v>
          </cell>
          <cell r="C32" t="str">
            <v>S</v>
          </cell>
          <cell r="D32">
            <v>91.21</v>
          </cell>
          <cell r="E32" t="str">
            <v/>
          </cell>
        </row>
        <row r="33">
          <cell r="B33" t="str">
            <v>Asian</v>
          </cell>
          <cell r="C33" t="str">
            <v>S</v>
          </cell>
          <cell r="D33">
            <v>80.89</v>
          </cell>
          <cell r="E33" t="str">
            <v/>
          </cell>
        </row>
        <row r="34">
          <cell r="B34" t="str">
            <v>Chinese</v>
          </cell>
          <cell r="C34" t="str">
            <v>S</v>
          </cell>
          <cell r="D34">
            <v>165.03</v>
          </cell>
          <cell r="E34" t="str">
            <v/>
          </cell>
        </row>
        <row r="35">
          <cell r="B35" t="str">
            <v>Indian</v>
          </cell>
          <cell r="C35" t="str">
            <v>S</v>
          </cell>
          <cell r="D35">
            <v>125.31</v>
          </cell>
          <cell r="E35" t="str">
            <v/>
          </cell>
        </row>
        <row r="36">
          <cell r="B36" t="str">
            <v>Other Asian ethnicity</v>
          </cell>
          <cell r="C36" t="str">
            <v>S</v>
          </cell>
          <cell r="D36">
            <v>138.27000000000001</v>
          </cell>
          <cell r="E36" t="str">
            <v/>
          </cell>
        </row>
        <row r="37">
          <cell r="B37" t="str">
            <v>Other ethnicity</v>
          </cell>
          <cell r="C37">
            <v>0</v>
          </cell>
          <cell r="D37" t="str">
            <v>.</v>
          </cell>
          <cell r="E37" t="str">
            <v/>
          </cell>
        </row>
        <row r="38">
          <cell r="B38" t="str">
            <v>Other ethnicity (except European and Māori)</v>
          </cell>
          <cell r="C38" t="str">
            <v>S</v>
          </cell>
          <cell r="D38">
            <v>59.28</v>
          </cell>
          <cell r="E38" t="str">
            <v/>
          </cell>
        </row>
        <row r="39">
          <cell r="B39" t="str">
            <v>Other ethnicity (except European, Māori and Asian)</v>
          </cell>
          <cell r="C39" t="str">
            <v>S</v>
          </cell>
          <cell r="D39">
            <v>91.21</v>
          </cell>
          <cell r="E39" t="str">
            <v/>
          </cell>
        </row>
        <row r="40">
          <cell r="B40" t="str">
            <v>Other ethnicity (except European, Māori and Pacific)</v>
          </cell>
          <cell r="C40" t="str">
            <v>S</v>
          </cell>
          <cell r="D40">
            <v>80.89</v>
          </cell>
          <cell r="E40" t="str">
            <v/>
          </cell>
        </row>
        <row r="41">
          <cell r="B41">
            <v>2018</v>
          </cell>
          <cell r="C41">
            <v>11</v>
          </cell>
          <cell r="D41">
            <v>34.700000000000003</v>
          </cell>
          <cell r="E41" t="str">
            <v>#</v>
          </cell>
        </row>
        <row r="42">
          <cell r="B42" t="str">
            <v>2019/20</v>
          </cell>
          <cell r="C42">
            <v>10</v>
          </cell>
          <cell r="D42">
            <v>35.4</v>
          </cell>
          <cell r="E42" t="str">
            <v>#</v>
          </cell>
        </row>
        <row r="43">
          <cell r="B43" t="str">
            <v>Auckland</v>
          </cell>
          <cell r="C43" t="str">
            <v>S</v>
          </cell>
          <cell r="D43">
            <v>56.81</v>
          </cell>
          <cell r="E43" t="str">
            <v/>
          </cell>
        </row>
        <row r="44">
          <cell r="B44" t="str">
            <v>Wellington</v>
          </cell>
          <cell r="C44" t="str">
            <v>S</v>
          </cell>
          <cell r="D44">
            <v>70.62</v>
          </cell>
          <cell r="E44" t="str">
            <v/>
          </cell>
        </row>
        <row r="45">
          <cell r="B45" t="str">
            <v>Rest of North Island</v>
          </cell>
          <cell r="C45">
            <v>8</v>
          </cell>
          <cell r="D45">
            <v>41.01</v>
          </cell>
          <cell r="E45" t="str">
            <v>#</v>
          </cell>
        </row>
        <row r="46">
          <cell r="B46" t="str">
            <v>Canterbury</v>
          </cell>
          <cell r="C46" t="str">
            <v>S</v>
          </cell>
          <cell r="D46">
            <v>92.29</v>
          </cell>
          <cell r="E46" t="str">
            <v/>
          </cell>
        </row>
        <row r="47">
          <cell r="B47" t="str">
            <v>Rest of South Island</v>
          </cell>
          <cell r="C47" t="str">
            <v>S</v>
          </cell>
          <cell r="D47">
            <v>56.29</v>
          </cell>
          <cell r="E47" t="str">
            <v/>
          </cell>
        </row>
        <row r="48">
          <cell r="B48" t="str">
            <v>Major urban area</v>
          </cell>
          <cell r="C48">
            <v>12</v>
          </cell>
          <cell r="D48">
            <v>34.68</v>
          </cell>
          <cell r="E48" t="str">
            <v>#</v>
          </cell>
        </row>
        <row r="49">
          <cell r="B49" t="str">
            <v>Large urban area</v>
          </cell>
          <cell r="C49" t="str">
            <v>S</v>
          </cell>
          <cell r="D49">
            <v>66.430000000000007</v>
          </cell>
          <cell r="E49" t="str">
            <v/>
          </cell>
        </row>
        <row r="50">
          <cell r="B50" t="str">
            <v>Medium urban area</v>
          </cell>
          <cell r="C50" t="str">
            <v>S</v>
          </cell>
          <cell r="D50">
            <v>99.57</v>
          </cell>
          <cell r="E50" t="str">
            <v/>
          </cell>
        </row>
        <row r="51">
          <cell r="B51" t="str">
            <v>Small urban area</v>
          </cell>
          <cell r="C51" t="str">
            <v>S</v>
          </cell>
          <cell r="D51">
            <v>96.91</v>
          </cell>
          <cell r="E51" t="str">
            <v/>
          </cell>
        </row>
        <row r="52">
          <cell r="B52" t="str">
            <v>Rural settlement/rural other</v>
          </cell>
          <cell r="C52" t="str">
            <v>S</v>
          </cell>
          <cell r="D52">
            <v>68.03</v>
          </cell>
          <cell r="E52" t="str">
            <v/>
          </cell>
        </row>
        <row r="53">
          <cell r="B53" t="str">
            <v>Major urban area</v>
          </cell>
          <cell r="C53">
            <v>12</v>
          </cell>
          <cell r="D53">
            <v>34.68</v>
          </cell>
          <cell r="E53" t="str">
            <v>#</v>
          </cell>
        </row>
        <row r="54">
          <cell r="B54" t="str">
            <v>Medium/large urban area</v>
          </cell>
          <cell r="C54" t="str">
            <v>S</v>
          </cell>
          <cell r="D54">
            <v>57.36</v>
          </cell>
          <cell r="E54" t="str">
            <v/>
          </cell>
        </row>
        <row r="55">
          <cell r="B55" t="str">
            <v>Small urban/rural area</v>
          </cell>
          <cell r="C55" t="str">
            <v>S</v>
          </cell>
          <cell r="D55">
            <v>54.33</v>
          </cell>
          <cell r="E55" t="str">
            <v/>
          </cell>
        </row>
        <row r="56">
          <cell r="B56" t="str">
            <v>Quintile 1 (least deprived)</v>
          </cell>
          <cell r="C56" t="str">
            <v>S</v>
          </cell>
          <cell r="D56">
            <v>78.42</v>
          </cell>
          <cell r="E56" t="str">
            <v/>
          </cell>
        </row>
        <row r="57">
          <cell r="B57" t="str">
            <v>Quintile 2</v>
          </cell>
          <cell r="C57" t="str">
            <v>S</v>
          </cell>
          <cell r="D57">
            <v>67.78</v>
          </cell>
          <cell r="E57" t="str">
            <v/>
          </cell>
        </row>
        <row r="58">
          <cell r="B58" t="str">
            <v>Quintile 3</v>
          </cell>
          <cell r="C58" t="str">
            <v>S</v>
          </cell>
          <cell r="D58">
            <v>56.41</v>
          </cell>
          <cell r="E58" t="str">
            <v/>
          </cell>
        </row>
        <row r="59">
          <cell r="B59" t="str">
            <v>Quintile 4</v>
          </cell>
          <cell r="C59" t="str">
            <v>S</v>
          </cell>
          <cell r="D59">
            <v>70.44</v>
          </cell>
          <cell r="E59" t="str">
            <v/>
          </cell>
        </row>
        <row r="60">
          <cell r="B60" t="str">
            <v>Quintile 5 (most deprived)</v>
          </cell>
          <cell r="C60">
            <v>6</v>
          </cell>
          <cell r="D60">
            <v>43.33</v>
          </cell>
          <cell r="E60" t="str">
            <v>#</v>
          </cell>
        </row>
        <row r="61">
          <cell r="B61" t="str">
            <v>Had partner within last 12 months</v>
          </cell>
          <cell r="C61">
            <v>21</v>
          </cell>
          <cell r="D61">
            <v>24.89</v>
          </cell>
          <cell r="E61" t="str">
            <v>#</v>
          </cell>
        </row>
        <row r="62">
          <cell r="B62" t="str">
            <v>Has ever had a partner</v>
          </cell>
          <cell r="C62">
            <v>21</v>
          </cell>
          <cell r="D62">
            <v>24.89</v>
          </cell>
          <cell r="E62" t="str">
            <v>#</v>
          </cell>
        </row>
        <row r="63">
          <cell r="B63" t="str">
            <v>Partnered – legally registered</v>
          </cell>
          <cell r="C63">
            <v>10</v>
          </cell>
          <cell r="D63">
            <v>37.42</v>
          </cell>
          <cell r="E63" t="str">
            <v>#</v>
          </cell>
        </row>
        <row r="64">
          <cell r="B64" t="str">
            <v>Partnered – not legally registered</v>
          </cell>
          <cell r="C64" t="str">
            <v>S</v>
          </cell>
          <cell r="D64">
            <v>55.04</v>
          </cell>
          <cell r="E64" t="str">
            <v/>
          </cell>
        </row>
        <row r="65">
          <cell r="B65" t="str">
            <v>Non-partnered</v>
          </cell>
          <cell r="C65">
            <v>8</v>
          </cell>
          <cell r="D65">
            <v>45.3</v>
          </cell>
          <cell r="E65" t="str">
            <v>#</v>
          </cell>
        </row>
        <row r="66">
          <cell r="B66" t="str">
            <v>Never married and never in a civil union</v>
          </cell>
          <cell r="C66" t="str">
            <v>S</v>
          </cell>
          <cell r="D66">
            <v>52.3</v>
          </cell>
          <cell r="E66" t="str">
            <v/>
          </cell>
        </row>
        <row r="67">
          <cell r="B67" t="str">
            <v>Divorced</v>
          </cell>
          <cell r="C67" t="str">
            <v>S</v>
          </cell>
          <cell r="D67">
            <v>153.57</v>
          </cell>
          <cell r="E67" t="str">
            <v/>
          </cell>
        </row>
        <row r="68">
          <cell r="B68" t="str">
            <v>Widowed/surviving partner</v>
          </cell>
          <cell r="C68" t="str">
            <v>S</v>
          </cell>
          <cell r="D68">
            <v>178.21</v>
          </cell>
          <cell r="E68" t="str">
            <v/>
          </cell>
        </row>
        <row r="69">
          <cell r="B69" t="str">
            <v>Separated</v>
          </cell>
          <cell r="C69" t="str">
            <v>S</v>
          </cell>
          <cell r="D69">
            <v>69.819999999999993</v>
          </cell>
          <cell r="E69" t="str">
            <v/>
          </cell>
        </row>
        <row r="70">
          <cell r="B70" t="str">
            <v>Married/civil union/de facto</v>
          </cell>
          <cell r="C70">
            <v>10</v>
          </cell>
          <cell r="D70">
            <v>36.79</v>
          </cell>
          <cell r="E70" t="str">
            <v>#</v>
          </cell>
        </row>
        <row r="71">
          <cell r="B71" t="str">
            <v>Adults with disability</v>
          </cell>
          <cell r="C71" t="str">
            <v>S</v>
          </cell>
          <cell r="D71">
            <v>135.21</v>
          </cell>
          <cell r="E71" t="str">
            <v/>
          </cell>
        </row>
        <row r="72">
          <cell r="B72" t="str">
            <v>Adults without disability</v>
          </cell>
          <cell r="C72">
            <v>21</v>
          </cell>
          <cell r="D72">
            <v>25.51</v>
          </cell>
          <cell r="E72" t="str">
            <v>#</v>
          </cell>
        </row>
        <row r="73">
          <cell r="B73" t="str">
            <v>Low level of psychological distress</v>
          </cell>
          <cell r="C73">
            <v>16</v>
          </cell>
          <cell r="D73">
            <v>29.78</v>
          </cell>
          <cell r="E73" t="str">
            <v>#</v>
          </cell>
        </row>
        <row r="74">
          <cell r="B74" t="str">
            <v>Moderate level of psychological distress</v>
          </cell>
          <cell r="C74" t="str">
            <v>S</v>
          </cell>
          <cell r="D74">
            <v>57.24</v>
          </cell>
          <cell r="E74" t="str">
            <v/>
          </cell>
        </row>
        <row r="75">
          <cell r="B75" t="str">
            <v>High level of psychological distress</v>
          </cell>
          <cell r="C75" t="str">
            <v>S</v>
          </cell>
          <cell r="D75">
            <v>99.29</v>
          </cell>
          <cell r="E75" t="str">
            <v/>
          </cell>
        </row>
        <row r="76">
          <cell r="B76" t="str">
            <v>No probable serious mental illness</v>
          </cell>
          <cell r="C76">
            <v>16</v>
          </cell>
          <cell r="D76">
            <v>29.78</v>
          </cell>
          <cell r="E76" t="str">
            <v>#</v>
          </cell>
        </row>
        <row r="77">
          <cell r="B77" t="str">
            <v>Probable serious mental illness</v>
          </cell>
          <cell r="C77" t="str">
            <v>S</v>
          </cell>
          <cell r="D77">
            <v>57.24</v>
          </cell>
          <cell r="E77" t="str">
            <v/>
          </cell>
        </row>
        <row r="78">
          <cell r="B78" t="str">
            <v>Employed</v>
          </cell>
          <cell r="C78">
            <v>14</v>
          </cell>
          <cell r="D78">
            <v>33.729999999999997</v>
          </cell>
          <cell r="E78" t="str">
            <v>#</v>
          </cell>
        </row>
        <row r="79">
          <cell r="B79" t="str">
            <v>Unemployed</v>
          </cell>
          <cell r="C79" t="str">
            <v>S</v>
          </cell>
          <cell r="D79">
            <v>63.67</v>
          </cell>
          <cell r="E79" t="str">
            <v/>
          </cell>
        </row>
        <row r="80">
          <cell r="B80" t="str">
            <v>Retired</v>
          </cell>
          <cell r="C80" t="str">
            <v>S</v>
          </cell>
          <cell r="D80">
            <v>114.13</v>
          </cell>
          <cell r="E80" t="str">
            <v/>
          </cell>
        </row>
        <row r="81">
          <cell r="B81" t="str">
            <v>Home or caring duties or voluntary work</v>
          </cell>
          <cell r="C81" t="str">
            <v>S</v>
          </cell>
          <cell r="D81">
            <v>101.19</v>
          </cell>
          <cell r="E81" t="str">
            <v/>
          </cell>
        </row>
        <row r="82">
          <cell r="B82" t="str">
            <v>Not employed, studying</v>
          </cell>
          <cell r="C82" t="str">
            <v>S</v>
          </cell>
          <cell r="D82">
            <v>100.67</v>
          </cell>
          <cell r="E82" t="str">
            <v/>
          </cell>
        </row>
        <row r="83">
          <cell r="B83" t="str">
            <v>Not employed, not actively seeking work/unable to work</v>
          </cell>
          <cell r="C83" t="str">
            <v>S</v>
          </cell>
          <cell r="D83">
            <v>83.44</v>
          </cell>
          <cell r="E83" t="str">
            <v/>
          </cell>
        </row>
        <row r="84">
          <cell r="B84" t="str">
            <v>Other employment status</v>
          </cell>
          <cell r="C84" t="str">
            <v>S</v>
          </cell>
          <cell r="D84">
            <v>186.37</v>
          </cell>
          <cell r="E84" t="str">
            <v/>
          </cell>
        </row>
        <row r="85">
          <cell r="B85" t="str">
            <v>Not in the labour force</v>
          </cell>
          <cell r="C85" t="str">
            <v>S</v>
          </cell>
          <cell r="D85">
            <v>50.66</v>
          </cell>
          <cell r="E85" t="str">
            <v/>
          </cell>
        </row>
        <row r="86">
          <cell r="B86" t="str">
            <v>Personal income: $20,000 or less</v>
          </cell>
          <cell r="C86">
            <v>7</v>
          </cell>
          <cell r="D86">
            <v>42.99</v>
          </cell>
          <cell r="E86" t="str">
            <v>#</v>
          </cell>
        </row>
        <row r="87">
          <cell r="B87" t="str">
            <v>Personal income: $20,001–$40,000</v>
          </cell>
          <cell r="C87" t="str">
            <v>S</v>
          </cell>
          <cell r="D87">
            <v>52.43</v>
          </cell>
          <cell r="E87" t="str">
            <v/>
          </cell>
        </row>
        <row r="88">
          <cell r="B88" t="str">
            <v>Personal income: $40,001–$60,000</v>
          </cell>
          <cell r="C88" t="str">
            <v>S</v>
          </cell>
          <cell r="D88">
            <v>58.72</v>
          </cell>
          <cell r="E88" t="str">
            <v/>
          </cell>
        </row>
        <row r="89">
          <cell r="B89" t="str">
            <v>Personal income: $60,001 or more</v>
          </cell>
          <cell r="C89" t="str">
            <v>S</v>
          </cell>
          <cell r="D89">
            <v>64.27</v>
          </cell>
          <cell r="E89" t="str">
            <v/>
          </cell>
        </row>
        <row r="90">
          <cell r="B90" t="str">
            <v>Household income: $40,000 or less</v>
          </cell>
          <cell r="C90">
            <v>6</v>
          </cell>
          <cell r="D90">
            <v>43.57</v>
          </cell>
          <cell r="E90" t="str">
            <v>#</v>
          </cell>
        </row>
        <row r="91">
          <cell r="B91" t="str">
            <v>Household income: $40,001–$60,000</v>
          </cell>
          <cell r="C91" t="str">
            <v>S</v>
          </cell>
          <cell r="D91">
            <v>60.74</v>
          </cell>
          <cell r="E91" t="str">
            <v/>
          </cell>
        </row>
        <row r="92">
          <cell r="B92" t="str">
            <v>Household income: $60,001–$100,000</v>
          </cell>
          <cell r="C92">
            <v>6</v>
          </cell>
          <cell r="D92">
            <v>49.04</v>
          </cell>
          <cell r="E92" t="str">
            <v>#</v>
          </cell>
        </row>
        <row r="93">
          <cell r="B93" t="str">
            <v>Household income: $100,001 or more</v>
          </cell>
          <cell r="C93" t="str">
            <v>S</v>
          </cell>
          <cell r="D93">
            <v>52.36</v>
          </cell>
          <cell r="E93" t="str">
            <v/>
          </cell>
        </row>
        <row r="94">
          <cell r="B94" t="str">
            <v>Not at all limited</v>
          </cell>
          <cell r="C94" t="str">
            <v>S</v>
          </cell>
          <cell r="D94">
            <v>58.65</v>
          </cell>
          <cell r="E94" t="str">
            <v/>
          </cell>
        </row>
        <row r="95">
          <cell r="B95" t="str">
            <v>A little limited</v>
          </cell>
          <cell r="C95" t="str">
            <v>S</v>
          </cell>
          <cell r="D95">
            <v>60.99</v>
          </cell>
          <cell r="E95" t="str">
            <v/>
          </cell>
        </row>
        <row r="96">
          <cell r="B96" t="str">
            <v>Quite limited</v>
          </cell>
          <cell r="C96" t="str">
            <v>S</v>
          </cell>
          <cell r="D96">
            <v>72.31</v>
          </cell>
          <cell r="E96" t="str">
            <v/>
          </cell>
        </row>
        <row r="97">
          <cell r="B97" t="str">
            <v>Very limited</v>
          </cell>
          <cell r="C97" t="str">
            <v>S</v>
          </cell>
          <cell r="D97">
            <v>57.32</v>
          </cell>
          <cell r="E97" t="str">
            <v/>
          </cell>
        </row>
        <row r="98">
          <cell r="B98" t="str">
            <v>Couldn't buy it</v>
          </cell>
          <cell r="C98">
            <v>4</v>
          </cell>
          <cell r="D98">
            <v>44.35</v>
          </cell>
          <cell r="E98" t="str">
            <v>#</v>
          </cell>
        </row>
        <row r="99">
          <cell r="B99" t="str">
            <v>Not at all limited</v>
          </cell>
          <cell r="C99" t="str">
            <v>S</v>
          </cell>
          <cell r="D99">
            <v>58.65</v>
          </cell>
          <cell r="E99" t="str">
            <v/>
          </cell>
        </row>
        <row r="100">
          <cell r="B100" t="str">
            <v>A little limited</v>
          </cell>
          <cell r="C100" t="str">
            <v>S</v>
          </cell>
          <cell r="D100">
            <v>60.99</v>
          </cell>
          <cell r="E100" t="str">
            <v/>
          </cell>
        </row>
        <row r="101">
          <cell r="B101" t="str">
            <v>Quite or very limited</v>
          </cell>
          <cell r="C101">
            <v>9</v>
          </cell>
          <cell r="D101">
            <v>44.41</v>
          </cell>
          <cell r="E101" t="str">
            <v>#</v>
          </cell>
        </row>
        <row r="102">
          <cell r="B102" t="str">
            <v>Couldn't buy it</v>
          </cell>
          <cell r="C102">
            <v>4</v>
          </cell>
          <cell r="D102">
            <v>44.35</v>
          </cell>
          <cell r="E102" t="str">
            <v>#</v>
          </cell>
        </row>
        <row r="103">
          <cell r="B103" t="str">
            <v>Yes, can meet unexpected expense</v>
          </cell>
          <cell r="C103">
            <v>13</v>
          </cell>
          <cell r="D103">
            <v>30.15</v>
          </cell>
          <cell r="E103" t="str">
            <v>#</v>
          </cell>
        </row>
        <row r="104">
          <cell r="B104" t="str">
            <v>No, cannot meet unexpected expense</v>
          </cell>
          <cell r="C104">
            <v>8</v>
          </cell>
          <cell r="D104">
            <v>44.62</v>
          </cell>
          <cell r="E104" t="str">
            <v>#</v>
          </cell>
        </row>
        <row r="105">
          <cell r="B105" t="str">
            <v>Household had no vehicle access</v>
          </cell>
          <cell r="C105" t="str">
            <v>S</v>
          </cell>
          <cell r="D105">
            <v>104.58</v>
          </cell>
          <cell r="E105" t="str">
            <v/>
          </cell>
        </row>
        <row r="106">
          <cell r="B106" t="str">
            <v>Household had vehicle access</v>
          </cell>
          <cell r="C106">
            <v>20</v>
          </cell>
          <cell r="D106">
            <v>26.09</v>
          </cell>
          <cell r="E106" t="str">
            <v>#</v>
          </cell>
        </row>
        <row r="107">
          <cell r="B107" t="str">
            <v>Household had no access to device</v>
          </cell>
          <cell r="C107" t="str">
            <v>S</v>
          </cell>
          <cell r="D107">
            <v>104.53</v>
          </cell>
          <cell r="E107" t="str">
            <v/>
          </cell>
        </row>
        <row r="108">
          <cell r="B108" t="str">
            <v>Household had access to device</v>
          </cell>
          <cell r="C108">
            <v>21</v>
          </cell>
          <cell r="D108">
            <v>25.13</v>
          </cell>
          <cell r="E108" t="str">
            <v>#</v>
          </cell>
        </row>
        <row r="109">
          <cell r="B109" t="str">
            <v>One person household</v>
          </cell>
          <cell r="C109" t="str">
            <v>S</v>
          </cell>
          <cell r="D109">
            <v>56.94</v>
          </cell>
          <cell r="E109" t="str">
            <v/>
          </cell>
        </row>
        <row r="110">
          <cell r="B110" t="str">
            <v>One parent with child(ren)</v>
          </cell>
          <cell r="C110" t="str">
            <v>S</v>
          </cell>
          <cell r="D110">
            <v>59.88</v>
          </cell>
          <cell r="E110" t="str">
            <v/>
          </cell>
        </row>
        <row r="111">
          <cell r="B111" t="str">
            <v>Couple only</v>
          </cell>
          <cell r="C111" t="str">
            <v>S</v>
          </cell>
          <cell r="D111">
            <v>69.599999999999994</v>
          </cell>
          <cell r="E111" t="str">
            <v/>
          </cell>
        </row>
        <row r="112">
          <cell r="B112" t="str">
            <v>Couple with child(ren)</v>
          </cell>
          <cell r="C112" t="str">
            <v>S</v>
          </cell>
          <cell r="D112">
            <v>53.26</v>
          </cell>
          <cell r="E112" t="str">
            <v/>
          </cell>
        </row>
        <row r="113">
          <cell r="B113" t="str">
            <v>Other multi-person household</v>
          </cell>
          <cell r="C113" t="str">
            <v>S</v>
          </cell>
          <cell r="D113">
            <v>65.98</v>
          </cell>
          <cell r="E113" t="str">
            <v/>
          </cell>
        </row>
        <row r="114">
          <cell r="B114" t="str">
            <v>Other household with couple and/or child</v>
          </cell>
          <cell r="C114" t="str">
            <v>S</v>
          </cell>
          <cell r="D114">
            <v>76.98</v>
          </cell>
          <cell r="E114" t="str">
            <v/>
          </cell>
        </row>
        <row r="115">
          <cell r="B115" t="str">
            <v>One-person household</v>
          </cell>
          <cell r="C115" t="str">
            <v>S</v>
          </cell>
          <cell r="D115">
            <v>56.94</v>
          </cell>
          <cell r="E115" t="str">
            <v/>
          </cell>
        </row>
        <row r="116">
          <cell r="B116" t="str">
            <v>Two-people household</v>
          </cell>
          <cell r="C116">
            <v>6</v>
          </cell>
          <cell r="D116">
            <v>42.1</v>
          </cell>
          <cell r="E116" t="str">
            <v>#</v>
          </cell>
        </row>
        <row r="117">
          <cell r="B117" t="str">
            <v>Three-people household</v>
          </cell>
          <cell r="C117" t="str">
            <v>S</v>
          </cell>
          <cell r="D117">
            <v>56.09</v>
          </cell>
          <cell r="E117" t="str">
            <v/>
          </cell>
        </row>
        <row r="118">
          <cell r="B118" t="str">
            <v>Four-people household</v>
          </cell>
          <cell r="C118" t="str">
            <v>S</v>
          </cell>
          <cell r="D118">
            <v>65.319999999999993</v>
          </cell>
          <cell r="E118" t="str">
            <v/>
          </cell>
        </row>
        <row r="119">
          <cell r="B119" t="str">
            <v>Five-or-more-people household</v>
          </cell>
          <cell r="C119" t="str">
            <v>S</v>
          </cell>
          <cell r="D119">
            <v>86.27</v>
          </cell>
          <cell r="E119" t="str">
            <v/>
          </cell>
        </row>
        <row r="120">
          <cell r="B120" t="str">
            <v>No children in household</v>
          </cell>
          <cell r="C120">
            <v>10</v>
          </cell>
          <cell r="D120">
            <v>37.42</v>
          </cell>
          <cell r="E120" t="str">
            <v>#</v>
          </cell>
        </row>
        <row r="121">
          <cell r="B121" t="str">
            <v>One-child household</v>
          </cell>
          <cell r="C121" t="str">
            <v>S</v>
          </cell>
          <cell r="D121">
            <v>56.84</v>
          </cell>
          <cell r="E121" t="str">
            <v/>
          </cell>
        </row>
        <row r="122">
          <cell r="B122" t="str">
            <v>Two-or-more-children household</v>
          </cell>
          <cell r="C122" t="str">
            <v>S</v>
          </cell>
          <cell r="D122">
            <v>50.04</v>
          </cell>
          <cell r="E122" t="str">
            <v/>
          </cell>
        </row>
        <row r="123">
          <cell r="B123" t="str">
            <v>No children in household</v>
          </cell>
          <cell r="C123">
            <v>10</v>
          </cell>
          <cell r="D123">
            <v>37.42</v>
          </cell>
          <cell r="E123" t="str">
            <v>#</v>
          </cell>
        </row>
        <row r="124">
          <cell r="B124" t="str">
            <v>One-or-more-children household</v>
          </cell>
          <cell r="C124">
            <v>11</v>
          </cell>
          <cell r="D124">
            <v>37.549999999999997</v>
          </cell>
          <cell r="E124" t="str">
            <v>#</v>
          </cell>
        </row>
        <row r="125">
          <cell r="B125" t="str">
            <v>Yes, lived at current address</v>
          </cell>
          <cell r="C125">
            <v>18</v>
          </cell>
          <cell r="D125">
            <v>28.27</v>
          </cell>
          <cell r="E125" t="str">
            <v>#</v>
          </cell>
        </row>
        <row r="126">
          <cell r="B126" t="str">
            <v>No, did not live at current address</v>
          </cell>
          <cell r="C126" t="str">
            <v>S</v>
          </cell>
          <cell r="D126">
            <v>59.32</v>
          </cell>
          <cell r="E126" t="str">
            <v/>
          </cell>
        </row>
        <row r="127">
          <cell r="B127" t="str">
            <v>Owned</v>
          </cell>
          <cell r="C127">
            <v>12</v>
          </cell>
          <cell r="D127">
            <v>37.08</v>
          </cell>
          <cell r="E127" t="str">
            <v>#</v>
          </cell>
        </row>
        <row r="128">
          <cell r="B128" t="str">
            <v>Rented, private</v>
          </cell>
          <cell r="C128">
            <v>8</v>
          </cell>
          <cell r="D128">
            <v>43.87</v>
          </cell>
          <cell r="E128" t="str">
            <v>#</v>
          </cell>
        </row>
        <row r="129">
          <cell r="B129" t="str">
            <v>Rented, government</v>
          </cell>
          <cell r="C129" t="str">
            <v>S</v>
          </cell>
          <cell r="D129">
            <v>67.680000000000007</v>
          </cell>
          <cell r="E129" t="str">
            <v/>
          </cell>
        </row>
      </sheetData>
      <sheetData sheetId="18">
        <row r="4">
          <cell r="B4" t="str">
            <v>New Zealand Average</v>
          </cell>
          <cell r="C4">
            <v>66.02</v>
          </cell>
          <cell r="D4">
            <v>14.48</v>
          </cell>
          <cell r="E4" t="str">
            <v>.</v>
          </cell>
          <cell r="F4" t="str">
            <v/>
          </cell>
        </row>
        <row r="5">
          <cell r="B5" t="str">
            <v>Male</v>
          </cell>
          <cell r="C5">
            <v>65.180000000000007</v>
          </cell>
          <cell r="D5">
            <v>25.47</v>
          </cell>
          <cell r="E5" t="str">
            <v>.</v>
          </cell>
          <cell r="F5" t="str">
            <v/>
          </cell>
        </row>
        <row r="6">
          <cell r="B6" t="str">
            <v>Female</v>
          </cell>
          <cell r="C6">
            <v>65.180000000000007</v>
          </cell>
          <cell r="D6">
            <v>15.95</v>
          </cell>
          <cell r="E6" t="str">
            <v>.</v>
          </cell>
          <cell r="F6" t="str">
            <v/>
          </cell>
        </row>
        <row r="7">
          <cell r="B7" t="str">
            <v>Gender diverse</v>
          </cell>
          <cell r="C7" t="str">
            <v>Ŝ</v>
          </cell>
          <cell r="D7">
            <v>0</v>
          </cell>
          <cell r="E7" t="str">
            <v/>
          </cell>
          <cell r="F7" t="str">
            <v>*</v>
          </cell>
        </row>
        <row r="8">
          <cell r="B8" t="str">
            <v>Cis-male</v>
          </cell>
          <cell r="C8">
            <v>63.52</v>
          </cell>
          <cell r="D8">
            <v>27.03</v>
          </cell>
          <cell r="E8" t="str">
            <v>.</v>
          </cell>
          <cell r="F8" t="str">
            <v/>
          </cell>
        </row>
        <row r="9">
          <cell r="B9" t="str">
            <v>Cis-female</v>
          </cell>
          <cell r="C9">
            <v>65.180000000000007</v>
          </cell>
          <cell r="D9">
            <v>15.95</v>
          </cell>
          <cell r="E9" t="str">
            <v>.</v>
          </cell>
          <cell r="F9" t="str">
            <v/>
          </cell>
        </row>
        <row r="10">
          <cell r="B10" t="str">
            <v>Gender-diverse or trans-gender</v>
          </cell>
          <cell r="C10" t="str">
            <v>Ŝ</v>
          </cell>
          <cell r="D10">
            <v>0</v>
          </cell>
          <cell r="E10" t="str">
            <v/>
          </cell>
          <cell r="F10" t="str">
            <v>*</v>
          </cell>
        </row>
        <row r="11">
          <cell r="B11" t="str">
            <v>Heterosexual</v>
          </cell>
          <cell r="C11">
            <v>65.56</v>
          </cell>
          <cell r="D11">
            <v>15.37</v>
          </cell>
          <cell r="E11" t="str">
            <v>.</v>
          </cell>
          <cell r="F11" t="str">
            <v/>
          </cell>
        </row>
        <row r="12">
          <cell r="B12" t="str">
            <v>Gay or lesbian</v>
          </cell>
          <cell r="C12" t="str">
            <v>Ŝ</v>
          </cell>
          <cell r="D12">
            <v>0</v>
          </cell>
          <cell r="E12" t="str">
            <v/>
          </cell>
          <cell r="F12" t="str">
            <v>*</v>
          </cell>
        </row>
        <row r="13">
          <cell r="B13" t="str">
            <v>Bisexual</v>
          </cell>
          <cell r="C13" t="str">
            <v>S</v>
          </cell>
          <cell r="D13">
            <v>106.93</v>
          </cell>
          <cell r="E13" t="str">
            <v/>
          </cell>
          <cell r="F13" t="str">
            <v/>
          </cell>
        </row>
        <row r="14">
          <cell r="B14" t="str">
            <v>Other sexual identity</v>
          </cell>
          <cell r="C14" t="str">
            <v>Ŝ</v>
          </cell>
          <cell r="D14">
            <v>0</v>
          </cell>
          <cell r="E14" t="str">
            <v/>
          </cell>
          <cell r="F14" t="str">
            <v>*</v>
          </cell>
        </row>
        <row r="15">
          <cell r="B15" t="str">
            <v>People with diverse sexualities</v>
          </cell>
          <cell r="C15" t="str">
            <v>S</v>
          </cell>
          <cell r="D15">
            <v>73.45</v>
          </cell>
          <cell r="E15" t="str">
            <v/>
          </cell>
          <cell r="F15" t="str">
            <v/>
          </cell>
        </row>
        <row r="16">
          <cell r="B16" t="str">
            <v>Not LGBT</v>
          </cell>
          <cell r="C16">
            <v>65.459999999999994</v>
          </cell>
          <cell r="D16">
            <v>15.49</v>
          </cell>
          <cell r="E16" t="str">
            <v>.</v>
          </cell>
          <cell r="F16" t="str">
            <v/>
          </cell>
        </row>
        <row r="17">
          <cell r="B17" t="str">
            <v>LGBT</v>
          </cell>
          <cell r="C17" t="str">
            <v>S</v>
          </cell>
          <cell r="D17">
            <v>59.36</v>
          </cell>
          <cell r="E17" t="str">
            <v/>
          </cell>
          <cell r="F17" t="str">
            <v/>
          </cell>
        </row>
        <row r="18">
          <cell r="B18" t="str">
            <v>15–19 years</v>
          </cell>
          <cell r="C18" t="str">
            <v>S</v>
          </cell>
          <cell r="D18">
            <v>60.93</v>
          </cell>
          <cell r="E18" t="str">
            <v/>
          </cell>
          <cell r="F18" t="str">
            <v/>
          </cell>
        </row>
        <row r="19">
          <cell r="B19" t="str">
            <v>20–29 years</v>
          </cell>
          <cell r="C19">
            <v>59.85</v>
          </cell>
          <cell r="D19">
            <v>28.73</v>
          </cell>
          <cell r="E19" t="str">
            <v>.</v>
          </cell>
          <cell r="F19" t="str">
            <v/>
          </cell>
        </row>
        <row r="20">
          <cell r="B20" t="str">
            <v>30–39 years</v>
          </cell>
          <cell r="C20">
            <v>61.44</v>
          </cell>
          <cell r="D20">
            <v>28.3</v>
          </cell>
          <cell r="E20" t="str">
            <v>.</v>
          </cell>
          <cell r="F20" t="str">
            <v/>
          </cell>
        </row>
        <row r="21">
          <cell r="B21" t="str">
            <v>40–49 years</v>
          </cell>
          <cell r="C21">
            <v>79.22</v>
          </cell>
          <cell r="D21">
            <v>27.69</v>
          </cell>
          <cell r="E21" t="str">
            <v>.</v>
          </cell>
          <cell r="F21" t="str">
            <v/>
          </cell>
        </row>
        <row r="22">
          <cell r="B22" t="str">
            <v>50–59 years</v>
          </cell>
          <cell r="C22" t="str">
            <v>S</v>
          </cell>
          <cell r="D22">
            <v>60.66</v>
          </cell>
          <cell r="E22" t="str">
            <v/>
          </cell>
          <cell r="F22" t="str">
            <v/>
          </cell>
        </row>
        <row r="23">
          <cell r="B23" t="str">
            <v>60–64 years</v>
          </cell>
          <cell r="C23" t="str">
            <v>Ŝ</v>
          </cell>
          <cell r="D23">
            <v>0</v>
          </cell>
          <cell r="E23" t="str">
            <v/>
          </cell>
          <cell r="F23" t="str">
            <v>*</v>
          </cell>
        </row>
        <row r="24">
          <cell r="B24" t="str">
            <v>65 years and over</v>
          </cell>
          <cell r="C24" t="str">
            <v>Ŝ</v>
          </cell>
          <cell r="D24">
            <v>0</v>
          </cell>
          <cell r="E24" t="str">
            <v/>
          </cell>
          <cell r="F24" t="str">
            <v>*</v>
          </cell>
        </row>
        <row r="25">
          <cell r="B25" t="str">
            <v>15–29 years</v>
          </cell>
          <cell r="C25">
            <v>60.85</v>
          </cell>
          <cell r="D25">
            <v>24.5</v>
          </cell>
          <cell r="E25" t="str">
            <v>.</v>
          </cell>
          <cell r="F25" t="str">
            <v/>
          </cell>
        </row>
        <row r="26">
          <cell r="B26" t="str">
            <v>30–64 years</v>
          </cell>
          <cell r="C26">
            <v>68.760000000000005</v>
          </cell>
          <cell r="D26">
            <v>20.22</v>
          </cell>
          <cell r="E26" t="str">
            <v>.</v>
          </cell>
          <cell r="F26" t="str">
            <v/>
          </cell>
        </row>
        <row r="27">
          <cell r="B27" t="str">
            <v>65 years and over</v>
          </cell>
          <cell r="C27" t="str">
            <v>Ŝ</v>
          </cell>
          <cell r="D27">
            <v>0</v>
          </cell>
          <cell r="E27" t="str">
            <v/>
          </cell>
          <cell r="F27" t="str">
            <v>*</v>
          </cell>
        </row>
        <row r="28">
          <cell r="B28" t="str">
            <v>15–19 years</v>
          </cell>
          <cell r="C28" t="str">
            <v>S</v>
          </cell>
          <cell r="D28">
            <v>60.93</v>
          </cell>
          <cell r="E28" t="str">
            <v/>
          </cell>
          <cell r="F28" t="str">
            <v/>
          </cell>
        </row>
        <row r="29">
          <cell r="B29" t="str">
            <v>20–29 years</v>
          </cell>
          <cell r="C29">
            <v>59.85</v>
          </cell>
          <cell r="D29">
            <v>28.73</v>
          </cell>
          <cell r="E29" t="str">
            <v>.</v>
          </cell>
          <cell r="F29" t="str">
            <v/>
          </cell>
        </row>
        <row r="30">
          <cell r="B30" t="str">
            <v>NZ European</v>
          </cell>
          <cell r="C30">
            <v>71.64</v>
          </cell>
          <cell r="D30">
            <v>14.81</v>
          </cell>
          <cell r="E30" t="str">
            <v>.</v>
          </cell>
          <cell r="F30" t="str">
            <v/>
          </cell>
        </row>
        <row r="31">
          <cell r="B31" t="str">
            <v>Māori</v>
          </cell>
          <cell r="C31" t="str">
            <v>S</v>
          </cell>
          <cell r="D31">
            <v>26.1</v>
          </cell>
          <cell r="E31" t="str">
            <v/>
          </cell>
          <cell r="F31" t="str">
            <v/>
          </cell>
        </row>
        <row r="32">
          <cell r="B32" t="str">
            <v>Pacific peoples</v>
          </cell>
          <cell r="C32" t="str">
            <v>S</v>
          </cell>
          <cell r="D32">
            <v>37.22</v>
          </cell>
          <cell r="E32" t="str">
            <v/>
          </cell>
          <cell r="F32" t="str">
            <v/>
          </cell>
        </row>
        <row r="33">
          <cell r="B33" t="str">
            <v>Asian</v>
          </cell>
          <cell r="C33" t="str">
            <v>S</v>
          </cell>
          <cell r="D33">
            <v>87.62</v>
          </cell>
          <cell r="E33" t="str">
            <v/>
          </cell>
          <cell r="F33" t="str">
            <v/>
          </cell>
        </row>
        <row r="34">
          <cell r="B34" t="str">
            <v>Chinese</v>
          </cell>
          <cell r="C34" t="str">
            <v>Ŝ</v>
          </cell>
          <cell r="D34">
            <v>0</v>
          </cell>
          <cell r="E34" t="str">
            <v/>
          </cell>
          <cell r="F34" t="str">
            <v>*</v>
          </cell>
        </row>
        <row r="35">
          <cell r="B35" t="str">
            <v>Indian</v>
          </cell>
          <cell r="C35" t="str">
            <v>S</v>
          </cell>
          <cell r="D35">
            <v>141.4</v>
          </cell>
          <cell r="E35" t="str">
            <v/>
          </cell>
          <cell r="F35" t="str">
            <v/>
          </cell>
        </row>
        <row r="36">
          <cell r="B36" t="str">
            <v>Other ethnicity</v>
          </cell>
          <cell r="C36" t="str">
            <v>Ŝ</v>
          </cell>
          <cell r="D36">
            <v>0</v>
          </cell>
          <cell r="E36" t="str">
            <v/>
          </cell>
          <cell r="F36" t="str">
            <v>*</v>
          </cell>
        </row>
        <row r="37">
          <cell r="B37" t="str">
            <v>Other ethnicity (except European and Māori)</v>
          </cell>
          <cell r="C37">
            <v>69.95</v>
          </cell>
          <cell r="D37">
            <v>30.8</v>
          </cell>
          <cell r="E37" t="str">
            <v>.</v>
          </cell>
          <cell r="F37" t="str">
            <v/>
          </cell>
        </row>
        <row r="38">
          <cell r="B38" t="str">
            <v>Other ethnicity (except European, Māori and Asian)</v>
          </cell>
          <cell r="C38">
            <v>70.069999999999993</v>
          </cell>
          <cell r="D38">
            <v>33.83</v>
          </cell>
          <cell r="E38" t="str">
            <v>.</v>
          </cell>
          <cell r="F38" t="str">
            <v/>
          </cell>
        </row>
        <row r="39">
          <cell r="B39" t="str">
            <v>Other ethnicity (except European, Māori and Pacific)</v>
          </cell>
          <cell r="C39" t="str">
            <v>S</v>
          </cell>
          <cell r="D39">
            <v>42.67</v>
          </cell>
          <cell r="E39" t="str">
            <v/>
          </cell>
          <cell r="F39" t="str">
            <v/>
          </cell>
        </row>
        <row r="40">
          <cell r="B40">
            <v>2018</v>
          </cell>
          <cell r="C40">
            <v>69.91</v>
          </cell>
          <cell r="D40">
            <v>20.28</v>
          </cell>
          <cell r="E40" t="str">
            <v>.</v>
          </cell>
          <cell r="F40" t="str">
            <v/>
          </cell>
        </row>
        <row r="41">
          <cell r="B41" t="str">
            <v>2019/20</v>
          </cell>
          <cell r="C41">
            <v>63.31</v>
          </cell>
          <cell r="D41">
            <v>23.59</v>
          </cell>
          <cell r="E41" t="str">
            <v>.</v>
          </cell>
          <cell r="F41" t="str">
            <v/>
          </cell>
        </row>
        <row r="42">
          <cell r="B42" t="str">
            <v>Auckland</v>
          </cell>
          <cell r="C42" t="str">
            <v>S</v>
          </cell>
          <cell r="D42">
            <v>31.51</v>
          </cell>
          <cell r="E42" t="str">
            <v/>
          </cell>
          <cell r="F42" t="str">
            <v/>
          </cell>
        </row>
        <row r="43">
          <cell r="B43" t="str">
            <v>Wellington</v>
          </cell>
          <cell r="C43" t="str">
            <v>S</v>
          </cell>
          <cell r="D43">
            <v>39.19</v>
          </cell>
          <cell r="E43" t="str">
            <v/>
          </cell>
          <cell r="F43" t="str">
            <v/>
          </cell>
        </row>
        <row r="44">
          <cell r="B44" t="str">
            <v>Rest of North Island</v>
          </cell>
          <cell r="C44">
            <v>58.98</v>
          </cell>
          <cell r="D44">
            <v>25.32</v>
          </cell>
          <cell r="E44" t="str">
            <v>.</v>
          </cell>
          <cell r="F44" t="str">
            <v/>
          </cell>
        </row>
        <row r="45">
          <cell r="B45" t="str">
            <v>Canterbury</v>
          </cell>
          <cell r="C45" t="str">
            <v>Ŝ</v>
          </cell>
          <cell r="D45">
            <v>12.82</v>
          </cell>
          <cell r="E45" t="str">
            <v/>
          </cell>
          <cell r="F45" t="str">
            <v>*</v>
          </cell>
        </row>
        <row r="46">
          <cell r="B46" t="str">
            <v>Rest of South Island</v>
          </cell>
          <cell r="C46">
            <v>78.5</v>
          </cell>
          <cell r="D46">
            <v>32.590000000000003</v>
          </cell>
          <cell r="E46" t="str">
            <v>.</v>
          </cell>
          <cell r="F46" t="str">
            <v/>
          </cell>
        </row>
        <row r="47">
          <cell r="B47" t="str">
            <v>Major urban area</v>
          </cell>
          <cell r="C47">
            <v>60.17</v>
          </cell>
          <cell r="D47">
            <v>21.1</v>
          </cell>
          <cell r="E47" t="str">
            <v>.</v>
          </cell>
          <cell r="F47" t="str">
            <v/>
          </cell>
        </row>
        <row r="48">
          <cell r="B48" t="str">
            <v>Large urban area</v>
          </cell>
          <cell r="C48" t="str">
            <v>S</v>
          </cell>
          <cell r="D48">
            <v>33.380000000000003</v>
          </cell>
          <cell r="E48" t="str">
            <v/>
          </cell>
          <cell r="F48" t="str">
            <v/>
          </cell>
        </row>
        <row r="49">
          <cell r="B49" t="str">
            <v>Medium urban area</v>
          </cell>
          <cell r="C49" t="str">
            <v>Ŝ</v>
          </cell>
          <cell r="D49">
            <v>0</v>
          </cell>
          <cell r="E49" t="str">
            <v/>
          </cell>
          <cell r="F49" t="str">
            <v>*</v>
          </cell>
        </row>
        <row r="50">
          <cell r="B50" t="str">
            <v>Small urban area</v>
          </cell>
          <cell r="C50" t="str">
            <v>S</v>
          </cell>
          <cell r="D50">
            <v>70.83</v>
          </cell>
          <cell r="E50" t="str">
            <v/>
          </cell>
          <cell r="F50" t="str">
            <v/>
          </cell>
        </row>
        <row r="51">
          <cell r="B51" t="str">
            <v>Rural settlement/rural other</v>
          </cell>
          <cell r="C51">
            <v>78.489999999999995</v>
          </cell>
          <cell r="D51">
            <v>35.950000000000003</v>
          </cell>
          <cell r="E51" t="str">
            <v>.</v>
          </cell>
          <cell r="F51" t="str">
            <v/>
          </cell>
        </row>
        <row r="52">
          <cell r="B52" t="str">
            <v>Major urban area</v>
          </cell>
          <cell r="C52">
            <v>60.17</v>
          </cell>
          <cell r="D52">
            <v>21.1</v>
          </cell>
          <cell r="E52" t="str">
            <v>.</v>
          </cell>
          <cell r="F52" t="str">
            <v/>
          </cell>
        </row>
        <row r="53">
          <cell r="B53" t="str">
            <v>Medium/large urban area</v>
          </cell>
          <cell r="C53">
            <v>76.64</v>
          </cell>
          <cell r="D53">
            <v>23.16</v>
          </cell>
          <cell r="E53" t="str">
            <v>.</v>
          </cell>
          <cell r="F53" t="str">
            <v/>
          </cell>
        </row>
        <row r="54">
          <cell r="B54" t="str">
            <v>Small urban/rural area</v>
          </cell>
          <cell r="C54">
            <v>73.06</v>
          </cell>
          <cell r="D54">
            <v>32.159999999999997</v>
          </cell>
          <cell r="E54" t="str">
            <v>.</v>
          </cell>
          <cell r="F54" t="str">
            <v/>
          </cell>
        </row>
        <row r="55">
          <cell r="B55" t="str">
            <v>Quintile 1 (least deprived)</v>
          </cell>
          <cell r="C55" t="str">
            <v>S</v>
          </cell>
          <cell r="D55">
            <v>48.7</v>
          </cell>
          <cell r="E55" t="str">
            <v/>
          </cell>
          <cell r="F55" t="str">
            <v/>
          </cell>
        </row>
        <row r="56">
          <cell r="B56" t="str">
            <v>Quintile 2</v>
          </cell>
          <cell r="C56">
            <v>84.52</v>
          </cell>
          <cell r="D56">
            <v>33.119999999999997</v>
          </cell>
          <cell r="E56" t="str">
            <v>.</v>
          </cell>
          <cell r="F56" t="str">
            <v/>
          </cell>
        </row>
        <row r="57">
          <cell r="B57" t="str">
            <v>Quintile 3</v>
          </cell>
          <cell r="C57">
            <v>79.45</v>
          </cell>
          <cell r="D57">
            <v>25.1</v>
          </cell>
          <cell r="E57" t="str">
            <v>.</v>
          </cell>
          <cell r="F57" t="str">
            <v/>
          </cell>
        </row>
        <row r="58">
          <cell r="B58" t="str">
            <v>Quintile 4</v>
          </cell>
          <cell r="C58" t="str">
            <v>S</v>
          </cell>
          <cell r="D58">
            <v>37.5</v>
          </cell>
          <cell r="E58" t="str">
            <v/>
          </cell>
          <cell r="F58" t="str">
            <v/>
          </cell>
        </row>
        <row r="59">
          <cell r="B59" t="str">
            <v>Quintile 5 (most deprived)</v>
          </cell>
          <cell r="C59">
            <v>58.89</v>
          </cell>
          <cell r="D59">
            <v>23.69</v>
          </cell>
          <cell r="E59" t="str">
            <v>.</v>
          </cell>
          <cell r="F59" t="str">
            <v/>
          </cell>
        </row>
        <row r="60">
          <cell r="B60" t="str">
            <v>Had partner within last 12 months</v>
          </cell>
          <cell r="C60">
            <v>66.02</v>
          </cell>
          <cell r="D60">
            <v>14.48</v>
          </cell>
          <cell r="E60" t="str">
            <v>.</v>
          </cell>
          <cell r="F60" t="str">
            <v/>
          </cell>
        </row>
        <row r="61">
          <cell r="B61" t="str">
            <v>Has ever had a partner</v>
          </cell>
          <cell r="C61">
            <v>66.02</v>
          </cell>
          <cell r="D61">
            <v>14.48</v>
          </cell>
          <cell r="E61" t="str">
            <v>.</v>
          </cell>
          <cell r="F61" t="str">
            <v/>
          </cell>
        </row>
        <row r="62">
          <cell r="B62" t="str">
            <v>Partnered – legally registered</v>
          </cell>
          <cell r="C62">
            <v>66.3</v>
          </cell>
          <cell r="D62">
            <v>20.11</v>
          </cell>
          <cell r="E62" t="str">
            <v>.</v>
          </cell>
          <cell r="F62" t="str">
            <v/>
          </cell>
        </row>
        <row r="63">
          <cell r="B63" t="str">
            <v>Partnered – not legally registered</v>
          </cell>
          <cell r="C63">
            <v>73.55</v>
          </cell>
          <cell r="D63">
            <v>32.04</v>
          </cell>
          <cell r="E63" t="str">
            <v>.</v>
          </cell>
          <cell r="F63" t="str">
            <v/>
          </cell>
        </row>
        <row r="64">
          <cell r="B64" t="str">
            <v>Non-partnered</v>
          </cell>
          <cell r="C64">
            <v>64.489999999999995</v>
          </cell>
          <cell r="D64">
            <v>23.83</v>
          </cell>
          <cell r="E64" t="str">
            <v>.</v>
          </cell>
          <cell r="F64" t="str">
            <v/>
          </cell>
        </row>
        <row r="65">
          <cell r="B65" t="str">
            <v>Never married and never in a civil union</v>
          </cell>
          <cell r="C65">
            <v>65.7</v>
          </cell>
          <cell r="D65">
            <v>21.2</v>
          </cell>
          <cell r="E65" t="str">
            <v>.</v>
          </cell>
          <cell r="F65" t="str">
            <v/>
          </cell>
        </row>
        <row r="66">
          <cell r="B66" t="str">
            <v>Divorced</v>
          </cell>
          <cell r="C66" t="str">
            <v>S</v>
          </cell>
          <cell r="D66">
            <v>142.72</v>
          </cell>
          <cell r="E66" t="str">
            <v/>
          </cell>
          <cell r="F66" t="str">
            <v/>
          </cell>
        </row>
        <row r="67">
          <cell r="B67" t="str">
            <v>Widowed/surviving partner</v>
          </cell>
          <cell r="C67" t="str">
            <v>Ŝ</v>
          </cell>
          <cell r="D67">
            <v>0</v>
          </cell>
          <cell r="E67" t="str">
            <v/>
          </cell>
          <cell r="F67" t="str">
            <v>*</v>
          </cell>
        </row>
        <row r="68">
          <cell r="B68" t="str">
            <v>Separated</v>
          </cell>
          <cell r="C68" t="str">
            <v>S</v>
          </cell>
          <cell r="D68">
            <v>59.15</v>
          </cell>
          <cell r="E68" t="str">
            <v/>
          </cell>
          <cell r="F68" t="str">
            <v/>
          </cell>
        </row>
        <row r="69">
          <cell r="B69" t="str">
            <v>Married/civil union/de facto</v>
          </cell>
          <cell r="C69" t="str">
            <v>Ŝ</v>
          </cell>
          <cell r="D69">
            <v>19.59</v>
          </cell>
          <cell r="E69" t="str">
            <v/>
          </cell>
          <cell r="F69" t="str">
            <v/>
          </cell>
        </row>
        <row r="70">
          <cell r="B70" t="str">
            <v>Adults with disability</v>
          </cell>
          <cell r="C70" t="str">
            <v>S</v>
          </cell>
          <cell r="D70">
            <v>149.16</v>
          </cell>
          <cell r="E70" t="str">
            <v/>
          </cell>
          <cell r="F70" t="str">
            <v/>
          </cell>
        </row>
        <row r="71">
          <cell r="B71" t="str">
            <v>Adults without disability</v>
          </cell>
          <cell r="C71">
            <v>66.89</v>
          </cell>
          <cell r="D71">
            <v>13.57</v>
          </cell>
          <cell r="E71" t="str">
            <v>.</v>
          </cell>
          <cell r="F71" t="str">
            <v/>
          </cell>
        </row>
        <row r="72">
          <cell r="B72" t="str">
            <v>Low level of psychological distress</v>
          </cell>
          <cell r="C72">
            <v>64.92</v>
          </cell>
          <cell r="D72">
            <v>16.72</v>
          </cell>
          <cell r="E72" t="str">
            <v>.</v>
          </cell>
          <cell r="F72" t="str">
            <v/>
          </cell>
        </row>
        <row r="73">
          <cell r="B73" t="str">
            <v>Moderate level of psychological distress</v>
          </cell>
          <cell r="C73">
            <v>76.540000000000006</v>
          </cell>
          <cell r="D73">
            <v>30.72</v>
          </cell>
          <cell r="E73" t="str">
            <v>.</v>
          </cell>
          <cell r="F73" t="str">
            <v/>
          </cell>
        </row>
        <row r="74">
          <cell r="B74" t="str">
            <v>High level of psychological distress</v>
          </cell>
          <cell r="C74" t="str">
            <v>S</v>
          </cell>
          <cell r="D74">
            <v>40.840000000000003</v>
          </cell>
          <cell r="E74" t="str">
            <v/>
          </cell>
          <cell r="F74" t="str">
            <v/>
          </cell>
        </row>
        <row r="75">
          <cell r="B75" t="str">
            <v>No probable serious mental illness</v>
          </cell>
          <cell r="C75">
            <v>64.92</v>
          </cell>
          <cell r="D75">
            <v>16.72</v>
          </cell>
          <cell r="E75" t="str">
            <v>.</v>
          </cell>
          <cell r="F75" t="str">
            <v/>
          </cell>
        </row>
        <row r="76">
          <cell r="B76" t="str">
            <v>Probable serious mental illness</v>
          </cell>
          <cell r="C76">
            <v>76.540000000000006</v>
          </cell>
          <cell r="D76">
            <v>30.72</v>
          </cell>
          <cell r="E76" t="str">
            <v>.</v>
          </cell>
          <cell r="F76" t="str">
            <v/>
          </cell>
        </row>
        <row r="77">
          <cell r="B77" t="str">
            <v>Employed</v>
          </cell>
          <cell r="C77">
            <v>70.92</v>
          </cell>
          <cell r="D77">
            <v>20.12</v>
          </cell>
          <cell r="E77" t="str">
            <v>.</v>
          </cell>
          <cell r="F77" t="str">
            <v/>
          </cell>
        </row>
        <row r="78">
          <cell r="B78" t="str">
            <v>Unemployed</v>
          </cell>
          <cell r="C78">
            <v>49.27</v>
          </cell>
          <cell r="D78">
            <v>23.57</v>
          </cell>
          <cell r="E78" t="str">
            <v>.</v>
          </cell>
          <cell r="F78" t="str">
            <v/>
          </cell>
        </row>
        <row r="79">
          <cell r="B79" t="str">
            <v>Retired</v>
          </cell>
          <cell r="C79" t="str">
            <v>Ŝ</v>
          </cell>
          <cell r="D79">
            <v>0</v>
          </cell>
          <cell r="E79" t="str">
            <v/>
          </cell>
          <cell r="F79" t="str">
            <v>*</v>
          </cell>
        </row>
        <row r="80">
          <cell r="B80" t="str">
            <v>Home or caring duties or voluntary work</v>
          </cell>
          <cell r="C80" t="str">
            <v>S</v>
          </cell>
          <cell r="D80">
            <v>25.63</v>
          </cell>
          <cell r="E80" t="str">
            <v/>
          </cell>
          <cell r="F80" t="str">
            <v>*</v>
          </cell>
        </row>
        <row r="81">
          <cell r="B81" t="str">
            <v>Not employed, studying</v>
          </cell>
          <cell r="C81" t="str">
            <v>S</v>
          </cell>
          <cell r="D81">
            <v>86.21</v>
          </cell>
          <cell r="E81" t="str">
            <v/>
          </cell>
          <cell r="F81" t="str">
            <v/>
          </cell>
        </row>
        <row r="82">
          <cell r="B82" t="str">
            <v>Not employed, not actively seeking work/unable to work</v>
          </cell>
          <cell r="C82">
            <v>86.76</v>
          </cell>
          <cell r="D82">
            <v>27.91</v>
          </cell>
          <cell r="E82" t="str">
            <v>.</v>
          </cell>
          <cell r="F82" t="str">
            <v/>
          </cell>
        </row>
        <row r="83">
          <cell r="B83" t="str">
            <v>Other employment status</v>
          </cell>
          <cell r="C83" t="str">
            <v>S</v>
          </cell>
          <cell r="D83">
            <v>158.5</v>
          </cell>
          <cell r="E83" t="str">
            <v/>
          </cell>
          <cell r="F83" t="str">
            <v/>
          </cell>
        </row>
        <row r="84">
          <cell r="B84" t="str">
            <v>Not in the labour force</v>
          </cell>
          <cell r="C84">
            <v>62.51</v>
          </cell>
          <cell r="D84">
            <v>27.91</v>
          </cell>
          <cell r="E84" t="str">
            <v>.</v>
          </cell>
          <cell r="F84" t="str">
            <v/>
          </cell>
        </row>
        <row r="85">
          <cell r="B85" t="str">
            <v>Personal income: $20,000 or less</v>
          </cell>
          <cell r="C85">
            <v>68.2</v>
          </cell>
          <cell r="D85">
            <v>21.59</v>
          </cell>
          <cell r="E85" t="str">
            <v>.</v>
          </cell>
          <cell r="F85" t="str">
            <v/>
          </cell>
        </row>
        <row r="86">
          <cell r="B86" t="str">
            <v>Personal income: $20,001–$40,000</v>
          </cell>
          <cell r="C86">
            <v>63.53</v>
          </cell>
          <cell r="D86">
            <v>23.59</v>
          </cell>
          <cell r="E86" t="str">
            <v>.</v>
          </cell>
          <cell r="F86" t="str">
            <v/>
          </cell>
        </row>
        <row r="87">
          <cell r="B87" t="str">
            <v>Personal income: $40,001–$60,000</v>
          </cell>
          <cell r="C87" t="str">
            <v>S</v>
          </cell>
          <cell r="D87">
            <v>48.97</v>
          </cell>
          <cell r="E87" t="str">
            <v/>
          </cell>
          <cell r="F87" t="str">
            <v/>
          </cell>
        </row>
        <row r="88">
          <cell r="B88" t="str">
            <v>Personal income: $60,001 or more</v>
          </cell>
          <cell r="C88">
            <v>79.14</v>
          </cell>
          <cell r="D88">
            <v>21.09</v>
          </cell>
          <cell r="E88" t="str">
            <v>.</v>
          </cell>
          <cell r="F88" t="str">
            <v/>
          </cell>
        </row>
        <row r="89">
          <cell r="B89" t="str">
            <v>Household income: $40,000 or less</v>
          </cell>
          <cell r="C89" t="str">
            <v>Ŝ</v>
          </cell>
          <cell r="D89">
            <v>18.55</v>
          </cell>
          <cell r="E89" t="str">
            <v/>
          </cell>
          <cell r="F89" t="str">
            <v/>
          </cell>
        </row>
        <row r="90">
          <cell r="B90" t="str">
            <v>Household income: $40,001–$60,000</v>
          </cell>
          <cell r="C90" t="str">
            <v>S</v>
          </cell>
          <cell r="D90">
            <v>34.18</v>
          </cell>
          <cell r="E90" t="str">
            <v/>
          </cell>
          <cell r="F90" t="str">
            <v/>
          </cell>
        </row>
        <row r="91">
          <cell r="B91" t="str">
            <v>Household income: $60,001–$100,000</v>
          </cell>
          <cell r="C91">
            <v>63.64</v>
          </cell>
          <cell r="D91">
            <v>29.94</v>
          </cell>
          <cell r="E91" t="str">
            <v>.</v>
          </cell>
          <cell r="F91" t="str">
            <v/>
          </cell>
        </row>
        <row r="92">
          <cell r="B92" t="str">
            <v>Household income: $100,001 or more</v>
          </cell>
          <cell r="C92">
            <v>79.36</v>
          </cell>
          <cell r="D92">
            <v>26.88</v>
          </cell>
          <cell r="E92" t="str">
            <v>.</v>
          </cell>
          <cell r="F92" t="str">
            <v/>
          </cell>
        </row>
        <row r="93">
          <cell r="B93" t="str">
            <v>Not at all limited</v>
          </cell>
          <cell r="C93">
            <v>59.8</v>
          </cell>
          <cell r="D93">
            <v>27.38</v>
          </cell>
          <cell r="E93" t="str">
            <v>.</v>
          </cell>
          <cell r="F93" t="str">
            <v/>
          </cell>
        </row>
        <row r="94">
          <cell r="B94" t="str">
            <v>A little limited</v>
          </cell>
          <cell r="C94">
            <v>83.81</v>
          </cell>
          <cell r="D94">
            <v>22.9</v>
          </cell>
          <cell r="E94" t="str">
            <v>.</v>
          </cell>
          <cell r="F94" t="str">
            <v/>
          </cell>
        </row>
        <row r="95">
          <cell r="B95" t="str">
            <v>Quite limited</v>
          </cell>
          <cell r="C95" t="str">
            <v>S</v>
          </cell>
          <cell r="D95">
            <v>48.97</v>
          </cell>
          <cell r="E95" t="str">
            <v/>
          </cell>
          <cell r="F95" t="str">
            <v/>
          </cell>
        </row>
        <row r="96">
          <cell r="B96" t="str">
            <v>Very limited</v>
          </cell>
          <cell r="C96" t="str">
            <v>S</v>
          </cell>
          <cell r="D96">
            <v>32.97</v>
          </cell>
          <cell r="E96" t="str">
            <v/>
          </cell>
          <cell r="F96" t="str">
            <v/>
          </cell>
        </row>
        <row r="97">
          <cell r="B97" t="str">
            <v>Couldn't buy it</v>
          </cell>
          <cell r="C97">
            <v>64.45</v>
          </cell>
          <cell r="D97">
            <v>25.71</v>
          </cell>
          <cell r="E97" t="str">
            <v>.</v>
          </cell>
          <cell r="F97" t="str">
            <v/>
          </cell>
        </row>
        <row r="98">
          <cell r="B98" t="str">
            <v>Not at all limited</v>
          </cell>
          <cell r="C98">
            <v>59.8</v>
          </cell>
          <cell r="D98">
            <v>27.38</v>
          </cell>
          <cell r="E98" t="str">
            <v>.</v>
          </cell>
          <cell r="F98" t="str">
            <v/>
          </cell>
        </row>
        <row r="99">
          <cell r="B99" t="str">
            <v>A little limited</v>
          </cell>
          <cell r="C99">
            <v>83.81</v>
          </cell>
          <cell r="D99">
            <v>22.9</v>
          </cell>
          <cell r="E99" t="str">
            <v>.</v>
          </cell>
          <cell r="F99" t="str">
            <v/>
          </cell>
        </row>
        <row r="100">
          <cell r="B100" t="str">
            <v>Quite or very limited</v>
          </cell>
          <cell r="C100">
            <v>57.94</v>
          </cell>
          <cell r="D100">
            <v>25.81</v>
          </cell>
          <cell r="E100" t="str">
            <v>.</v>
          </cell>
          <cell r="F100" t="str">
            <v/>
          </cell>
        </row>
        <row r="101">
          <cell r="B101" t="str">
            <v>Couldn't buy it</v>
          </cell>
          <cell r="C101">
            <v>64.45</v>
          </cell>
          <cell r="D101">
            <v>25.71</v>
          </cell>
          <cell r="E101" t="str">
            <v>.</v>
          </cell>
          <cell r="F101" t="str">
            <v/>
          </cell>
        </row>
        <row r="102">
          <cell r="B102" t="str">
            <v>Yes, can meet unexpected expense</v>
          </cell>
          <cell r="C102">
            <v>69.900000000000006</v>
          </cell>
          <cell r="D102">
            <v>17.579999999999998</v>
          </cell>
          <cell r="E102" t="str">
            <v>.</v>
          </cell>
          <cell r="F102" t="str">
            <v/>
          </cell>
        </row>
        <row r="103">
          <cell r="B103" t="str">
            <v>No, cannot meet unexpected expense</v>
          </cell>
          <cell r="C103">
            <v>59.55</v>
          </cell>
          <cell r="D103">
            <v>26.33</v>
          </cell>
          <cell r="E103" t="str">
            <v>.</v>
          </cell>
          <cell r="F103" t="str">
            <v/>
          </cell>
        </row>
        <row r="104">
          <cell r="B104" t="str">
            <v>Household had no vehicle access</v>
          </cell>
          <cell r="C104" t="str">
            <v>S</v>
          </cell>
          <cell r="D104">
            <v>51.53</v>
          </cell>
          <cell r="E104" t="str">
            <v/>
          </cell>
          <cell r="F104" t="str">
            <v/>
          </cell>
        </row>
        <row r="105">
          <cell r="B105" t="str">
            <v>Household had vehicle access</v>
          </cell>
          <cell r="C105">
            <v>68.12</v>
          </cell>
          <cell r="D105">
            <v>15.29</v>
          </cell>
          <cell r="E105" t="str">
            <v>.</v>
          </cell>
          <cell r="F105" t="str">
            <v/>
          </cell>
        </row>
        <row r="106">
          <cell r="B106" t="str">
            <v>Household had no access to device</v>
          </cell>
          <cell r="C106" t="str">
            <v>S</v>
          </cell>
          <cell r="D106">
            <v>99.94</v>
          </cell>
          <cell r="E106" t="str">
            <v/>
          </cell>
          <cell r="F106" t="str">
            <v/>
          </cell>
        </row>
        <row r="107">
          <cell r="B107" t="str">
            <v>Household had access to device</v>
          </cell>
          <cell r="C107">
            <v>66.11</v>
          </cell>
          <cell r="D107">
            <v>14.2</v>
          </cell>
          <cell r="E107" t="str">
            <v>.</v>
          </cell>
          <cell r="F107" t="str">
            <v/>
          </cell>
        </row>
        <row r="108">
          <cell r="B108" t="str">
            <v>One person household</v>
          </cell>
          <cell r="C108">
            <v>77.510000000000005</v>
          </cell>
          <cell r="D108">
            <v>28</v>
          </cell>
          <cell r="E108" t="str">
            <v>.</v>
          </cell>
          <cell r="F108" t="str">
            <v/>
          </cell>
        </row>
        <row r="109">
          <cell r="B109" t="str">
            <v>One parent with child(ren)</v>
          </cell>
          <cell r="C109" t="str">
            <v>S</v>
          </cell>
          <cell r="D109">
            <v>34.85</v>
          </cell>
          <cell r="E109" t="str">
            <v/>
          </cell>
          <cell r="F109" t="str">
            <v/>
          </cell>
        </row>
        <row r="110">
          <cell r="B110" t="str">
            <v>Couple only</v>
          </cell>
          <cell r="C110">
            <v>77.67</v>
          </cell>
          <cell r="D110">
            <v>38.32</v>
          </cell>
          <cell r="E110" t="str">
            <v>.</v>
          </cell>
          <cell r="F110" t="str">
            <v/>
          </cell>
        </row>
        <row r="111">
          <cell r="B111" t="str">
            <v>Couple with child(ren)</v>
          </cell>
          <cell r="C111">
            <v>63.47</v>
          </cell>
          <cell r="D111">
            <v>25.86</v>
          </cell>
          <cell r="E111" t="str">
            <v>.</v>
          </cell>
          <cell r="F111" t="str">
            <v/>
          </cell>
        </row>
        <row r="112">
          <cell r="B112" t="str">
            <v>Other multi-person household</v>
          </cell>
          <cell r="C112" t="str">
            <v>S</v>
          </cell>
          <cell r="D112">
            <v>44.31</v>
          </cell>
          <cell r="E112" t="str">
            <v/>
          </cell>
          <cell r="F112" t="str">
            <v/>
          </cell>
        </row>
        <row r="113">
          <cell r="B113" t="str">
            <v>Other household with couple and/or child</v>
          </cell>
          <cell r="C113" t="str">
            <v>S</v>
          </cell>
          <cell r="D113">
            <v>52.4</v>
          </cell>
          <cell r="E113" t="str">
            <v/>
          </cell>
          <cell r="F113" t="str">
            <v/>
          </cell>
        </row>
        <row r="114">
          <cell r="B114" t="str">
            <v>One-person household</v>
          </cell>
          <cell r="C114">
            <v>77.510000000000005</v>
          </cell>
          <cell r="D114">
            <v>28</v>
          </cell>
          <cell r="E114" t="str">
            <v>.</v>
          </cell>
          <cell r="F114" t="str">
            <v/>
          </cell>
        </row>
        <row r="115">
          <cell r="B115" t="str">
            <v>Two-people household</v>
          </cell>
          <cell r="C115" t="str">
            <v>Ŝ</v>
          </cell>
          <cell r="D115">
            <v>15.52</v>
          </cell>
          <cell r="E115" t="str">
            <v/>
          </cell>
          <cell r="F115" t="str">
            <v/>
          </cell>
        </row>
        <row r="116">
          <cell r="B116" t="str">
            <v>Three-people household</v>
          </cell>
          <cell r="C116" t="str">
            <v>S</v>
          </cell>
          <cell r="D116">
            <v>35.450000000000003</v>
          </cell>
          <cell r="E116" t="str">
            <v/>
          </cell>
          <cell r="F116" t="str">
            <v/>
          </cell>
        </row>
        <row r="117">
          <cell r="B117" t="str">
            <v>Four-people household</v>
          </cell>
          <cell r="C117" t="str">
            <v>S</v>
          </cell>
          <cell r="D117">
            <v>35.450000000000003</v>
          </cell>
          <cell r="E117" t="str">
            <v/>
          </cell>
          <cell r="F117" t="str">
            <v/>
          </cell>
        </row>
        <row r="118">
          <cell r="B118" t="str">
            <v>Five-or-more-people household</v>
          </cell>
          <cell r="C118" t="str">
            <v>S</v>
          </cell>
          <cell r="D118">
            <v>42.66</v>
          </cell>
          <cell r="E118" t="str">
            <v/>
          </cell>
          <cell r="F118" t="str">
            <v/>
          </cell>
        </row>
        <row r="119">
          <cell r="B119" t="str">
            <v>No children in household</v>
          </cell>
          <cell r="C119" t="str">
            <v>Ŝ</v>
          </cell>
          <cell r="D119">
            <v>14.89</v>
          </cell>
          <cell r="E119" t="str">
            <v/>
          </cell>
          <cell r="F119" t="str">
            <v/>
          </cell>
        </row>
        <row r="120">
          <cell r="B120" t="str">
            <v>One-child household</v>
          </cell>
          <cell r="C120">
            <v>62.52</v>
          </cell>
          <cell r="D120">
            <v>29.1</v>
          </cell>
          <cell r="E120" t="str">
            <v>.</v>
          </cell>
          <cell r="F120" t="str">
            <v/>
          </cell>
        </row>
        <row r="121">
          <cell r="B121" t="str">
            <v>Two-or-more-children household</v>
          </cell>
          <cell r="C121">
            <v>56.25</v>
          </cell>
          <cell r="D121">
            <v>25.15</v>
          </cell>
          <cell r="E121" t="str">
            <v>.</v>
          </cell>
          <cell r="F121" t="str">
            <v/>
          </cell>
        </row>
        <row r="122">
          <cell r="B122" t="str">
            <v>No children in household</v>
          </cell>
          <cell r="C122" t="str">
            <v>Ŝ</v>
          </cell>
          <cell r="D122">
            <v>14.89</v>
          </cell>
          <cell r="E122" t="str">
            <v/>
          </cell>
          <cell r="F122" t="str">
            <v/>
          </cell>
        </row>
        <row r="123">
          <cell r="B123" t="str">
            <v>One-or-more-children household</v>
          </cell>
          <cell r="C123">
            <v>57.85</v>
          </cell>
          <cell r="D123">
            <v>20.84</v>
          </cell>
          <cell r="E123" t="str">
            <v>.</v>
          </cell>
          <cell r="F123" t="str">
            <v/>
          </cell>
        </row>
        <row r="124">
          <cell r="B124" t="str">
            <v>Yes, lived at current address</v>
          </cell>
          <cell r="C124">
            <v>68.53</v>
          </cell>
          <cell r="D124">
            <v>14.97</v>
          </cell>
          <cell r="E124" t="str">
            <v>.</v>
          </cell>
          <cell r="F124" t="str">
            <v/>
          </cell>
        </row>
        <row r="125">
          <cell r="B125" t="str">
            <v>No, did not live at current address</v>
          </cell>
          <cell r="C125" t="str">
            <v>S</v>
          </cell>
          <cell r="D125">
            <v>35.590000000000003</v>
          </cell>
          <cell r="E125" t="str">
            <v/>
          </cell>
          <cell r="F125" t="str">
            <v/>
          </cell>
        </row>
        <row r="126">
          <cell r="B126" t="str">
            <v>Owned</v>
          </cell>
          <cell r="C126" t="str">
            <v>Ŝ</v>
          </cell>
          <cell r="D126">
            <v>17.47</v>
          </cell>
          <cell r="E126" t="str">
            <v/>
          </cell>
          <cell r="F126" t="str">
            <v/>
          </cell>
        </row>
        <row r="127">
          <cell r="B127" t="str">
            <v>Rented, private</v>
          </cell>
          <cell r="C127">
            <v>65.06</v>
          </cell>
          <cell r="D127">
            <v>26.93</v>
          </cell>
          <cell r="E127" t="str">
            <v>.</v>
          </cell>
          <cell r="F127" t="str">
            <v/>
          </cell>
        </row>
        <row r="128">
          <cell r="B128" t="str">
            <v>Rented, government</v>
          </cell>
          <cell r="C128" t="str">
            <v>S</v>
          </cell>
          <cell r="D128">
            <v>31.11</v>
          </cell>
          <cell r="E128" t="str">
            <v/>
          </cell>
          <cell r="F128" t="str">
            <v/>
          </cell>
        </row>
        <row r="130">
          <cell r="B130"/>
          <cell r="C130"/>
          <cell r="D130"/>
          <cell r="E130"/>
          <cell r="F130"/>
        </row>
      </sheetData>
      <sheetData sheetId="19">
        <row r="4">
          <cell r="B4" t="str">
            <v>New Zealand Average</v>
          </cell>
          <cell r="C4">
            <v>57.81</v>
          </cell>
          <cell r="D4">
            <v>16.829999999999998</v>
          </cell>
          <cell r="E4" t="str">
            <v>.</v>
          </cell>
          <cell r="F4" t="str">
            <v/>
          </cell>
        </row>
        <row r="5">
          <cell r="B5" t="str">
            <v>Male</v>
          </cell>
          <cell r="C5">
            <v>63.68</v>
          </cell>
          <cell r="D5">
            <v>25.96</v>
          </cell>
          <cell r="E5" t="str">
            <v>.</v>
          </cell>
          <cell r="F5" t="str">
            <v/>
          </cell>
        </row>
        <row r="6">
          <cell r="B6" t="str">
            <v>Female</v>
          </cell>
          <cell r="C6">
            <v>53.04</v>
          </cell>
          <cell r="D6">
            <v>20.75</v>
          </cell>
          <cell r="E6" t="str">
            <v>.</v>
          </cell>
          <cell r="F6" t="str">
            <v/>
          </cell>
        </row>
        <row r="7">
          <cell r="B7" t="str">
            <v>Gender diverse</v>
          </cell>
          <cell r="C7">
            <v>0</v>
          </cell>
          <cell r="D7">
            <v>0</v>
          </cell>
          <cell r="E7" t="str">
            <v>.</v>
          </cell>
          <cell r="F7" t="str">
            <v>*</v>
          </cell>
        </row>
        <row r="8">
          <cell r="B8" t="str">
            <v>Cis-male</v>
          </cell>
          <cell r="C8">
            <v>61.71</v>
          </cell>
          <cell r="D8">
            <v>28.16</v>
          </cell>
          <cell r="E8" t="str">
            <v>.</v>
          </cell>
          <cell r="F8" t="str">
            <v/>
          </cell>
        </row>
        <row r="9">
          <cell r="B9" t="str">
            <v>Cis-female</v>
          </cell>
          <cell r="C9">
            <v>53.04</v>
          </cell>
          <cell r="D9">
            <v>20.75</v>
          </cell>
          <cell r="E9" t="str">
            <v>.</v>
          </cell>
          <cell r="F9" t="str">
            <v/>
          </cell>
        </row>
        <row r="10">
          <cell r="B10" t="str">
            <v>Gender-diverse or trans-gender</v>
          </cell>
          <cell r="C10" t="str">
            <v>S</v>
          </cell>
          <cell r="D10">
            <v>154.86000000000001</v>
          </cell>
          <cell r="E10" t="str">
            <v/>
          </cell>
          <cell r="F10" t="str">
            <v/>
          </cell>
        </row>
        <row r="11">
          <cell r="B11" t="str">
            <v>Heterosexual</v>
          </cell>
          <cell r="C11" t="str">
            <v>Ŝ</v>
          </cell>
          <cell r="D11">
            <v>18.600000000000001</v>
          </cell>
          <cell r="E11" t="str">
            <v/>
          </cell>
          <cell r="F11" t="str">
            <v/>
          </cell>
        </row>
        <row r="12">
          <cell r="B12" t="str">
            <v>Gay or lesbian</v>
          </cell>
          <cell r="C12" t="str">
            <v>Ŝ</v>
          </cell>
          <cell r="D12">
            <v>0</v>
          </cell>
          <cell r="E12" t="str">
            <v/>
          </cell>
          <cell r="F12" t="str">
            <v>*</v>
          </cell>
        </row>
        <row r="13">
          <cell r="B13" t="str">
            <v>Bisexual</v>
          </cell>
          <cell r="C13" t="str">
            <v>S</v>
          </cell>
          <cell r="D13">
            <v>97.34</v>
          </cell>
          <cell r="E13" t="str">
            <v/>
          </cell>
          <cell r="F13" t="str">
            <v/>
          </cell>
        </row>
        <row r="14">
          <cell r="B14" t="str">
            <v>Other sexual identity</v>
          </cell>
          <cell r="C14">
            <v>0</v>
          </cell>
          <cell r="D14">
            <v>0</v>
          </cell>
          <cell r="E14" t="str">
            <v>.</v>
          </cell>
          <cell r="F14" t="str">
            <v>*</v>
          </cell>
        </row>
        <row r="15">
          <cell r="B15" t="str">
            <v>People with diverse sexualities</v>
          </cell>
          <cell r="C15" t="str">
            <v>S</v>
          </cell>
          <cell r="D15">
            <v>57.71</v>
          </cell>
          <cell r="E15" t="str">
            <v/>
          </cell>
          <cell r="F15" t="str">
            <v/>
          </cell>
        </row>
        <row r="16">
          <cell r="B16" t="str">
            <v>Not LGBT</v>
          </cell>
          <cell r="C16" t="str">
            <v>Ŝ</v>
          </cell>
          <cell r="D16">
            <v>18.32</v>
          </cell>
          <cell r="E16" t="str">
            <v/>
          </cell>
          <cell r="F16" t="str">
            <v/>
          </cell>
        </row>
        <row r="17">
          <cell r="B17" t="str">
            <v>LGBT</v>
          </cell>
          <cell r="C17" t="str">
            <v>S</v>
          </cell>
          <cell r="D17">
            <v>43.96</v>
          </cell>
          <cell r="E17" t="str">
            <v/>
          </cell>
          <cell r="F17" t="str">
            <v/>
          </cell>
        </row>
        <row r="18">
          <cell r="B18" t="str">
            <v>15–19 years</v>
          </cell>
          <cell r="C18" t="str">
            <v>S</v>
          </cell>
          <cell r="D18">
            <v>80.260000000000005</v>
          </cell>
          <cell r="E18" t="str">
            <v/>
          </cell>
          <cell r="F18" t="str">
            <v/>
          </cell>
        </row>
        <row r="19">
          <cell r="B19" t="str">
            <v>20–29 years</v>
          </cell>
          <cell r="C19">
            <v>66.44</v>
          </cell>
          <cell r="D19">
            <v>28.72</v>
          </cell>
          <cell r="E19" t="str">
            <v>.</v>
          </cell>
          <cell r="F19" t="str">
            <v/>
          </cell>
        </row>
        <row r="20">
          <cell r="B20" t="str">
            <v>30–39 years</v>
          </cell>
          <cell r="C20" t="str">
            <v>S</v>
          </cell>
          <cell r="D20">
            <v>34.619999999999997</v>
          </cell>
          <cell r="E20" t="str">
            <v/>
          </cell>
          <cell r="F20" t="str">
            <v/>
          </cell>
        </row>
        <row r="21">
          <cell r="B21" t="str">
            <v>40–49 years</v>
          </cell>
          <cell r="C21" t="str">
            <v>S</v>
          </cell>
          <cell r="D21">
            <v>39.130000000000003</v>
          </cell>
          <cell r="E21" t="str">
            <v/>
          </cell>
          <cell r="F21" t="str">
            <v/>
          </cell>
        </row>
        <row r="22">
          <cell r="B22" t="str">
            <v>50–59 years</v>
          </cell>
          <cell r="C22" t="str">
            <v>S</v>
          </cell>
          <cell r="D22">
            <v>54.89</v>
          </cell>
          <cell r="E22" t="str">
            <v/>
          </cell>
          <cell r="F22" t="str">
            <v/>
          </cell>
        </row>
        <row r="23">
          <cell r="B23" t="str">
            <v>60–64 years</v>
          </cell>
          <cell r="C23" t="str">
            <v>Ŝ</v>
          </cell>
          <cell r="D23">
            <v>0</v>
          </cell>
          <cell r="E23" t="str">
            <v/>
          </cell>
          <cell r="F23" t="str">
            <v>*</v>
          </cell>
        </row>
        <row r="24">
          <cell r="B24" t="str">
            <v>65 years and over</v>
          </cell>
          <cell r="C24" t="str">
            <v>Ŝ</v>
          </cell>
          <cell r="D24">
            <v>0</v>
          </cell>
          <cell r="E24" t="str">
            <v/>
          </cell>
          <cell r="F24" t="str">
            <v>*</v>
          </cell>
        </row>
        <row r="25">
          <cell r="B25" t="str">
            <v>15–29 years</v>
          </cell>
          <cell r="C25">
            <v>62.84</v>
          </cell>
          <cell r="D25">
            <v>25.79</v>
          </cell>
          <cell r="E25" t="str">
            <v>.</v>
          </cell>
          <cell r="F25" t="str">
            <v/>
          </cell>
        </row>
        <row r="26">
          <cell r="B26" t="str">
            <v>30–64 years</v>
          </cell>
          <cell r="C26">
            <v>53.5</v>
          </cell>
          <cell r="D26">
            <v>20.51</v>
          </cell>
          <cell r="E26" t="str">
            <v>.</v>
          </cell>
          <cell r="F26" t="str">
            <v/>
          </cell>
        </row>
        <row r="27">
          <cell r="B27" t="str">
            <v>65 years and over</v>
          </cell>
          <cell r="C27" t="str">
            <v>Ŝ</v>
          </cell>
          <cell r="D27">
            <v>0</v>
          </cell>
          <cell r="E27" t="str">
            <v/>
          </cell>
          <cell r="F27" t="str">
            <v>*</v>
          </cell>
        </row>
        <row r="28">
          <cell r="B28" t="str">
            <v>15–19 years</v>
          </cell>
          <cell r="C28" t="str">
            <v>S</v>
          </cell>
          <cell r="D28">
            <v>80.260000000000005</v>
          </cell>
          <cell r="E28" t="str">
            <v/>
          </cell>
          <cell r="F28" t="str">
            <v/>
          </cell>
        </row>
        <row r="29">
          <cell r="B29" t="str">
            <v>20–29 years</v>
          </cell>
          <cell r="C29">
            <v>66.44</v>
          </cell>
          <cell r="D29">
            <v>28.72</v>
          </cell>
          <cell r="E29" t="str">
            <v>.</v>
          </cell>
          <cell r="F29" t="str">
            <v/>
          </cell>
        </row>
        <row r="30">
          <cell r="B30" t="str">
            <v>NZ European</v>
          </cell>
          <cell r="C30">
            <v>62.45</v>
          </cell>
          <cell r="D30">
            <v>22.13</v>
          </cell>
          <cell r="E30" t="str">
            <v>.</v>
          </cell>
          <cell r="F30" t="str">
            <v/>
          </cell>
        </row>
        <row r="31">
          <cell r="B31" t="str">
            <v>Māori</v>
          </cell>
          <cell r="C31" t="str">
            <v>S</v>
          </cell>
          <cell r="D31">
            <v>28.04</v>
          </cell>
          <cell r="E31" t="str">
            <v/>
          </cell>
          <cell r="F31" t="str">
            <v/>
          </cell>
        </row>
        <row r="32">
          <cell r="B32" t="str">
            <v>Pacific peoples</v>
          </cell>
          <cell r="C32">
            <v>74.5</v>
          </cell>
          <cell r="D32">
            <v>34.5</v>
          </cell>
          <cell r="E32" t="str">
            <v>.</v>
          </cell>
          <cell r="F32" t="str">
            <v/>
          </cell>
        </row>
        <row r="33">
          <cell r="B33" t="str">
            <v>Asian</v>
          </cell>
          <cell r="C33" t="str">
            <v>S</v>
          </cell>
          <cell r="D33">
            <v>151.38999999999999</v>
          </cell>
          <cell r="E33" t="str">
            <v/>
          </cell>
          <cell r="F33" t="str">
            <v/>
          </cell>
        </row>
        <row r="34">
          <cell r="B34" t="str">
            <v>Chinese</v>
          </cell>
          <cell r="C34" t="str">
            <v>Ŝ</v>
          </cell>
          <cell r="D34">
            <v>0</v>
          </cell>
          <cell r="E34" t="str">
            <v/>
          </cell>
          <cell r="F34" t="str">
            <v>*</v>
          </cell>
        </row>
        <row r="35">
          <cell r="B35" t="str">
            <v>Indian</v>
          </cell>
          <cell r="C35">
            <v>0</v>
          </cell>
          <cell r="D35">
            <v>0</v>
          </cell>
          <cell r="E35" t="str">
            <v>.</v>
          </cell>
          <cell r="F35" t="str">
            <v>*</v>
          </cell>
        </row>
        <row r="36">
          <cell r="B36" t="str">
            <v>Other ethnicity</v>
          </cell>
          <cell r="C36">
            <v>0</v>
          </cell>
          <cell r="D36">
            <v>0</v>
          </cell>
          <cell r="E36" t="str">
            <v>.</v>
          </cell>
          <cell r="F36" t="str">
            <v>*</v>
          </cell>
        </row>
        <row r="37">
          <cell r="B37" t="str">
            <v>Other ethnicity (except European and Māori)</v>
          </cell>
          <cell r="C37">
            <v>67.36</v>
          </cell>
          <cell r="D37">
            <v>33.270000000000003</v>
          </cell>
          <cell r="E37" t="str">
            <v>.</v>
          </cell>
          <cell r="F37" t="str">
            <v/>
          </cell>
        </row>
        <row r="38">
          <cell r="B38" t="str">
            <v>Other ethnicity (except European, Māori and Asian)</v>
          </cell>
          <cell r="C38">
            <v>69.91</v>
          </cell>
          <cell r="D38">
            <v>34.200000000000003</v>
          </cell>
          <cell r="E38" t="str">
            <v>.</v>
          </cell>
          <cell r="F38" t="str">
            <v/>
          </cell>
        </row>
        <row r="39">
          <cell r="B39" t="str">
            <v>Other ethnicity (except European, Māori and Pacific)</v>
          </cell>
          <cell r="C39" t="str">
            <v>S</v>
          </cell>
          <cell r="D39">
            <v>34.049999999999997</v>
          </cell>
          <cell r="E39" t="str">
            <v/>
          </cell>
          <cell r="F39" t="str">
            <v/>
          </cell>
        </row>
        <row r="40">
          <cell r="B40">
            <v>2018</v>
          </cell>
          <cell r="C40">
            <v>52.03</v>
          </cell>
          <cell r="D40">
            <v>21.44</v>
          </cell>
          <cell r="E40" t="str">
            <v>.</v>
          </cell>
          <cell r="F40" t="str">
            <v/>
          </cell>
        </row>
        <row r="41">
          <cell r="B41" t="str">
            <v>2019/20</v>
          </cell>
          <cell r="C41">
            <v>63.02</v>
          </cell>
          <cell r="D41">
            <v>28.09</v>
          </cell>
          <cell r="E41" t="str">
            <v>.</v>
          </cell>
          <cell r="F41" t="str">
            <v/>
          </cell>
        </row>
        <row r="42">
          <cell r="B42" t="str">
            <v>Auckland</v>
          </cell>
          <cell r="C42" t="str">
            <v>S</v>
          </cell>
          <cell r="D42">
            <v>30.84</v>
          </cell>
          <cell r="E42" t="str">
            <v/>
          </cell>
          <cell r="F42" t="str">
            <v/>
          </cell>
        </row>
        <row r="43">
          <cell r="B43" t="str">
            <v>Wellington</v>
          </cell>
          <cell r="C43" t="str">
            <v>Ŝ</v>
          </cell>
          <cell r="D43">
            <v>0</v>
          </cell>
          <cell r="E43" t="str">
            <v/>
          </cell>
          <cell r="F43" t="str">
            <v>*</v>
          </cell>
        </row>
        <row r="44">
          <cell r="B44" t="str">
            <v>Rest of North Island</v>
          </cell>
          <cell r="C44" t="str">
            <v>S</v>
          </cell>
          <cell r="D44">
            <v>35.07</v>
          </cell>
          <cell r="E44" t="str">
            <v/>
          </cell>
          <cell r="F44" t="str">
            <v/>
          </cell>
        </row>
        <row r="45">
          <cell r="B45" t="str">
            <v>Canterbury</v>
          </cell>
          <cell r="C45" t="str">
            <v>S</v>
          </cell>
          <cell r="D45">
            <v>136.19</v>
          </cell>
          <cell r="E45" t="str">
            <v/>
          </cell>
          <cell r="F45" t="str">
            <v/>
          </cell>
        </row>
        <row r="46">
          <cell r="B46" t="str">
            <v>Rest of South Island</v>
          </cell>
          <cell r="C46">
            <v>83.23</v>
          </cell>
          <cell r="D46">
            <v>24.17</v>
          </cell>
          <cell r="E46" t="str">
            <v>.</v>
          </cell>
          <cell r="F46" t="str">
            <v/>
          </cell>
        </row>
        <row r="47">
          <cell r="B47" t="str">
            <v>Major urban area</v>
          </cell>
          <cell r="C47" t="str">
            <v>Ŝ</v>
          </cell>
          <cell r="D47">
            <v>19.46</v>
          </cell>
          <cell r="E47" t="str">
            <v/>
          </cell>
          <cell r="F47" t="str">
            <v/>
          </cell>
        </row>
        <row r="48">
          <cell r="B48" t="str">
            <v>Large urban area</v>
          </cell>
          <cell r="C48" t="str">
            <v>S</v>
          </cell>
          <cell r="D48">
            <v>38.28</v>
          </cell>
          <cell r="E48" t="str">
            <v/>
          </cell>
          <cell r="F48" t="str">
            <v/>
          </cell>
        </row>
        <row r="49">
          <cell r="B49" t="str">
            <v>Medium urban area</v>
          </cell>
          <cell r="C49" t="str">
            <v>S</v>
          </cell>
          <cell r="D49">
            <v>110.93</v>
          </cell>
          <cell r="E49" t="str">
            <v/>
          </cell>
          <cell r="F49" t="str">
            <v/>
          </cell>
        </row>
        <row r="50">
          <cell r="B50" t="str">
            <v>Small urban area</v>
          </cell>
          <cell r="C50" t="str">
            <v>S</v>
          </cell>
          <cell r="D50">
            <v>46.27</v>
          </cell>
          <cell r="E50" t="str">
            <v/>
          </cell>
          <cell r="F50" t="str">
            <v/>
          </cell>
        </row>
        <row r="51">
          <cell r="B51" t="str">
            <v>Rural settlement/rural other</v>
          </cell>
          <cell r="C51" t="str">
            <v>S</v>
          </cell>
          <cell r="D51">
            <v>56.86</v>
          </cell>
          <cell r="E51" t="str">
            <v/>
          </cell>
          <cell r="F51" t="str">
            <v/>
          </cell>
        </row>
        <row r="52">
          <cell r="B52" t="str">
            <v>Major urban area</v>
          </cell>
          <cell r="C52" t="str">
            <v>Ŝ</v>
          </cell>
          <cell r="D52">
            <v>19.46</v>
          </cell>
          <cell r="E52" t="str">
            <v/>
          </cell>
          <cell r="F52" t="str">
            <v/>
          </cell>
        </row>
        <row r="53">
          <cell r="B53" t="str">
            <v>Medium/large urban area</v>
          </cell>
          <cell r="C53" t="str">
            <v>S</v>
          </cell>
          <cell r="D53">
            <v>38.270000000000003</v>
          </cell>
          <cell r="E53" t="str">
            <v/>
          </cell>
          <cell r="F53" t="str">
            <v/>
          </cell>
        </row>
        <row r="54">
          <cell r="B54" t="str">
            <v>Small urban/rural area</v>
          </cell>
          <cell r="C54" t="str">
            <v>S</v>
          </cell>
          <cell r="D54">
            <v>46</v>
          </cell>
          <cell r="E54" t="str">
            <v/>
          </cell>
          <cell r="F54" t="str">
            <v/>
          </cell>
        </row>
        <row r="55">
          <cell r="B55" t="str">
            <v>Quintile 1 (least deprived)</v>
          </cell>
          <cell r="C55" t="str">
            <v>S</v>
          </cell>
          <cell r="D55">
            <v>61.04</v>
          </cell>
          <cell r="E55" t="str">
            <v/>
          </cell>
          <cell r="F55" t="str">
            <v/>
          </cell>
        </row>
        <row r="56">
          <cell r="B56" t="str">
            <v>Quintile 2</v>
          </cell>
          <cell r="C56" t="str">
            <v>S</v>
          </cell>
          <cell r="D56">
            <v>51.8</v>
          </cell>
          <cell r="E56" t="str">
            <v/>
          </cell>
          <cell r="F56" t="str">
            <v/>
          </cell>
        </row>
        <row r="57">
          <cell r="B57" t="str">
            <v>Quintile 3</v>
          </cell>
          <cell r="C57" t="str">
            <v>S</v>
          </cell>
          <cell r="D57">
            <v>51.32</v>
          </cell>
          <cell r="E57" t="str">
            <v/>
          </cell>
          <cell r="F57" t="str">
            <v/>
          </cell>
        </row>
        <row r="58">
          <cell r="B58" t="str">
            <v>Quintile 4</v>
          </cell>
          <cell r="C58">
            <v>72.290000000000006</v>
          </cell>
          <cell r="D58">
            <v>25.25</v>
          </cell>
          <cell r="E58" t="str">
            <v>.</v>
          </cell>
          <cell r="F58" t="str">
            <v/>
          </cell>
        </row>
        <row r="59">
          <cell r="B59" t="str">
            <v>Quintile 5 (most deprived)</v>
          </cell>
          <cell r="C59" t="str">
            <v>S</v>
          </cell>
          <cell r="D59">
            <v>27.26</v>
          </cell>
          <cell r="E59" t="str">
            <v/>
          </cell>
          <cell r="F59" t="str">
            <v/>
          </cell>
        </row>
        <row r="60">
          <cell r="B60" t="str">
            <v>Had partner within last 12 months</v>
          </cell>
          <cell r="C60">
            <v>57.81</v>
          </cell>
          <cell r="D60">
            <v>16.829999999999998</v>
          </cell>
          <cell r="E60" t="str">
            <v>.</v>
          </cell>
          <cell r="F60" t="str">
            <v/>
          </cell>
        </row>
        <row r="61">
          <cell r="B61" t="str">
            <v>Has ever had a partner</v>
          </cell>
          <cell r="C61">
            <v>57.81</v>
          </cell>
          <cell r="D61">
            <v>16.829999999999998</v>
          </cell>
          <cell r="E61" t="str">
            <v>.</v>
          </cell>
          <cell r="F61" t="str">
            <v/>
          </cell>
        </row>
        <row r="62">
          <cell r="B62" t="str">
            <v>Partnered – legally registered</v>
          </cell>
          <cell r="C62" t="str">
            <v>S</v>
          </cell>
          <cell r="D62">
            <v>26.29</v>
          </cell>
          <cell r="E62" t="str">
            <v/>
          </cell>
          <cell r="F62" t="str">
            <v/>
          </cell>
        </row>
        <row r="63">
          <cell r="B63" t="str">
            <v>Partnered – not legally registered</v>
          </cell>
          <cell r="C63" t="str">
            <v>S</v>
          </cell>
          <cell r="D63">
            <v>39.14</v>
          </cell>
          <cell r="E63" t="str">
            <v/>
          </cell>
          <cell r="F63" t="str">
            <v/>
          </cell>
        </row>
        <row r="64">
          <cell r="B64" t="str">
            <v>Non-partnered</v>
          </cell>
          <cell r="C64">
            <v>56.86</v>
          </cell>
          <cell r="D64">
            <v>24</v>
          </cell>
          <cell r="E64" t="str">
            <v>.</v>
          </cell>
          <cell r="F64" t="str">
            <v/>
          </cell>
        </row>
        <row r="65">
          <cell r="B65" t="str">
            <v>Never married and never in a civil union</v>
          </cell>
          <cell r="C65" t="str">
            <v>S</v>
          </cell>
          <cell r="D65">
            <v>27.26</v>
          </cell>
          <cell r="E65" t="str">
            <v/>
          </cell>
          <cell r="F65" t="str">
            <v/>
          </cell>
        </row>
        <row r="66">
          <cell r="B66" t="str">
            <v>Divorced</v>
          </cell>
          <cell r="C66">
            <v>0</v>
          </cell>
          <cell r="D66">
            <v>0</v>
          </cell>
          <cell r="E66" t="str">
            <v>.</v>
          </cell>
          <cell r="F66" t="str">
            <v>*</v>
          </cell>
        </row>
        <row r="67">
          <cell r="B67" t="str">
            <v>Widowed/surviving partner</v>
          </cell>
          <cell r="C67" t="str">
            <v>Ŝ</v>
          </cell>
          <cell r="D67">
            <v>0</v>
          </cell>
          <cell r="E67" t="str">
            <v/>
          </cell>
          <cell r="F67" t="str">
            <v>*</v>
          </cell>
        </row>
        <row r="68">
          <cell r="B68" t="str">
            <v>Separated</v>
          </cell>
          <cell r="C68" t="str">
            <v>S</v>
          </cell>
          <cell r="D68">
            <v>57.17</v>
          </cell>
          <cell r="E68" t="str">
            <v/>
          </cell>
          <cell r="F68" t="str">
            <v/>
          </cell>
        </row>
        <row r="69">
          <cell r="B69" t="str">
            <v>Married/civil union/de facto</v>
          </cell>
          <cell r="C69" t="str">
            <v>S</v>
          </cell>
          <cell r="D69">
            <v>25.86</v>
          </cell>
          <cell r="E69" t="str">
            <v/>
          </cell>
          <cell r="F69" t="str">
            <v/>
          </cell>
        </row>
        <row r="70">
          <cell r="B70" t="str">
            <v>Adults with disability</v>
          </cell>
          <cell r="C70" t="str">
            <v>Ŝ</v>
          </cell>
          <cell r="D70">
            <v>0</v>
          </cell>
          <cell r="E70" t="str">
            <v/>
          </cell>
          <cell r="F70" t="str">
            <v>*</v>
          </cell>
        </row>
        <row r="71">
          <cell r="B71" t="str">
            <v>Adults without disability</v>
          </cell>
          <cell r="C71" t="str">
            <v>Ŝ</v>
          </cell>
          <cell r="D71">
            <v>16.989999999999998</v>
          </cell>
          <cell r="E71" t="str">
            <v/>
          </cell>
          <cell r="F71" t="str">
            <v/>
          </cell>
        </row>
        <row r="72">
          <cell r="B72" t="str">
            <v>Low level of psychological distress</v>
          </cell>
          <cell r="C72">
            <v>53.24</v>
          </cell>
          <cell r="D72">
            <v>19.170000000000002</v>
          </cell>
          <cell r="E72" t="str">
            <v>.</v>
          </cell>
          <cell r="F72" t="str">
            <v/>
          </cell>
        </row>
        <row r="73">
          <cell r="B73" t="str">
            <v>Moderate level of psychological distress</v>
          </cell>
          <cell r="C73" t="str">
            <v>S</v>
          </cell>
          <cell r="D73">
            <v>42.91</v>
          </cell>
          <cell r="E73" t="str">
            <v/>
          </cell>
          <cell r="F73" t="str">
            <v/>
          </cell>
        </row>
        <row r="74">
          <cell r="B74" t="str">
            <v>High level of psychological distress</v>
          </cell>
          <cell r="C74" t="str">
            <v>S</v>
          </cell>
          <cell r="D74">
            <v>52.52</v>
          </cell>
          <cell r="E74" t="str">
            <v/>
          </cell>
          <cell r="F74" t="str">
            <v/>
          </cell>
        </row>
        <row r="75">
          <cell r="B75" t="str">
            <v>No probable serious mental illness</v>
          </cell>
          <cell r="C75">
            <v>53.24</v>
          </cell>
          <cell r="D75">
            <v>19.170000000000002</v>
          </cell>
          <cell r="E75" t="str">
            <v>.</v>
          </cell>
          <cell r="F75" t="str">
            <v/>
          </cell>
        </row>
        <row r="76">
          <cell r="B76" t="str">
            <v>Probable serious mental illness</v>
          </cell>
          <cell r="C76" t="str">
            <v>S</v>
          </cell>
          <cell r="D76">
            <v>42.91</v>
          </cell>
          <cell r="E76" t="str">
            <v/>
          </cell>
          <cell r="F76" t="str">
            <v/>
          </cell>
        </row>
        <row r="77">
          <cell r="B77" t="str">
            <v>Employed</v>
          </cell>
          <cell r="C77">
            <v>64.69</v>
          </cell>
          <cell r="D77">
            <v>23.67</v>
          </cell>
          <cell r="E77" t="str">
            <v>.</v>
          </cell>
          <cell r="F77" t="str">
            <v/>
          </cell>
        </row>
        <row r="78">
          <cell r="B78" t="str">
            <v>Unemployed</v>
          </cell>
          <cell r="C78" t="str">
            <v>S</v>
          </cell>
          <cell r="D78">
            <v>27.08</v>
          </cell>
          <cell r="E78" t="str">
            <v/>
          </cell>
          <cell r="F78" t="str">
            <v/>
          </cell>
        </row>
        <row r="79">
          <cell r="B79" t="str">
            <v>Retired</v>
          </cell>
          <cell r="C79" t="str">
            <v>Ŝ</v>
          </cell>
          <cell r="D79">
            <v>0</v>
          </cell>
          <cell r="E79" t="str">
            <v/>
          </cell>
          <cell r="F79" t="str">
            <v>*</v>
          </cell>
        </row>
        <row r="80">
          <cell r="B80" t="str">
            <v>Home or caring duties or voluntary work</v>
          </cell>
          <cell r="C80" t="str">
            <v>S</v>
          </cell>
          <cell r="D80">
            <v>69.66</v>
          </cell>
          <cell r="E80" t="str">
            <v/>
          </cell>
          <cell r="F80" t="str">
            <v/>
          </cell>
        </row>
        <row r="81">
          <cell r="B81" t="str">
            <v>Not employed, studying</v>
          </cell>
          <cell r="C81" t="str">
            <v>S</v>
          </cell>
          <cell r="D81">
            <v>79.53</v>
          </cell>
          <cell r="E81" t="str">
            <v/>
          </cell>
          <cell r="F81" t="str">
            <v/>
          </cell>
        </row>
        <row r="82">
          <cell r="B82" t="str">
            <v>Not employed, not actively seeking work/unable to work</v>
          </cell>
          <cell r="C82">
            <v>84.44</v>
          </cell>
          <cell r="D82">
            <v>33.79</v>
          </cell>
          <cell r="E82" t="str">
            <v>.</v>
          </cell>
          <cell r="F82" t="str">
            <v/>
          </cell>
        </row>
        <row r="83">
          <cell r="B83" t="str">
            <v>Other employment status</v>
          </cell>
          <cell r="C83" t="str">
            <v>Ŝ</v>
          </cell>
          <cell r="D83">
            <v>0</v>
          </cell>
          <cell r="E83" t="str">
            <v/>
          </cell>
          <cell r="F83" t="str">
            <v>*</v>
          </cell>
        </row>
        <row r="84">
          <cell r="B84" t="str">
            <v>Not in the labour force</v>
          </cell>
          <cell r="C84" t="str">
            <v>S</v>
          </cell>
          <cell r="D84">
            <v>36.86</v>
          </cell>
          <cell r="E84" t="str">
            <v/>
          </cell>
          <cell r="F84" t="str">
            <v/>
          </cell>
        </row>
        <row r="85">
          <cell r="B85" t="str">
            <v>Personal income: $20,000 or less</v>
          </cell>
          <cell r="C85" t="str">
            <v>S</v>
          </cell>
          <cell r="D85">
            <v>21.54</v>
          </cell>
          <cell r="E85" t="str">
            <v/>
          </cell>
          <cell r="F85" t="str">
            <v/>
          </cell>
        </row>
        <row r="86">
          <cell r="B86" t="str">
            <v>Personal income: $20,001–$40,000</v>
          </cell>
          <cell r="C86">
            <v>77.760000000000005</v>
          </cell>
          <cell r="D86">
            <v>20.22</v>
          </cell>
          <cell r="E86" t="str">
            <v>.</v>
          </cell>
          <cell r="F86" t="str">
            <v/>
          </cell>
        </row>
        <row r="87">
          <cell r="B87" t="str">
            <v>Personal income: $40,001–$60,000</v>
          </cell>
          <cell r="C87" t="str">
            <v>S</v>
          </cell>
          <cell r="D87">
            <v>41.83</v>
          </cell>
          <cell r="E87" t="str">
            <v/>
          </cell>
          <cell r="F87" t="str">
            <v/>
          </cell>
        </row>
        <row r="88">
          <cell r="B88" t="str">
            <v>Personal income: $60,001 or more</v>
          </cell>
          <cell r="C88">
            <v>67.12</v>
          </cell>
          <cell r="D88">
            <v>31.29</v>
          </cell>
          <cell r="E88" t="str">
            <v>.</v>
          </cell>
          <cell r="F88" t="str">
            <v/>
          </cell>
        </row>
        <row r="89">
          <cell r="B89" t="str">
            <v>Household income: $40,000 or less</v>
          </cell>
          <cell r="C89">
            <v>58.66</v>
          </cell>
          <cell r="D89">
            <v>28.37</v>
          </cell>
          <cell r="E89" t="str">
            <v>.</v>
          </cell>
          <cell r="F89" t="str">
            <v/>
          </cell>
        </row>
        <row r="90">
          <cell r="B90" t="str">
            <v>Household income: $40,001–$60,000</v>
          </cell>
          <cell r="C90" t="str">
            <v>S</v>
          </cell>
          <cell r="D90">
            <v>34.770000000000003</v>
          </cell>
          <cell r="E90" t="str">
            <v/>
          </cell>
          <cell r="F90" t="str">
            <v/>
          </cell>
        </row>
        <row r="91">
          <cell r="B91" t="str">
            <v>Household income: $60,001–$100,000</v>
          </cell>
          <cell r="C91" t="str">
            <v>S</v>
          </cell>
          <cell r="D91">
            <v>43.26</v>
          </cell>
          <cell r="E91" t="str">
            <v/>
          </cell>
          <cell r="F91" t="str">
            <v/>
          </cell>
        </row>
        <row r="92">
          <cell r="B92" t="str">
            <v>Household income: $100,001 or more</v>
          </cell>
          <cell r="C92">
            <v>82.06</v>
          </cell>
          <cell r="D92">
            <v>26.32</v>
          </cell>
          <cell r="E92" t="str">
            <v>.</v>
          </cell>
          <cell r="F92" t="str">
            <v/>
          </cell>
        </row>
        <row r="93">
          <cell r="B93" t="str">
            <v>Not at all limited</v>
          </cell>
          <cell r="C93">
            <v>74.13</v>
          </cell>
          <cell r="D93">
            <v>29.61</v>
          </cell>
          <cell r="E93" t="str">
            <v>.</v>
          </cell>
          <cell r="F93" t="str">
            <v/>
          </cell>
        </row>
        <row r="94">
          <cell r="B94" t="str">
            <v>A little limited</v>
          </cell>
          <cell r="C94" t="str">
            <v>S</v>
          </cell>
          <cell r="D94">
            <v>43.11</v>
          </cell>
          <cell r="E94" t="str">
            <v/>
          </cell>
          <cell r="F94" t="str">
            <v/>
          </cell>
        </row>
        <row r="95">
          <cell r="B95" t="str">
            <v>Quite limited</v>
          </cell>
          <cell r="C95" t="str">
            <v>S</v>
          </cell>
          <cell r="D95">
            <v>44.43</v>
          </cell>
          <cell r="E95" t="str">
            <v/>
          </cell>
          <cell r="F95" t="str">
            <v/>
          </cell>
        </row>
        <row r="96">
          <cell r="B96" t="str">
            <v>Very limited</v>
          </cell>
          <cell r="C96" t="str">
            <v>S</v>
          </cell>
          <cell r="D96">
            <v>35.71</v>
          </cell>
          <cell r="E96" t="str">
            <v/>
          </cell>
          <cell r="F96" t="str">
            <v/>
          </cell>
        </row>
        <row r="97">
          <cell r="B97" t="str">
            <v>Couldn't buy it</v>
          </cell>
          <cell r="C97">
            <v>72.14</v>
          </cell>
          <cell r="D97">
            <v>25.19</v>
          </cell>
          <cell r="E97" t="str">
            <v>.</v>
          </cell>
          <cell r="F97" t="str">
            <v/>
          </cell>
        </row>
        <row r="98">
          <cell r="B98" t="str">
            <v>Not at all limited</v>
          </cell>
          <cell r="C98">
            <v>74.13</v>
          </cell>
          <cell r="D98">
            <v>29.61</v>
          </cell>
          <cell r="E98" t="str">
            <v>.</v>
          </cell>
          <cell r="F98" t="str">
            <v/>
          </cell>
        </row>
        <row r="99">
          <cell r="B99" t="str">
            <v>A little limited</v>
          </cell>
          <cell r="C99" t="str">
            <v>S</v>
          </cell>
          <cell r="D99">
            <v>43.11</v>
          </cell>
          <cell r="E99" t="str">
            <v/>
          </cell>
          <cell r="F99" t="str">
            <v/>
          </cell>
        </row>
        <row r="100">
          <cell r="B100" t="str">
            <v>Quite or very limited</v>
          </cell>
          <cell r="C100" t="str">
            <v>S</v>
          </cell>
          <cell r="D100">
            <v>32.19</v>
          </cell>
          <cell r="E100" t="str">
            <v/>
          </cell>
          <cell r="F100" t="str">
            <v/>
          </cell>
        </row>
        <row r="101">
          <cell r="B101" t="str">
            <v>Couldn't buy it</v>
          </cell>
          <cell r="C101">
            <v>72.14</v>
          </cell>
          <cell r="D101">
            <v>25.19</v>
          </cell>
          <cell r="E101" t="str">
            <v>.</v>
          </cell>
          <cell r="F101" t="str">
            <v/>
          </cell>
        </row>
        <row r="102">
          <cell r="B102" t="str">
            <v>Yes, can meet unexpected expense</v>
          </cell>
          <cell r="C102">
            <v>61.62</v>
          </cell>
          <cell r="D102">
            <v>23.12</v>
          </cell>
          <cell r="E102" t="str">
            <v>.</v>
          </cell>
          <cell r="F102" t="str">
            <v/>
          </cell>
        </row>
        <row r="103">
          <cell r="B103" t="str">
            <v>No, cannot meet unexpected expense</v>
          </cell>
          <cell r="C103" t="str">
            <v>S</v>
          </cell>
          <cell r="D103">
            <v>32.770000000000003</v>
          </cell>
          <cell r="E103" t="str">
            <v/>
          </cell>
          <cell r="F103" t="str">
            <v/>
          </cell>
        </row>
        <row r="104">
          <cell r="B104" t="str">
            <v>Household had no vehicle access</v>
          </cell>
          <cell r="C104" t="str">
            <v>S</v>
          </cell>
          <cell r="D104">
            <v>43.99</v>
          </cell>
          <cell r="E104" t="str">
            <v/>
          </cell>
          <cell r="F104" t="str">
            <v/>
          </cell>
        </row>
        <row r="105">
          <cell r="B105" t="str">
            <v>Household had vehicle access</v>
          </cell>
          <cell r="C105" t="str">
            <v>Ŝ</v>
          </cell>
          <cell r="D105">
            <v>17.47</v>
          </cell>
          <cell r="E105" t="str">
            <v/>
          </cell>
          <cell r="F105" t="str">
            <v/>
          </cell>
        </row>
        <row r="106">
          <cell r="B106" t="str">
            <v>Household had no access to device</v>
          </cell>
          <cell r="C106">
            <v>86.16</v>
          </cell>
          <cell r="D106">
            <v>41.98</v>
          </cell>
          <cell r="E106" t="str">
            <v>.</v>
          </cell>
          <cell r="F106" t="str">
            <v/>
          </cell>
        </row>
        <row r="107">
          <cell r="B107" t="str">
            <v>Household had access to device</v>
          </cell>
          <cell r="C107" t="str">
            <v>Ŝ</v>
          </cell>
          <cell r="D107">
            <v>17.600000000000001</v>
          </cell>
          <cell r="E107" t="str">
            <v/>
          </cell>
          <cell r="F107" t="str">
            <v/>
          </cell>
        </row>
        <row r="108">
          <cell r="B108" t="str">
            <v>One person household</v>
          </cell>
          <cell r="C108">
            <v>60.61</v>
          </cell>
          <cell r="D108">
            <v>24.73</v>
          </cell>
          <cell r="E108" t="str">
            <v>.</v>
          </cell>
          <cell r="F108" t="str">
            <v/>
          </cell>
        </row>
        <row r="109">
          <cell r="B109" t="str">
            <v>One parent with child(ren)</v>
          </cell>
          <cell r="C109" t="str">
            <v>S</v>
          </cell>
          <cell r="D109">
            <v>37.64</v>
          </cell>
          <cell r="E109" t="str">
            <v/>
          </cell>
          <cell r="F109" t="str">
            <v/>
          </cell>
        </row>
        <row r="110">
          <cell r="B110" t="str">
            <v>Couple only</v>
          </cell>
          <cell r="C110">
            <v>86.31</v>
          </cell>
          <cell r="D110">
            <v>33.18</v>
          </cell>
          <cell r="E110" t="str">
            <v>.</v>
          </cell>
          <cell r="F110" t="str">
            <v/>
          </cell>
        </row>
        <row r="111">
          <cell r="B111" t="str">
            <v>Couple with child(ren)</v>
          </cell>
          <cell r="C111" t="str">
            <v>S</v>
          </cell>
          <cell r="D111">
            <v>29.99</v>
          </cell>
          <cell r="E111" t="str">
            <v/>
          </cell>
          <cell r="F111" t="str">
            <v/>
          </cell>
        </row>
        <row r="112">
          <cell r="B112" t="str">
            <v>Other multi-person household</v>
          </cell>
          <cell r="C112" t="str">
            <v>S</v>
          </cell>
          <cell r="D112">
            <v>55.46</v>
          </cell>
          <cell r="E112" t="str">
            <v/>
          </cell>
          <cell r="F112" t="str">
            <v/>
          </cell>
        </row>
        <row r="113">
          <cell r="B113" t="str">
            <v>Other household with couple and/or child</v>
          </cell>
          <cell r="C113">
            <v>81.64</v>
          </cell>
          <cell r="D113">
            <v>34.89</v>
          </cell>
          <cell r="E113" t="str">
            <v>.</v>
          </cell>
          <cell r="F113" t="str">
            <v/>
          </cell>
        </row>
        <row r="114">
          <cell r="B114" t="str">
            <v>One-person household</v>
          </cell>
          <cell r="C114">
            <v>60.61</v>
          </cell>
          <cell r="D114">
            <v>24.73</v>
          </cell>
          <cell r="E114" t="str">
            <v>.</v>
          </cell>
          <cell r="F114" t="str">
            <v/>
          </cell>
        </row>
        <row r="115">
          <cell r="B115" t="str">
            <v>Two-people household</v>
          </cell>
          <cell r="C115">
            <v>79.28</v>
          </cell>
          <cell r="D115">
            <v>24.05</v>
          </cell>
          <cell r="E115" t="str">
            <v>.</v>
          </cell>
          <cell r="F115" t="str">
            <v/>
          </cell>
        </row>
        <row r="116">
          <cell r="B116" t="str">
            <v>Three-people household</v>
          </cell>
          <cell r="C116" t="str">
            <v>S</v>
          </cell>
          <cell r="D116">
            <v>37.869999999999997</v>
          </cell>
          <cell r="E116" t="str">
            <v/>
          </cell>
          <cell r="F116" t="str">
            <v/>
          </cell>
        </row>
        <row r="117">
          <cell r="B117" t="str">
            <v>Four-people household</v>
          </cell>
          <cell r="C117" t="str">
            <v>S</v>
          </cell>
          <cell r="D117">
            <v>42.84</v>
          </cell>
          <cell r="E117" t="str">
            <v/>
          </cell>
          <cell r="F117" t="str">
            <v/>
          </cell>
        </row>
        <row r="118">
          <cell r="B118" t="str">
            <v>Five-or-more-people household</v>
          </cell>
          <cell r="C118" t="str">
            <v>S</v>
          </cell>
          <cell r="D118">
            <v>64.16</v>
          </cell>
          <cell r="E118" t="str">
            <v/>
          </cell>
          <cell r="F118" t="str">
            <v/>
          </cell>
        </row>
        <row r="119">
          <cell r="B119" t="str">
            <v>No children in household</v>
          </cell>
          <cell r="C119" t="str">
            <v>Ŝ</v>
          </cell>
          <cell r="D119">
            <v>15.41</v>
          </cell>
          <cell r="E119" t="str">
            <v/>
          </cell>
          <cell r="F119" t="str">
            <v/>
          </cell>
        </row>
        <row r="120">
          <cell r="B120" t="str">
            <v>One-child household</v>
          </cell>
          <cell r="C120">
            <v>60.64</v>
          </cell>
          <cell r="D120">
            <v>30.25</v>
          </cell>
          <cell r="E120" t="str">
            <v>.</v>
          </cell>
          <cell r="F120" t="str">
            <v/>
          </cell>
        </row>
        <row r="121">
          <cell r="B121" t="str">
            <v>Two-or-more-children household</v>
          </cell>
          <cell r="C121" t="str">
            <v>S</v>
          </cell>
          <cell r="D121">
            <v>28.21</v>
          </cell>
          <cell r="E121" t="str">
            <v/>
          </cell>
          <cell r="F121" t="str">
            <v/>
          </cell>
        </row>
        <row r="122">
          <cell r="B122" t="str">
            <v>No children in household</v>
          </cell>
          <cell r="C122" t="str">
            <v>Ŝ</v>
          </cell>
          <cell r="D122">
            <v>15.41</v>
          </cell>
          <cell r="E122" t="str">
            <v/>
          </cell>
          <cell r="F122" t="str">
            <v/>
          </cell>
        </row>
        <row r="123">
          <cell r="B123" t="str">
            <v>One-or-more-children household</v>
          </cell>
          <cell r="C123">
            <v>42.67</v>
          </cell>
          <cell r="D123">
            <v>20.65</v>
          </cell>
          <cell r="E123" t="str">
            <v>.</v>
          </cell>
          <cell r="F123" t="str">
            <v/>
          </cell>
        </row>
        <row r="124">
          <cell r="B124" t="str">
            <v>Yes, lived at current address</v>
          </cell>
          <cell r="C124">
            <v>58.18</v>
          </cell>
          <cell r="D124">
            <v>20.11</v>
          </cell>
          <cell r="E124" t="str">
            <v>.</v>
          </cell>
          <cell r="F124" t="str">
            <v/>
          </cell>
        </row>
        <row r="125">
          <cell r="B125" t="str">
            <v>No, did not live at current address</v>
          </cell>
          <cell r="C125" t="str">
            <v>S</v>
          </cell>
          <cell r="D125">
            <v>37.07</v>
          </cell>
          <cell r="E125" t="str">
            <v/>
          </cell>
          <cell r="F125" t="str">
            <v/>
          </cell>
        </row>
        <row r="126">
          <cell r="B126" t="str">
            <v>Owned</v>
          </cell>
          <cell r="C126">
            <v>62.5</v>
          </cell>
          <cell r="D126">
            <v>29.1</v>
          </cell>
          <cell r="E126" t="str">
            <v>.</v>
          </cell>
          <cell r="F126" t="str">
            <v/>
          </cell>
        </row>
        <row r="127">
          <cell r="B127" t="str">
            <v>Rented, private</v>
          </cell>
          <cell r="C127" t="str">
            <v>S</v>
          </cell>
          <cell r="D127">
            <v>32.01</v>
          </cell>
          <cell r="E127" t="str">
            <v/>
          </cell>
          <cell r="F127" t="str">
            <v/>
          </cell>
        </row>
        <row r="128">
          <cell r="B128" t="str">
            <v>Rented, government</v>
          </cell>
          <cell r="C128" t="str">
            <v>S</v>
          </cell>
          <cell r="D128">
            <v>33.96</v>
          </cell>
          <cell r="E128" t="str">
            <v/>
          </cell>
          <cell r="F128" t="str">
            <v/>
          </cell>
        </row>
        <row r="130">
          <cell r="B130"/>
          <cell r="C130"/>
          <cell r="D130"/>
          <cell r="E130"/>
          <cell r="F130"/>
        </row>
      </sheetData>
      <sheetData sheetId="20">
        <row r="4">
          <cell r="B4" t="str">
            <v>New Zealand Average</v>
          </cell>
          <cell r="C4">
            <v>96.48</v>
          </cell>
          <cell r="D4">
            <v>5.38</v>
          </cell>
          <cell r="E4" t="str">
            <v>.‡</v>
          </cell>
          <cell r="F4" t="str">
            <v/>
          </cell>
        </row>
        <row r="5">
          <cell r="B5" t="str">
            <v>Male</v>
          </cell>
          <cell r="C5" t="str">
            <v>Ŝ</v>
          </cell>
          <cell r="D5">
            <v>18.73</v>
          </cell>
          <cell r="E5" t="str">
            <v/>
          </cell>
          <cell r="F5" t="str">
            <v/>
          </cell>
        </row>
        <row r="6">
          <cell r="B6" t="str">
            <v>Female</v>
          </cell>
          <cell r="C6">
            <v>98.78</v>
          </cell>
          <cell r="D6">
            <v>1.86</v>
          </cell>
          <cell r="E6" t="str">
            <v>.‡</v>
          </cell>
          <cell r="F6" t="str">
            <v/>
          </cell>
        </row>
        <row r="7">
          <cell r="B7" t="str">
            <v>Gender diverse</v>
          </cell>
          <cell r="C7" t="str">
            <v>Ŝ</v>
          </cell>
          <cell r="D7">
            <v>0</v>
          </cell>
          <cell r="E7" t="str">
            <v/>
          </cell>
          <cell r="F7" t="str">
            <v/>
          </cell>
        </row>
        <row r="8">
          <cell r="B8" t="str">
            <v>Cis-male</v>
          </cell>
          <cell r="C8" t="str">
            <v>Ŝ</v>
          </cell>
          <cell r="D8">
            <v>19.760000000000002</v>
          </cell>
          <cell r="E8" t="str">
            <v/>
          </cell>
          <cell r="F8" t="str">
            <v/>
          </cell>
        </row>
        <row r="9">
          <cell r="B9" t="str">
            <v>Cis-female</v>
          </cell>
          <cell r="C9">
            <v>98.78</v>
          </cell>
          <cell r="D9">
            <v>1.86</v>
          </cell>
          <cell r="E9" t="str">
            <v>.‡</v>
          </cell>
          <cell r="F9" t="str">
            <v/>
          </cell>
        </row>
        <row r="10">
          <cell r="B10" t="str">
            <v>Gender-diverse or trans-gender</v>
          </cell>
          <cell r="C10" t="str">
            <v>Ŝ</v>
          </cell>
          <cell r="D10">
            <v>0</v>
          </cell>
          <cell r="E10" t="str">
            <v/>
          </cell>
          <cell r="F10" t="str">
            <v/>
          </cell>
        </row>
        <row r="11">
          <cell r="B11" t="str">
            <v>Heterosexual</v>
          </cell>
          <cell r="C11">
            <v>95.97</v>
          </cell>
          <cell r="D11">
            <v>6.17</v>
          </cell>
          <cell r="E11" t="str">
            <v>.‡</v>
          </cell>
          <cell r="F11" t="str">
            <v/>
          </cell>
        </row>
        <row r="12">
          <cell r="B12" t="str">
            <v>Gay or lesbian</v>
          </cell>
          <cell r="C12" t="str">
            <v>Ŝ</v>
          </cell>
          <cell r="D12">
            <v>0</v>
          </cell>
          <cell r="E12" t="str">
            <v/>
          </cell>
          <cell r="F12" t="str">
            <v/>
          </cell>
        </row>
        <row r="13">
          <cell r="B13" t="str">
            <v>Bisexual</v>
          </cell>
          <cell r="C13" t="str">
            <v>Ŝ</v>
          </cell>
          <cell r="D13">
            <v>0</v>
          </cell>
          <cell r="E13" t="str">
            <v/>
          </cell>
          <cell r="F13" t="str">
            <v/>
          </cell>
        </row>
        <row r="14">
          <cell r="B14" t="str">
            <v>Other sexual identity</v>
          </cell>
          <cell r="C14" t="str">
            <v>Ŝ</v>
          </cell>
          <cell r="D14">
            <v>0</v>
          </cell>
          <cell r="E14" t="str">
            <v/>
          </cell>
          <cell r="F14" t="str">
            <v/>
          </cell>
        </row>
        <row r="15">
          <cell r="B15" t="str">
            <v>People with diverse sexualities</v>
          </cell>
          <cell r="C15" t="str">
            <v>Ŝ</v>
          </cell>
          <cell r="D15">
            <v>0</v>
          </cell>
          <cell r="E15" t="str">
            <v/>
          </cell>
          <cell r="F15" t="str">
            <v/>
          </cell>
        </row>
        <row r="16">
          <cell r="B16" t="str">
            <v>Not LGBT</v>
          </cell>
          <cell r="C16">
            <v>95.97</v>
          </cell>
          <cell r="D16">
            <v>6.16</v>
          </cell>
          <cell r="E16" t="str">
            <v>.‡</v>
          </cell>
          <cell r="F16" t="str">
            <v/>
          </cell>
        </row>
        <row r="17">
          <cell r="B17" t="str">
            <v>LGBT</v>
          </cell>
          <cell r="C17" t="str">
            <v>Ŝ</v>
          </cell>
          <cell r="D17">
            <v>0</v>
          </cell>
          <cell r="E17" t="str">
            <v/>
          </cell>
          <cell r="F17" t="str">
            <v/>
          </cell>
        </row>
        <row r="18">
          <cell r="B18" t="str">
            <v>15–19 years</v>
          </cell>
          <cell r="C18">
            <v>87.7</v>
          </cell>
          <cell r="D18">
            <v>29.33</v>
          </cell>
          <cell r="E18" t="str">
            <v>.</v>
          </cell>
          <cell r="F18" t="str">
            <v/>
          </cell>
        </row>
        <row r="19">
          <cell r="B19" t="str">
            <v>20–29 years</v>
          </cell>
          <cell r="C19">
            <v>100</v>
          </cell>
          <cell r="D19">
            <v>0</v>
          </cell>
          <cell r="E19" t="str">
            <v>.‡</v>
          </cell>
          <cell r="F19" t="str">
            <v/>
          </cell>
        </row>
        <row r="20">
          <cell r="B20" t="str">
            <v>30–39 years</v>
          </cell>
          <cell r="C20" t="str">
            <v>Ŝ</v>
          </cell>
          <cell r="D20">
            <v>19.71</v>
          </cell>
          <cell r="E20" t="str">
            <v/>
          </cell>
          <cell r="F20" t="str">
            <v/>
          </cell>
        </row>
        <row r="21">
          <cell r="B21" t="str">
            <v>40–49 years</v>
          </cell>
          <cell r="C21" t="str">
            <v>Ŝ</v>
          </cell>
          <cell r="D21">
            <v>0</v>
          </cell>
          <cell r="E21" t="str">
            <v/>
          </cell>
          <cell r="F21" t="str">
            <v/>
          </cell>
        </row>
        <row r="22">
          <cell r="B22" t="str">
            <v>50–59 years</v>
          </cell>
          <cell r="C22" t="str">
            <v>Ŝ</v>
          </cell>
          <cell r="D22">
            <v>0</v>
          </cell>
          <cell r="E22" t="str">
            <v/>
          </cell>
          <cell r="F22" t="str">
            <v/>
          </cell>
        </row>
        <row r="23">
          <cell r="B23" t="str">
            <v>65 years and over</v>
          </cell>
          <cell r="C23" t="str">
            <v>Ŝ</v>
          </cell>
          <cell r="D23">
            <v>0</v>
          </cell>
          <cell r="E23" t="str">
            <v/>
          </cell>
          <cell r="F23" t="str">
            <v/>
          </cell>
        </row>
        <row r="24">
          <cell r="B24" t="str">
            <v>15–29 years</v>
          </cell>
          <cell r="C24">
            <v>97.8</v>
          </cell>
          <cell r="D24">
            <v>4.43</v>
          </cell>
          <cell r="E24" t="str">
            <v>.‡</v>
          </cell>
          <cell r="F24" t="str">
            <v/>
          </cell>
        </row>
        <row r="25">
          <cell r="B25" t="str">
            <v>30–64 years</v>
          </cell>
          <cell r="C25">
            <v>95.82</v>
          </cell>
          <cell r="D25">
            <v>7.68</v>
          </cell>
          <cell r="E25" t="str">
            <v>.‡</v>
          </cell>
          <cell r="F25" t="str">
            <v/>
          </cell>
        </row>
        <row r="26">
          <cell r="B26" t="str">
            <v>65 years and over</v>
          </cell>
          <cell r="C26" t="str">
            <v>Ŝ</v>
          </cell>
          <cell r="D26">
            <v>0</v>
          </cell>
          <cell r="E26" t="str">
            <v/>
          </cell>
          <cell r="F26" t="str">
            <v/>
          </cell>
        </row>
        <row r="27">
          <cell r="B27" t="str">
            <v>15–19 years</v>
          </cell>
          <cell r="C27">
            <v>87.7</v>
          </cell>
          <cell r="D27">
            <v>29.33</v>
          </cell>
          <cell r="E27" t="str">
            <v>.</v>
          </cell>
          <cell r="F27" t="str">
            <v/>
          </cell>
        </row>
        <row r="28">
          <cell r="B28" t="str">
            <v>20–29 years</v>
          </cell>
          <cell r="C28">
            <v>100</v>
          </cell>
          <cell r="D28">
            <v>0</v>
          </cell>
          <cell r="E28" t="str">
            <v>.‡</v>
          </cell>
          <cell r="F28" t="str">
            <v/>
          </cell>
        </row>
        <row r="29">
          <cell r="B29" t="str">
            <v>NZ European</v>
          </cell>
          <cell r="C29">
            <v>100</v>
          </cell>
          <cell r="D29">
            <v>0</v>
          </cell>
          <cell r="E29" t="str">
            <v>.‡</v>
          </cell>
          <cell r="F29" t="str">
            <v/>
          </cell>
        </row>
        <row r="30">
          <cell r="B30" t="str">
            <v>Māori</v>
          </cell>
          <cell r="C30">
            <v>97.33</v>
          </cell>
          <cell r="D30">
            <v>4.1500000000000004</v>
          </cell>
          <cell r="E30" t="str">
            <v>.‡</v>
          </cell>
          <cell r="F30" t="str">
            <v/>
          </cell>
        </row>
        <row r="31">
          <cell r="B31" t="str">
            <v>Pacific peoples</v>
          </cell>
          <cell r="C31" t="str">
            <v>Ŝ</v>
          </cell>
          <cell r="D31">
            <v>0</v>
          </cell>
          <cell r="E31" t="str">
            <v/>
          </cell>
          <cell r="F31" t="str">
            <v/>
          </cell>
        </row>
        <row r="32">
          <cell r="B32" t="str">
            <v>Asian</v>
          </cell>
          <cell r="C32" t="str">
            <v>S</v>
          </cell>
          <cell r="D32">
            <v>47.56</v>
          </cell>
          <cell r="E32" t="str">
            <v/>
          </cell>
          <cell r="F32" t="str">
            <v/>
          </cell>
        </row>
        <row r="33">
          <cell r="B33" t="str">
            <v>Chinese</v>
          </cell>
          <cell r="C33" t="str">
            <v>Ŝ</v>
          </cell>
          <cell r="D33">
            <v>0</v>
          </cell>
          <cell r="E33" t="str">
            <v/>
          </cell>
          <cell r="F33" t="str">
            <v/>
          </cell>
        </row>
        <row r="34">
          <cell r="B34" t="str">
            <v>Indian</v>
          </cell>
          <cell r="C34" t="str">
            <v>Ŝ</v>
          </cell>
          <cell r="D34">
            <v>0</v>
          </cell>
          <cell r="E34" t="str">
            <v/>
          </cell>
          <cell r="F34" t="str">
            <v/>
          </cell>
        </row>
        <row r="35">
          <cell r="B35" t="str">
            <v>Other Asian ethnicity</v>
          </cell>
          <cell r="C35" t="str">
            <v>S</v>
          </cell>
          <cell r="D35">
            <v>138.37</v>
          </cell>
          <cell r="E35" t="str">
            <v/>
          </cell>
          <cell r="F35" t="str">
            <v/>
          </cell>
        </row>
        <row r="36">
          <cell r="B36" t="str">
            <v>Other ethnicity (except European and Māori)</v>
          </cell>
          <cell r="C36">
            <v>88.41</v>
          </cell>
          <cell r="D36">
            <v>24.17</v>
          </cell>
          <cell r="E36" t="str">
            <v>.</v>
          </cell>
          <cell r="F36" t="str">
            <v/>
          </cell>
        </row>
        <row r="37">
          <cell r="B37" t="str">
            <v>Other ethnicity (except European, Māori and Asian)</v>
          </cell>
          <cell r="C37" t="str">
            <v>Ŝ</v>
          </cell>
          <cell r="D37">
            <v>0</v>
          </cell>
          <cell r="E37" t="str">
            <v/>
          </cell>
          <cell r="F37" t="str">
            <v/>
          </cell>
        </row>
        <row r="38">
          <cell r="B38" t="str">
            <v>Other ethnicity (except European, Māori and Pacific)</v>
          </cell>
          <cell r="C38" t="str">
            <v>S</v>
          </cell>
          <cell r="D38">
            <v>47.56</v>
          </cell>
          <cell r="E38" t="str">
            <v/>
          </cell>
          <cell r="F38" t="str">
            <v/>
          </cell>
        </row>
        <row r="39">
          <cell r="B39">
            <v>2018</v>
          </cell>
          <cell r="C39">
            <v>98.8</v>
          </cell>
          <cell r="D39">
            <v>2.42</v>
          </cell>
          <cell r="E39" t="str">
            <v>.‡</v>
          </cell>
          <cell r="F39" t="str">
            <v/>
          </cell>
        </row>
        <row r="40">
          <cell r="B40" t="str">
            <v>2019/20</v>
          </cell>
          <cell r="C40">
            <v>94.12</v>
          </cell>
          <cell r="D40">
            <v>10.85</v>
          </cell>
          <cell r="E40" t="str">
            <v>.</v>
          </cell>
          <cell r="F40" t="str">
            <v/>
          </cell>
        </row>
        <row r="41">
          <cell r="B41" t="str">
            <v>Auckland</v>
          </cell>
          <cell r="C41" t="str">
            <v>Ŝ</v>
          </cell>
          <cell r="D41">
            <v>0</v>
          </cell>
          <cell r="E41" t="str">
            <v/>
          </cell>
          <cell r="F41" t="str">
            <v/>
          </cell>
        </row>
        <row r="42">
          <cell r="B42" t="str">
            <v>Wellington</v>
          </cell>
          <cell r="C42" t="str">
            <v>Ŝ</v>
          </cell>
          <cell r="D42">
            <v>0</v>
          </cell>
          <cell r="E42" t="str">
            <v/>
          </cell>
          <cell r="F42" t="str">
            <v/>
          </cell>
        </row>
        <row r="43">
          <cell r="B43" t="str">
            <v>Rest of North Island</v>
          </cell>
          <cell r="C43">
            <v>91.23</v>
          </cell>
          <cell r="D43">
            <v>13.47</v>
          </cell>
          <cell r="E43" t="str">
            <v>.</v>
          </cell>
          <cell r="F43" t="str">
            <v/>
          </cell>
        </row>
        <row r="44">
          <cell r="B44" t="str">
            <v>Canterbury</v>
          </cell>
          <cell r="C44" t="str">
            <v>Ŝ</v>
          </cell>
          <cell r="D44">
            <v>0</v>
          </cell>
          <cell r="E44" t="str">
            <v/>
          </cell>
          <cell r="F44" t="str">
            <v/>
          </cell>
        </row>
        <row r="45">
          <cell r="B45" t="str">
            <v>Rest of South Island</v>
          </cell>
          <cell r="C45" t="str">
            <v>Ŝ</v>
          </cell>
          <cell r="D45">
            <v>0</v>
          </cell>
          <cell r="E45" t="str">
            <v/>
          </cell>
          <cell r="F45" t="str">
            <v/>
          </cell>
        </row>
        <row r="46">
          <cell r="B46" t="str">
            <v>Major urban area</v>
          </cell>
          <cell r="C46">
            <v>94.94</v>
          </cell>
          <cell r="D46">
            <v>10.1</v>
          </cell>
          <cell r="E46" t="str">
            <v>.</v>
          </cell>
          <cell r="F46" t="str">
            <v/>
          </cell>
        </row>
        <row r="47">
          <cell r="B47" t="str">
            <v>Large urban area</v>
          </cell>
          <cell r="C47" t="str">
            <v>Ŝ</v>
          </cell>
          <cell r="D47">
            <v>10.31</v>
          </cell>
          <cell r="E47" t="str">
            <v/>
          </cell>
          <cell r="F47" t="str">
            <v/>
          </cell>
        </row>
        <row r="48">
          <cell r="B48" t="str">
            <v>Medium urban area</v>
          </cell>
          <cell r="C48" t="str">
            <v>Ŝ</v>
          </cell>
          <cell r="D48">
            <v>0</v>
          </cell>
          <cell r="E48" t="str">
            <v/>
          </cell>
          <cell r="F48" t="str">
            <v/>
          </cell>
        </row>
        <row r="49">
          <cell r="B49" t="str">
            <v>Small urban area</v>
          </cell>
          <cell r="C49" t="str">
            <v>Ŝ</v>
          </cell>
          <cell r="D49">
            <v>0</v>
          </cell>
          <cell r="E49" t="str">
            <v/>
          </cell>
          <cell r="F49" t="str">
            <v/>
          </cell>
        </row>
        <row r="50">
          <cell r="B50" t="str">
            <v>Rural settlement/rural other</v>
          </cell>
          <cell r="C50" t="str">
            <v>Ŝ</v>
          </cell>
          <cell r="D50">
            <v>2.5</v>
          </cell>
          <cell r="E50" t="str">
            <v/>
          </cell>
          <cell r="F50" t="str">
            <v/>
          </cell>
        </row>
        <row r="51">
          <cell r="B51" t="str">
            <v>Major urban area</v>
          </cell>
          <cell r="C51">
            <v>94.94</v>
          </cell>
          <cell r="D51">
            <v>10.1</v>
          </cell>
          <cell r="E51" t="str">
            <v>.</v>
          </cell>
          <cell r="F51" t="str">
            <v/>
          </cell>
        </row>
        <row r="52">
          <cell r="B52" t="str">
            <v>Medium/large urban area</v>
          </cell>
          <cell r="C52" t="str">
            <v>Ŝ</v>
          </cell>
          <cell r="D52">
            <v>5.78</v>
          </cell>
          <cell r="E52" t="str">
            <v/>
          </cell>
          <cell r="F52" t="str">
            <v/>
          </cell>
        </row>
        <row r="53">
          <cell r="B53" t="str">
            <v>Small urban/rural area</v>
          </cell>
          <cell r="C53" t="str">
            <v>Ŝ</v>
          </cell>
          <cell r="D53">
            <v>1.95</v>
          </cell>
          <cell r="E53" t="str">
            <v/>
          </cell>
          <cell r="F53" t="str">
            <v/>
          </cell>
        </row>
        <row r="54">
          <cell r="B54" t="str">
            <v>Quintile 1 (least deprived)</v>
          </cell>
          <cell r="C54" t="str">
            <v>Ŝ</v>
          </cell>
          <cell r="D54">
            <v>0</v>
          </cell>
          <cell r="E54" t="str">
            <v/>
          </cell>
          <cell r="F54" t="str">
            <v/>
          </cell>
        </row>
        <row r="55">
          <cell r="B55" t="str">
            <v>Quintile 2</v>
          </cell>
          <cell r="C55" t="str">
            <v>Ŝ</v>
          </cell>
          <cell r="D55">
            <v>0</v>
          </cell>
          <cell r="E55" t="str">
            <v/>
          </cell>
          <cell r="F55" t="str">
            <v/>
          </cell>
        </row>
        <row r="56">
          <cell r="B56" t="str">
            <v>Quintile 3</v>
          </cell>
          <cell r="C56" t="str">
            <v>Ŝ</v>
          </cell>
          <cell r="D56">
            <v>1.71</v>
          </cell>
          <cell r="E56" t="str">
            <v/>
          </cell>
          <cell r="F56" t="str">
            <v/>
          </cell>
        </row>
        <row r="57">
          <cell r="B57" t="str">
            <v>Quintile 4</v>
          </cell>
          <cell r="C57" t="str">
            <v>Ŝ</v>
          </cell>
          <cell r="D57">
            <v>10.33</v>
          </cell>
          <cell r="E57" t="str">
            <v/>
          </cell>
          <cell r="F57" t="str">
            <v/>
          </cell>
        </row>
        <row r="58">
          <cell r="B58" t="str">
            <v>Quintile 5 (most deprived)</v>
          </cell>
          <cell r="C58">
            <v>90.87</v>
          </cell>
          <cell r="D58">
            <v>18.350000000000001</v>
          </cell>
          <cell r="E58" t="str">
            <v>.</v>
          </cell>
          <cell r="F58" t="str">
            <v/>
          </cell>
        </row>
        <row r="59">
          <cell r="B59" t="str">
            <v>Had partner within last 12 months</v>
          </cell>
          <cell r="C59">
            <v>96.48</v>
          </cell>
          <cell r="D59">
            <v>5.38</v>
          </cell>
          <cell r="E59" t="str">
            <v>.‡</v>
          </cell>
          <cell r="F59" t="str">
            <v/>
          </cell>
        </row>
        <row r="60">
          <cell r="B60" t="str">
            <v>Has ever had a partner</v>
          </cell>
          <cell r="C60">
            <v>96.48</v>
          </cell>
          <cell r="D60">
            <v>5.38</v>
          </cell>
          <cell r="E60" t="str">
            <v>.‡</v>
          </cell>
          <cell r="F60" t="str">
            <v/>
          </cell>
        </row>
        <row r="61">
          <cell r="B61" t="str">
            <v>Partnered – legally registered</v>
          </cell>
          <cell r="C61">
            <v>94.38</v>
          </cell>
          <cell r="D61">
            <v>10.38</v>
          </cell>
          <cell r="E61" t="str">
            <v>.</v>
          </cell>
          <cell r="F61" t="str">
            <v/>
          </cell>
        </row>
        <row r="62">
          <cell r="B62" t="str">
            <v>Partnered – not legally registered</v>
          </cell>
          <cell r="C62" t="str">
            <v>Ŝ</v>
          </cell>
          <cell r="D62">
            <v>0</v>
          </cell>
          <cell r="E62" t="str">
            <v/>
          </cell>
          <cell r="F62" t="str">
            <v/>
          </cell>
        </row>
        <row r="63">
          <cell r="B63" t="str">
            <v>Non-partnered</v>
          </cell>
          <cell r="C63">
            <v>98.12</v>
          </cell>
          <cell r="D63">
            <v>3.82</v>
          </cell>
          <cell r="E63" t="str">
            <v>.‡</v>
          </cell>
          <cell r="F63" t="str">
            <v/>
          </cell>
        </row>
        <row r="64">
          <cell r="B64" t="str">
            <v>Never married and never in a civil union</v>
          </cell>
          <cell r="C64">
            <v>97.38</v>
          </cell>
          <cell r="D64">
            <v>5.32</v>
          </cell>
          <cell r="E64" t="str">
            <v>.‡</v>
          </cell>
          <cell r="F64" t="str">
            <v/>
          </cell>
        </row>
        <row r="65">
          <cell r="B65" t="str">
            <v>Divorced</v>
          </cell>
          <cell r="C65" t="str">
            <v>Ŝ</v>
          </cell>
          <cell r="D65">
            <v>0</v>
          </cell>
          <cell r="E65" t="str">
            <v/>
          </cell>
          <cell r="F65" t="str">
            <v/>
          </cell>
        </row>
        <row r="66">
          <cell r="B66" t="str">
            <v>Widowed/surviving partner</v>
          </cell>
          <cell r="C66" t="str">
            <v>Ŝ</v>
          </cell>
          <cell r="D66">
            <v>0</v>
          </cell>
          <cell r="E66" t="str">
            <v/>
          </cell>
          <cell r="F66" t="str">
            <v/>
          </cell>
        </row>
        <row r="67">
          <cell r="B67" t="str">
            <v>Separated</v>
          </cell>
          <cell r="C67" t="str">
            <v>Ŝ</v>
          </cell>
          <cell r="D67">
            <v>0</v>
          </cell>
          <cell r="E67" t="str">
            <v/>
          </cell>
          <cell r="F67" t="str">
            <v/>
          </cell>
        </row>
        <row r="68">
          <cell r="B68" t="str">
            <v>Married/civil union/de facto</v>
          </cell>
          <cell r="C68">
            <v>94.47</v>
          </cell>
          <cell r="D68">
            <v>10.199999999999999</v>
          </cell>
          <cell r="E68" t="str">
            <v>.</v>
          </cell>
          <cell r="F68" t="str">
            <v/>
          </cell>
        </row>
        <row r="69">
          <cell r="B69" t="str">
            <v>Adults with disability</v>
          </cell>
          <cell r="C69" t="str">
            <v>Ŝ</v>
          </cell>
          <cell r="D69">
            <v>0</v>
          </cell>
          <cell r="E69" t="str">
            <v/>
          </cell>
          <cell r="F69" t="str">
            <v/>
          </cell>
        </row>
        <row r="70">
          <cell r="B70" t="str">
            <v>Adults without disability</v>
          </cell>
          <cell r="C70">
            <v>96.4</v>
          </cell>
          <cell r="D70">
            <v>5.51</v>
          </cell>
          <cell r="E70" t="str">
            <v>.‡</v>
          </cell>
          <cell r="F70" t="str">
            <v/>
          </cell>
        </row>
        <row r="71">
          <cell r="B71" t="str">
            <v>Low level of psychological distress</v>
          </cell>
          <cell r="C71">
            <v>95.38</v>
          </cell>
          <cell r="D71">
            <v>7.56</v>
          </cell>
          <cell r="E71" t="str">
            <v>.‡</v>
          </cell>
          <cell r="F71" t="str">
            <v/>
          </cell>
        </row>
        <row r="72">
          <cell r="B72" t="str">
            <v>Moderate level of psychological distress</v>
          </cell>
          <cell r="C72" t="str">
            <v>Ŝ</v>
          </cell>
          <cell r="D72">
            <v>2.14</v>
          </cell>
          <cell r="E72" t="str">
            <v/>
          </cell>
          <cell r="F72" t="str">
            <v/>
          </cell>
        </row>
        <row r="73">
          <cell r="B73" t="str">
            <v>High level of psychological distress</v>
          </cell>
          <cell r="C73" t="str">
            <v>Ŝ</v>
          </cell>
          <cell r="D73">
            <v>0</v>
          </cell>
          <cell r="E73" t="str">
            <v/>
          </cell>
          <cell r="F73" t="str">
            <v/>
          </cell>
        </row>
        <row r="74">
          <cell r="B74" t="str">
            <v>No probable serious mental illness</v>
          </cell>
          <cell r="C74">
            <v>95.38</v>
          </cell>
          <cell r="D74">
            <v>7.56</v>
          </cell>
          <cell r="E74" t="str">
            <v>.‡</v>
          </cell>
          <cell r="F74" t="str">
            <v/>
          </cell>
        </row>
        <row r="75">
          <cell r="B75" t="str">
            <v>Probable serious mental illness</v>
          </cell>
          <cell r="C75" t="str">
            <v>Ŝ</v>
          </cell>
          <cell r="D75">
            <v>2.14</v>
          </cell>
          <cell r="E75" t="str">
            <v/>
          </cell>
          <cell r="F75" t="str">
            <v/>
          </cell>
        </row>
        <row r="76">
          <cell r="B76" t="str">
            <v>Employed</v>
          </cell>
          <cell r="C76">
            <v>99.63</v>
          </cell>
          <cell r="D76">
            <v>0.73</v>
          </cell>
          <cell r="E76" t="str">
            <v>.‡</v>
          </cell>
          <cell r="F76" t="str">
            <v/>
          </cell>
        </row>
        <row r="77">
          <cell r="B77" t="str">
            <v>Unemployed</v>
          </cell>
          <cell r="C77" t="str">
            <v>Ŝ</v>
          </cell>
          <cell r="D77">
            <v>12.58</v>
          </cell>
          <cell r="E77" t="str">
            <v/>
          </cell>
          <cell r="F77" t="str">
            <v/>
          </cell>
        </row>
        <row r="78">
          <cell r="B78" t="str">
            <v>Retired</v>
          </cell>
          <cell r="C78" t="str">
            <v>Ŝ</v>
          </cell>
          <cell r="D78">
            <v>0</v>
          </cell>
          <cell r="E78" t="str">
            <v/>
          </cell>
          <cell r="F78" t="str">
            <v/>
          </cell>
        </row>
        <row r="79">
          <cell r="B79" t="str">
            <v>Home or caring duties or voluntary work</v>
          </cell>
          <cell r="C79" t="str">
            <v>Ŝ</v>
          </cell>
          <cell r="D79">
            <v>0</v>
          </cell>
          <cell r="E79" t="str">
            <v/>
          </cell>
          <cell r="F79" t="str">
            <v/>
          </cell>
        </row>
        <row r="80">
          <cell r="B80" t="str">
            <v>Not employed, studying</v>
          </cell>
          <cell r="C80" t="str">
            <v>Ŝ</v>
          </cell>
          <cell r="D80">
            <v>0</v>
          </cell>
          <cell r="E80" t="str">
            <v/>
          </cell>
          <cell r="F80" t="str">
            <v/>
          </cell>
        </row>
        <row r="81">
          <cell r="B81" t="str">
            <v>Not employed, not actively seeking work/unable to work</v>
          </cell>
          <cell r="C81" t="str">
            <v>Ŝ</v>
          </cell>
          <cell r="D81">
            <v>0</v>
          </cell>
          <cell r="E81" t="str">
            <v/>
          </cell>
          <cell r="F81" t="str">
            <v/>
          </cell>
        </row>
        <row r="82">
          <cell r="B82" t="str">
            <v>Other employment status</v>
          </cell>
          <cell r="C82" t="str">
            <v>S</v>
          </cell>
          <cell r="D82">
            <v>185.38</v>
          </cell>
          <cell r="E82" t="str">
            <v/>
          </cell>
          <cell r="F82" t="str">
            <v/>
          </cell>
        </row>
        <row r="83">
          <cell r="B83" t="str">
            <v>Not in the labour force</v>
          </cell>
          <cell r="C83">
            <v>90.08</v>
          </cell>
          <cell r="D83">
            <v>20.22</v>
          </cell>
          <cell r="E83" t="str">
            <v>.</v>
          </cell>
          <cell r="F83" t="str">
            <v/>
          </cell>
        </row>
        <row r="84">
          <cell r="B84" t="str">
            <v>Personal income: $20,000 or less</v>
          </cell>
          <cell r="C84">
            <v>92.7</v>
          </cell>
          <cell r="D84">
            <v>14.7</v>
          </cell>
          <cell r="E84" t="str">
            <v>.</v>
          </cell>
          <cell r="F84" t="str">
            <v/>
          </cell>
        </row>
        <row r="85">
          <cell r="B85" t="str">
            <v>Personal income: $20,001–$40,000</v>
          </cell>
          <cell r="C85" t="str">
            <v>Ŝ</v>
          </cell>
          <cell r="D85">
            <v>4.28</v>
          </cell>
          <cell r="E85" t="str">
            <v/>
          </cell>
          <cell r="F85" t="str">
            <v/>
          </cell>
        </row>
        <row r="86">
          <cell r="B86" t="str">
            <v>Personal income: $40,001–$60,000</v>
          </cell>
          <cell r="C86" t="str">
            <v>Ŝ</v>
          </cell>
          <cell r="D86">
            <v>2.72</v>
          </cell>
          <cell r="E86" t="str">
            <v/>
          </cell>
          <cell r="F86" t="str">
            <v/>
          </cell>
        </row>
        <row r="87">
          <cell r="B87" t="str">
            <v>Personal income: $60,001 or more</v>
          </cell>
          <cell r="C87" t="str">
            <v>Ŝ</v>
          </cell>
          <cell r="D87">
            <v>0</v>
          </cell>
          <cell r="E87" t="str">
            <v/>
          </cell>
          <cell r="F87" t="str">
            <v/>
          </cell>
        </row>
        <row r="88">
          <cell r="B88" t="str">
            <v>Household income: $40,000 or less</v>
          </cell>
          <cell r="C88">
            <v>89.83</v>
          </cell>
          <cell r="D88">
            <v>16.72</v>
          </cell>
          <cell r="E88" t="str">
            <v>.</v>
          </cell>
          <cell r="F88" t="str">
            <v/>
          </cell>
        </row>
        <row r="89">
          <cell r="B89" t="str">
            <v>Household income: $40,001–$60,000</v>
          </cell>
          <cell r="C89" t="str">
            <v>Ŝ</v>
          </cell>
          <cell r="D89">
            <v>0</v>
          </cell>
          <cell r="E89" t="str">
            <v/>
          </cell>
          <cell r="F89" t="str">
            <v/>
          </cell>
        </row>
        <row r="90">
          <cell r="B90" t="str">
            <v>Household income: $60,001–$100,000</v>
          </cell>
          <cell r="C90" t="str">
            <v>Ŝ</v>
          </cell>
          <cell r="D90">
            <v>1.79</v>
          </cell>
          <cell r="E90" t="str">
            <v/>
          </cell>
          <cell r="F90" t="str">
            <v/>
          </cell>
        </row>
        <row r="91">
          <cell r="B91" t="str">
            <v>Household income: $100,001 or more</v>
          </cell>
          <cell r="C91" t="str">
            <v>Ŝ</v>
          </cell>
          <cell r="D91">
            <v>0</v>
          </cell>
          <cell r="E91" t="str">
            <v/>
          </cell>
          <cell r="F91" t="str">
            <v/>
          </cell>
        </row>
        <row r="92">
          <cell r="B92" t="str">
            <v>Not at all limited</v>
          </cell>
          <cell r="C92" t="str">
            <v>Ŝ</v>
          </cell>
          <cell r="D92">
            <v>0</v>
          </cell>
          <cell r="E92" t="str">
            <v/>
          </cell>
          <cell r="F92" t="str">
            <v/>
          </cell>
        </row>
        <row r="93">
          <cell r="B93" t="str">
            <v>A little limited</v>
          </cell>
          <cell r="C93">
            <v>86.06</v>
          </cell>
          <cell r="D93">
            <v>29.11</v>
          </cell>
          <cell r="E93" t="str">
            <v>.</v>
          </cell>
          <cell r="F93" t="str">
            <v/>
          </cell>
        </row>
        <row r="94">
          <cell r="B94" t="str">
            <v>Quite limited</v>
          </cell>
          <cell r="C94" t="str">
            <v>Ŝ</v>
          </cell>
          <cell r="D94">
            <v>0</v>
          </cell>
          <cell r="E94" t="str">
            <v/>
          </cell>
          <cell r="F94" t="str">
            <v/>
          </cell>
        </row>
        <row r="95">
          <cell r="B95" t="str">
            <v>Very limited</v>
          </cell>
          <cell r="C95" t="str">
            <v>Ŝ</v>
          </cell>
          <cell r="D95">
            <v>0</v>
          </cell>
          <cell r="E95" t="str">
            <v/>
          </cell>
          <cell r="F95" t="str">
            <v/>
          </cell>
        </row>
        <row r="96">
          <cell r="B96" t="str">
            <v>Couldn't buy it</v>
          </cell>
          <cell r="C96">
            <v>95.76</v>
          </cell>
          <cell r="D96">
            <v>6.8</v>
          </cell>
          <cell r="E96" t="str">
            <v>.‡</v>
          </cell>
          <cell r="F96" t="str">
            <v/>
          </cell>
        </row>
        <row r="97">
          <cell r="B97" t="str">
            <v>Not at all limited</v>
          </cell>
          <cell r="C97" t="str">
            <v>Ŝ</v>
          </cell>
          <cell r="D97">
            <v>0</v>
          </cell>
          <cell r="E97" t="str">
            <v/>
          </cell>
          <cell r="F97" t="str">
            <v/>
          </cell>
        </row>
        <row r="98">
          <cell r="B98" t="str">
            <v>A little limited</v>
          </cell>
          <cell r="C98">
            <v>86.06</v>
          </cell>
          <cell r="D98">
            <v>29.11</v>
          </cell>
          <cell r="E98" t="str">
            <v>.</v>
          </cell>
          <cell r="F98" t="str">
            <v/>
          </cell>
        </row>
        <row r="99">
          <cell r="B99" t="str">
            <v>Quite or very limited</v>
          </cell>
          <cell r="C99">
            <v>100</v>
          </cell>
          <cell r="D99">
            <v>0</v>
          </cell>
          <cell r="E99" t="str">
            <v>.‡</v>
          </cell>
          <cell r="F99" t="str">
            <v/>
          </cell>
        </row>
        <row r="100">
          <cell r="B100" t="str">
            <v>Couldn't buy it</v>
          </cell>
          <cell r="C100">
            <v>95.76</v>
          </cell>
          <cell r="D100">
            <v>6.8</v>
          </cell>
          <cell r="E100" t="str">
            <v>.‡</v>
          </cell>
          <cell r="F100" t="str">
            <v/>
          </cell>
        </row>
        <row r="101">
          <cell r="B101" t="str">
            <v>Yes, can meet unexpected expense</v>
          </cell>
          <cell r="C101">
            <v>95.87</v>
          </cell>
          <cell r="D101">
            <v>8.2100000000000009</v>
          </cell>
          <cell r="E101" t="str">
            <v>.‡</v>
          </cell>
          <cell r="F101" t="str">
            <v/>
          </cell>
        </row>
        <row r="102">
          <cell r="B102" t="str">
            <v>No, cannot meet unexpected expense</v>
          </cell>
          <cell r="C102">
            <v>97.61</v>
          </cell>
          <cell r="D102">
            <v>3.74</v>
          </cell>
          <cell r="E102" t="str">
            <v>.‡</v>
          </cell>
          <cell r="F102" t="str">
            <v/>
          </cell>
        </row>
        <row r="103">
          <cell r="B103" t="str">
            <v>Household had no vehicle access</v>
          </cell>
          <cell r="C103" t="str">
            <v>Ŝ</v>
          </cell>
          <cell r="D103">
            <v>0</v>
          </cell>
          <cell r="E103" t="str">
            <v/>
          </cell>
          <cell r="F103" t="str">
            <v/>
          </cell>
        </row>
        <row r="104">
          <cell r="B104" t="str">
            <v>Household had vehicle access</v>
          </cell>
          <cell r="C104">
            <v>96.37</v>
          </cell>
          <cell r="D104">
            <v>5.55</v>
          </cell>
          <cell r="E104" t="str">
            <v>.‡</v>
          </cell>
          <cell r="F104" t="str">
            <v/>
          </cell>
        </row>
        <row r="105">
          <cell r="B105" t="str">
            <v>Household had no access to device</v>
          </cell>
          <cell r="C105" t="str">
            <v>Ŝ</v>
          </cell>
          <cell r="D105">
            <v>0</v>
          </cell>
          <cell r="E105" t="str">
            <v/>
          </cell>
          <cell r="F105" t="str">
            <v/>
          </cell>
        </row>
        <row r="106">
          <cell r="B106" t="str">
            <v>Household had access to device</v>
          </cell>
          <cell r="C106">
            <v>96.36</v>
          </cell>
          <cell r="D106">
            <v>5.56</v>
          </cell>
          <cell r="E106" t="str">
            <v>.‡</v>
          </cell>
          <cell r="F106" t="str">
            <v/>
          </cell>
        </row>
        <row r="107">
          <cell r="B107" t="str">
            <v>One person household</v>
          </cell>
          <cell r="C107" t="str">
            <v>Ŝ</v>
          </cell>
          <cell r="D107">
            <v>0</v>
          </cell>
          <cell r="E107" t="str">
            <v/>
          </cell>
          <cell r="F107" t="str">
            <v/>
          </cell>
        </row>
        <row r="108">
          <cell r="B108" t="str">
            <v>One parent with child(ren)</v>
          </cell>
          <cell r="C108" t="str">
            <v>Ŝ</v>
          </cell>
          <cell r="D108">
            <v>0</v>
          </cell>
          <cell r="E108" t="str">
            <v/>
          </cell>
          <cell r="F108" t="str">
            <v/>
          </cell>
        </row>
        <row r="109">
          <cell r="B109" t="str">
            <v>Couple only</v>
          </cell>
          <cell r="C109" t="str">
            <v>Ŝ</v>
          </cell>
          <cell r="D109">
            <v>9.33</v>
          </cell>
          <cell r="E109" t="str">
            <v/>
          </cell>
          <cell r="F109" t="str">
            <v/>
          </cell>
        </row>
        <row r="110">
          <cell r="B110" t="str">
            <v>Couple with child(ren)</v>
          </cell>
          <cell r="C110" t="str">
            <v>Ŝ</v>
          </cell>
          <cell r="D110">
            <v>17.39</v>
          </cell>
          <cell r="E110" t="str">
            <v/>
          </cell>
          <cell r="F110" t="str">
            <v/>
          </cell>
        </row>
        <row r="111">
          <cell r="B111" t="str">
            <v>Other multi-person household</v>
          </cell>
          <cell r="C111" t="str">
            <v>Ŝ</v>
          </cell>
          <cell r="D111">
            <v>0</v>
          </cell>
          <cell r="E111" t="str">
            <v/>
          </cell>
          <cell r="F111" t="str">
            <v/>
          </cell>
        </row>
        <row r="112">
          <cell r="B112" t="str">
            <v>Other household with couple and/or child</v>
          </cell>
          <cell r="C112" t="str">
            <v>Ŝ</v>
          </cell>
          <cell r="D112">
            <v>4.0599999999999996</v>
          </cell>
          <cell r="E112" t="str">
            <v/>
          </cell>
          <cell r="F112" t="str">
            <v/>
          </cell>
        </row>
        <row r="113">
          <cell r="B113" t="str">
            <v>One-person household</v>
          </cell>
          <cell r="C113" t="str">
            <v>Ŝ</v>
          </cell>
          <cell r="D113">
            <v>0</v>
          </cell>
          <cell r="E113" t="str">
            <v/>
          </cell>
          <cell r="F113" t="str">
            <v/>
          </cell>
        </row>
        <row r="114">
          <cell r="B114" t="str">
            <v>Two-people household</v>
          </cell>
          <cell r="C114">
            <v>98.07</v>
          </cell>
          <cell r="D114">
            <v>3.9</v>
          </cell>
          <cell r="E114" t="str">
            <v>.‡</v>
          </cell>
          <cell r="F114" t="str">
            <v/>
          </cell>
        </row>
        <row r="115">
          <cell r="B115" t="str">
            <v>Three-people household</v>
          </cell>
          <cell r="C115">
            <v>89.62</v>
          </cell>
          <cell r="D115">
            <v>21.5</v>
          </cell>
          <cell r="E115" t="str">
            <v>.</v>
          </cell>
          <cell r="F115" t="str">
            <v/>
          </cell>
        </row>
        <row r="116">
          <cell r="B116" t="str">
            <v>Four-people household</v>
          </cell>
          <cell r="C116" t="str">
            <v>Ŝ</v>
          </cell>
          <cell r="D116">
            <v>0</v>
          </cell>
          <cell r="E116" t="str">
            <v/>
          </cell>
          <cell r="F116" t="str">
            <v/>
          </cell>
        </row>
        <row r="117">
          <cell r="B117" t="str">
            <v>Five-or-more-people household</v>
          </cell>
          <cell r="C117" t="str">
            <v>Ŝ</v>
          </cell>
          <cell r="D117">
            <v>3.5</v>
          </cell>
          <cell r="E117" t="str">
            <v/>
          </cell>
          <cell r="F117" t="str">
            <v/>
          </cell>
        </row>
        <row r="118">
          <cell r="B118" t="str">
            <v>No children in household</v>
          </cell>
          <cell r="C118">
            <v>98.71</v>
          </cell>
          <cell r="D118">
            <v>2.57</v>
          </cell>
          <cell r="E118" t="str">
            <v>.‡</v>
          </cell>
          <cell r="F118" t="str">
            <v/>
          </cell>
        </row>
        <row r="119">
          <cell r="B119" t="str">
            <v>One-child household</v>
          </cell>
          <cell r="C119">
            <v>84.05</v>
          </cell>
          <cell r="D119">
            <v>32.81</v>
          </cell>
          <cell r="E119" t="str">
            <v>.</v>
          </cell>
          <cell r="F119" t="str">
            <v/>
          </cell>
        </row>
        <row r="120">
          <cell r="B120" t="str">
            <v>Two-or-more-children household</v>
          </cell>
          <cell r="C120" t="str">
            <v>Ŝ</v>
          </cell>
          <cell r="D120">
            <v>1.31</v>
          </cell>
          <cell r="E120" t="str">
            <v/>
          </cell>
          <cell r="F120" t="str">
            <v/>
          </cell>
        </row>
        <row r="121">
          <cell r="B121" t="str">
            <v>No children in household</v>
          </cell>
          <cell r="C121">
            <v>98.71</v>
          </cell>
          <cell r="D121">
            <v>2.57</v>
          </cell>
          <cell r="E121" t="str">
            <v>.‡</v>
          </cell>
          <cell r="F121" t="str">
            <v/>
          </cell>
        </row>
        <row r="122">
          <cell r="B122" t="str">
            <v>One-or-more-children household</v>
          </cell>
          <cell r="C122">
            <v>94.48</v>
          </cell>
          <cell r="D122">
            <v>10.210000000000001</v>
          </cell>
          <cell r="E122" t="str">
            <v>.</v>
          </cell>
          <cell r="F122" t="str">
            <v/>
          </cell>
        </row>
        <row r="123">
          <cell r="B123" t="str">
            <v>Yes, lived at current address</v>
          </cell>
          <cell r="C123">
            <v>99.73</v>
          </cell>
          <cell r="D123">
            <v>0.54</v>
          </cell>
          <cell r="E123" t="str">
            <v>.‡</v>
          </cell>
          <cell r="F123" t="str">
            <v/>
          </cell>
        </row>
        <row r="124">
          <cell r="B124" t="str">
            <v>No, did not live at current address</v>
          </cell>
          <cell r="C124">
            <v>78.88</v>
          </cell>
          <cell r="D124">
            <v>35.29</v>
          </cell>
          <cell r="E124" t="str">
            <v>.</v>
          </cell>
          <cell r="F124" t="str">
            <v/>
          </cell>
        </row>
        <row r="125">
          <cell r="B125" t="str">
            <v>Owned</v>
          </cell>
          <cell r="C125">
            <v>99.56</v>
          </cell>
          <cell r="D125">
            <v>0.88</v>
          </cell>
          <cell r="E125" t="str">
            <v>.‡</v>
          </cell>
          <cell r="F125" t="str">
            <v/>
          </cell>
        </row>
        <row r="126">
          <cell r="B126" t="str">
            <v>Rented, private</v>
          </cell>
          <cell r="C126">
            <v>91.99</v>
          </cell>
          <cell r="D126">
            <v>13.26</v>
          </cell>
          <cell r="E126" t="str">
            <v>.</v>
          </cell>
          <cell r="F126" t="str">
            <v/>
          </cell>
        </row>
        <row r="127">
          <cell r="B127" t="str">
            <v>Rented, government</v>
          </cell>
          <cell r="C127" t="str">
            <v>Ŝ</v>
          </cell>
          <cell r="D127">
            <v>0</v>
          </cell>
          <cell r="E127" t="str">
            <v/>
          </cell>
          <cell r="F127" t="str">
            <v/>
          </cell>
        </row>
        <row r="129">
          <cell r="B129"/>
          <cell r="C129"/>
          <cell r="D129"/>
          <cell r="E129"/>
          <cell r="F129"/>
        </row>
        <row r="130">
          <cell r="B130"/>
          <cell r="C130"/>
          <cell r="D130"/>
          <cell r="E130"/>
          <cell r="F130"/>
        </row>
      </sheetData>
      <sheetData sheetId="21">
        <row r="4">
          <cell r="B4" t="str">
            <v>New Zealand Average</v>
          </cell>
          <cell r="C4">
            <v>56.92</v>
          </cell>
          <cell r="D4">
            <v>14.18</v>
          </cell>
          <cell r="E4" t="str">
            <v>.</v>
          </cell>
          <cell r="F4" t="str">
            <v/>
          </cell>
        </row>
        <row r="5">
          <cell r="B5" t="str">
            <v>Male</v>
          </cell>
          <cell r="C5" t="str">
            <v>S</v>
          </cell>
          <cell r="D5">
            <v>28.14</v>
          </cell>
          <cell r="E5" t="str">
            <v/>
          </cell>
          <cell r="F5" t="str">
            <v/>
          </cell>
        </row>
        <row r="6">
          <cell r="B6" t="str">
            <v>Female</v>
          </cell>
          <cell r="C6">
            <v>62.62</v>
          </cell>
          <cell r="D6">
            <v>16.100000000000001</v>
          </cell>
          <cell r="E6" t="str">
            <v>.</v>
          </cell>
          <cell r="F6" t="str">
            <v/>
          </cell>
        </row>
        <row r="7">
          <cell r="B7" t="str">
            <v>Gender diverse</v>
          </cell>
          <cell r="C7">
            <v>0</v>
          </cell>
          <cell r="D7">
            <v>0</v>
          </cell>
          <cell r="E7" t="str">
            <v>.</v>
          </cell>
          <cell r="F7" t="str">
            <v>*</v>
          </cell>
        </row>
        <row r="8">
          <cell r="B8" t="str">
            <v>Cis-male</v>
          </cell>
          <cell r="C8" t="str">
            <v>S</v>
          </cell>
          <cell r="D8">
            <v>27.45</v>
          </cell>
          <cell r="E8" t="str">
            <v/>
          </cell>
          <cell r="F8" t="str">
            <v/>
          </cell>
        </row>
        <row r="9">
          <cell r="B9" t="str">
            <v>Cis-female</v>
          </cell>
          <cell r="C9">
            <v>62.62</v>
          </cell>
          <cell r="D9">
            <v>16.100000000000001</v>
          </cell>
          <cell r="E9" t="str">
            <v>.</v>
          </cell>
          <cell r="F9" t="str">
            <v/>
          </cell>
        </row>
        <row r="10">
          <cell r="B10" t="str">
            <v>Gender-diverse or trans-gender</v>
          </cell>
          <cell r="C10">
            <v>0</v>
          </cell>
          <cell r="D10">
            <v>0</v>
          </cell>
          <cell r="E10" t="str">
            <v>.</v>
          </cell>
          <cell r="F10" t="str">
            <v>*</v>
          </cell>
        </row>
        <row r="11">
          <cell r="B11" t="str">
            <v>Heterosexual</v>
          </cell>
          <cell r="C11">
            <v>56.82</v>
          </cell>
          <cell r="D11">
            <v>15.4</v>
          </cell>
          <cell r="E11" t="str">
            <v>.</v>
          </cell>
          <cell r="F11" t="str">
            <v/>
          </cell>
        </row>
        <row r="12">
          <cell r="B12" t="str">
            <v>Gay or lesbian</v>
          </cell>
          <cell r="C12">
            <v>0</v>
          </cell>
          <cell r="D12">
            <v>0</v>
          </cell>
          <cell r="E12" t="str">
            <v>.</v>
          </cell>
          <cell r="F12" t="str">
            <v>*</v>
          </cell>
        </row>
        <row r="13">
          <cell r="B13" t="str">
            <v>Bisexual</v>
          </cell>
          <cell r="C13" t="str">
            <v>S</v>
          </cell>
          <cell r="D13">
            <v>79.400000000000006</v>
          </cell>
          <cell r="E13" t="str">
            <v/>
          </cell>
          <cell r="F13" t="str">
            <v/>
          </cell>
        </row>
        <row r="14">
          <cell r="B14" t="str">
            <v>Other sexual identity</v>
          </cell>
          <cell r="C14" t="str">
            <v>S</v>
          </cell>
          <cell r="D14">
            <v>83.51</v>
          </cell>
          <cell r="E14" t="str">
            <v/>
          </cell>
          <cell r="F14" t="str">
            <v/>
          </cell>
        </row>
        <row r="15">
          <cell r="B15" t="str">
            <v>People with diverse sexualities</v>
          </cell>
          <cell r="C15" t="str">
            <v>S</v>
          </cell>
          <cell r="D15">
            <v>55.41</v>
          </cell>
          <cell r="E15" t="str">
            <v/>
          </cell>
          <cell r="F15" t="str">
            <v/>
          </cell>
        </row>
        <row r="16">
          <cell r="B16" t="str">
            <v>Not LGBT</v>
          </cell>
          <cell r="C16">
            <v>56.73</v>
          </cell>
          <cell r="D16">
            <v>15</v>
          </cell>
          <cell r="E16" t="str">
            <v>.</v>
          </cell>
          <cell r="F16" t="str">
            <v/>
          </cell>
        </row>
        <row r="17">
          <cell r="B17" t="str">
            <v>LGBT</v>
          </cell>
          <cell r="C17" t="str">
            <v>S</v>
          </cell>
          <cell r="D17">
            <v>55.02</v>
          </cell>
          <cell r="E17" t="str">
            <v/>
          </cell>
          <cell r="F17" t="str">
            <v/>
          </cell>
        </row>
        <row r="18">
          <cell r="B18" t="str">
            <v>15–19 years</v>
          </cell>
          <cell r="C18" t="str">
            <v>S</v>
          </cell>
          <cell r="D18">
            <v>29.33</v>
          </cell>
          <cell r="E18" t="str">
            <v/>
          </cell>
          <cell r="F18" t="str">
            <v>*</v>
          </cell>
        </row>
        <row r="19">
          <cell r="B19" t="str">
            <v>20–29 years</v>
          </cell>
          <cell r="C19">
            <v>57.2</v>
          </cell>
          <cell r="D19">
            <v>27.54</v>
          </cell>
          <cell r="E19" t="str">
            <v>.</v>
          </cell>
          <cell r="F19" t="str">
            <v/>
          </cell>
        </row>
        <row r="20">
          <cell r="B20" t="str">
            <v>30–39 years</v>
          </cell>
          <cell r="C20">
            <v>62.78</v>
          </cell>
          <cell r="D20">
            <v>28.26</v>
          </cell>
          <cell r="E20" t="str">
            <v>.</v>
          </cell>
          <cell r="F20" t="str">
            <v/>
          </cell>
        </row>
        <row r="21">
          <cell r="B21" t="str">
            <v>40–49 years</v>
          </cell>
          <cell r="C21" t="str">
            <v>S</v>
          </cell>
          <cell r="D21">
            <v>33.18</v>
          </cell>
          <cell r="E21" t="str">
            <v/>
          </cell>
          <cell r="F21" t="str">
            <v/>
          </cell>
        </row>
        <row r="22">
          <cell r="B22" t="str">
            <v>50–59 years</v>
          </cell>
          <cell r="C22" t="str">
            <v>S</v>
          </cell>
          <cell r="D22">
            <v>37.630000000000003</v>
          </cell>
          <cell r="E22" t="str">
            <v/>
          </cell>
          <cell r="F22" t="str">
            <v/>
          </cell>
        </row>
        <row r="23">
          <cell r="B23" t="str">
            <v>65 years and over</v>
          </cell>
          <cell r="C23" t="str">
            <v>S</v>
          </cell>
          <cell r="D23">
            <v>128.59</v>
          </cell>
          <cell r="E23" t="str">
            <v/>
          </cell>
          <cell r="F23" t="str">
            <v/>
          </cell>
        </row>
        <row r="24">
          <cell r="B24" t="str">
            <v>15–29 years</v>
          </cell>
          <cell r="C24" t="str">
            <v>S</v>
          </cell>
          <cell r="D24">
            <v>25.38</v>
          </cell>
          <cell r="E24" t="str">
            <v/>
          </cell>
          <cell r="F24" t="str">
            <v/>
          </cell>
        </row>
        <row r="25">
          <cell r="B25" t="str">
            <v>30–64 years</v>
          </cell>
          <cell r="C25">
            <v>60.41</v>
          </cell>
          <cell r="D25">
            <v>17.010000000000002</v>
          </cell>
          <cell r="E25" t="str">
            <v>.</v>
          </cell>
          <cell r="F25" t="str">
            <v/>
          </cell>
        </row>
        <row r="26">
          <cell r="B26" t="str">
            <v>65 years and over</v>
          </cell>
          <cell r="C26" t="str">
            <v>S</v>
          </cell>
          <cell r="D26">
            <v>128.59</v>
          </cell>
          <cell r="E26" t="str">
            <v/>
          </cell>
          <cell r="F26" t="str">
            <v/>
          </cell>
        </row>
        <row r="27">
          <cell r="B27" t="str">
            <v>15–19 years</v>
          </cell>
          <cell r="C27" t="str">
            <v>S</v>
          </cell>
          <cell r="D27">
            <v>29.33</v>
          </cell>
          <cell r="E27" t="str">
            <v/>
          </cell>
          <cell r="F27" t="str">
            <v>*</v>
          </cell>
        </row>
        <row r="28">
          <cell r="B28" t="str">
            <v>20–29 years</v>
          </cell>
          <cell r="C28">
            <v>57.2</v>
          </cell>
          <cell r="D28">
            <v>27.54</v>
          </cell>
          <cell r="E28" t="str">
            <v>.</v>
          </cell>
          <cell r="F28" t="str">
            <v/>
          </cell>
        </row>
        <row r="29">
          <cell r="B29" t="str">
            <v>NZ European</v>
          </cell>
          <cell r="C29">
            <v>57.82</v>
          </cell>
          <cell r="D29">
            <v>17.399999999999999</v>
          </cell>
          <cell r="E29" t="str">
            <v>.</v>
          </cell>
          <cell r="F29" t="str">
            <v/>
          </cell>
        </row>
        <row r="30">
          <cell r="B30" t="str">
            <v>Māori</v>
          </cell>
          <cell r="C30">
            <v>63.13</v>
          </cell>
          <cell r="D30">
            <v>22.98</v>
          </cell>
          <cell r="E30" t="str">
            <v>.</v>
          </cell>
          <cell r="F30" t="str">
            <v/>
          </cell>
        </row>
        <row r="31">
          <cell r="B31" t="str">
            <v>Pacific peoples</v>
          </cell>
          <cell r="C31">
            <v>81.2</v>
          </cell>
          <cell r="D31">
            <v>39.44</v>
          </cell>
          <cell r="E31" t="str">
            <v>.</v>
          </cell>
          <cell r="F31" t="str">
            <v/>
          </cell>
        </row>
        <row r="32">
          <cell r="B32" t="str">
            <v>Asian</v>
          </cell>
          <cell r="C32" t="str">
            <v>S</v>
          </cell>
          <cell r="D32">
            <v>57.78</v>
          </cell>
          <cell r="E32" t="str">
            <v/>
          </cell>
          <cell r="F32" t="str">
            <v/>
          </cell>
        </row>
        <row r="33">
          <cell r="B33" t="str">
            <v>Chinese</v>
          </cell>
          <cell r="C33" t="str">
            <v>S</v>
          </cell>
          <cell r="D33">
            <v>164.15</v>
          </cell>
          <cell r="E33" t="str">
            <v/>
          </cell>
          <cell r="F33" t="str">
            <v/>
          </cell>
        </row>
        <row r="34">
          <cell r="B34" t="str">
            <v>Indian</v>
          </cell>
          <cell r="C34">
            <v>0</v>
          </cell>
          <cell r="D34">
            <v>0</v>
          </cell>
          <cell r="E34" t="str">
            <v>.</v>
          </cell>
          <cell r="F34" t="str">
            <v>*</v>
          </cell>
        </row>
        <row r="35">
          <cell r="B35" t="str">
            <v>Other Asian ethnicity</v>
          </cell>
          <cell r="C35" t="str">
            <v>Ŝ</v>
          </cell>
          <cell r="D35">
            <v>0</v>
          </cell>
          <cell r="E35" t="str">
            <v/>
          </cell>
          <cell r="F35" t="str">
            <v>*</v>
          </cell>
        </row>
        <row r="36">
          <cell r="B36" t="str">
            <v>Other ethnicity (except European and Māori)</v>
          </cell>
          <cell r="C36" t="str">
            <v>S</v>
          </cell>
          <cell r="D36">
            <v>34.5</v>
          </cell>
          <cell r="E36" t="str">
            <v/>
          </cell>
          <cell r="F36" t="str">
            <v/>
          </cell>
        </row>
        <row r="37">
          <cell r="B37" t="str">
            <v>Other ethnicity (except European, Māori and Asian)</v>
          </cell>
          <cell r="C37">
            <v>81.2</v>
          </cell>
          <cell r="D37">
            <v>39.44</v>
          </cell>
          <cell r="E37" t="str">
            <v>.</v>
          </cell>
          <cell r="F37" t="str">
            <v/>
          </cell>
        </row>
        <row r="38">
          <cell r="B38" t="str">
            <v>Other ethnicity (except European, Māori and Pacific)</v>
          </cell>
          <cell r="C38" t="str">
            <v>S</v>
          </cell>
          <cell r="D38">
            <v>57.78</v>
          </cell>
          <cell r="E38" t="str">
            <v/>
          </cell>
          <cell r="F38" t="str">
            <v/>
          </cell>
        </row>
        <row r="39">
          <cell r="B39">
            <v>2018</v>
          </cell>
          <cell r="C39">
            <v>56.29</v>
          </cell>
          <cell r="D39">
            <v>20.85</v>
          </cell>
          <cell r="E39" t="str">
            <v>.</v>
          </cell>
          <cell r="F39" t="str">
            <v/>
          </cell>
        </row>
        <row r="40">
          <cell r="B40" t="str">
            <v>2019/20</v>
          </cell>
          <cell r="C40">
            <v>57.56</v>
          </cell>
          <cell r="D40">
            <v>20.45</v>
          </cell>
          <cell r="E40" t="str">
            <v>.</v>
          </cell>
          <cell r="F40" t="str">
            <v/>
          </cell>
        </row>
        <row r="41">
          <cell r="B41" t="str">
            <v>Auckland</v>
          </cell>
          <cell r="C41" t="str">
            <v>S</v>
          </cell>
          <cell r="D41">
            <v>35.24</v>
          </cell>
          <cell r="E41" t="str">
            <v/>
          </cell>
          <cell r="F41" t="str">
            <v/>
          </cell>
        </row>
        <row r="42">
          <cell r="B42" t="str">
            <v>Wellington</v>
          </cell>
          <cell r="C42" t="str">
            <v>S</v>
          </cell>
          <cell r="D42">
            <v>46.91</v>
          </cell>
          <cell r="E42" t="str">
            <v/>
          </cell>
          <cell r="F42" t="str">
            <v/>
          </cell>
        </row>
        <row r="43">
          <cell r="B43" t="str">
            <v>Rest of North Island</v>
          </cell>
          <cell r="C43">
            <v>57.27</v>
          </cell>
          <cell r="D43">
            <v>23.21</v>
          </cell>
          <cell r="E43" t="str">
            <v>.</v>
          </cell>
          <cell r="F43" t="str">
            <v/>
          </cell>
        </row>
        <row r="44">
          <cell r="B44" t="str">
            <v>Canterbury</v>
          </cell>
          <cell r="C44" t="str">
            <v>Ŝ</v>
          </cell>
          <cell r="D44">
            <v>0</v>
          </cell>
          <cell r="E44" t="str">
            <v/>
          </cell>
          <cell r="F44" t="str">
            <v>*</v>
          </cell>
        </row>
        <row r="45">
          <cell r="B45" t="str">
            <v>Rest of South Island</v>
          </cell>
          <cell r="C45" t="str">
            <v>S</v>
          </cell>
          <cell r="D45">
            <v>34.56</v>
          </cell>
          <cell r="E45" t="str">
            <v/>
          </cell>
          <cell r="F45" t="str">
            <v/>
          </cell>
        </row>
        <row r="46">
          <cell r="B46" t="str">
            <v>Major urban area</v>
          </cell>
          <cell r="C46">
            <v>54.48</v>
          </cell>
          <cell r="D46">
            <v>21.08</v>
          </cell>
          <cell r="E46" t="str">
            <v>.</v>
          </cell>
          <cell r="F46" t="str">
            <v/>
          </cell>
        </row>
        <row r="47">
          <cell r="B47" t="str">
            <v>Large urban area</v>
          </cell>
          <cell r="C47">
            <v>68.92</v>
          </cell>
          <cell r="D47">
            <v>32.409999999999997</v>
          </cell>
          <cell r="E47" t="str">
            <v>.</v>
          </cell>
          <cell r="F47" t="str">
            <v/>
          </cell>
        </row>
        <row r="48">
          <cell r="B48" t="str">
            <v>Medium urban area</v>
          </cell>
          <cell r="C48" t="str">
            <v>S</v>
          </cell>
          <cell r="D48">
            <v>65.790000000000006</v>
          </cell>
          <cell r="E48" t="str">
            <v/>
          </cell>
          <cell r="F48" t="str">
            <v/>
          </cell>
        </row>
        <row r="49">
          <cell r="B49" t="str">
            <v>Small urban area</v>
          </cell>
          <cell r="C49">
            <v>0</v>
          </cell>
          <cell r="D49">
            <v>0</v>
          </cell>
          <cell r="E49" t="str">
            <v>.</v>
          </cell>
          <cell r="F49" t="str">
            <v>*</v>
          </cell>
        </row>
        <row r="50">
          <cell r="B50" t="str">
            <v>Rural settlement/rural other</v>
          </cell>
          <cell r="C50" t="str">
            <v>S</v>
          </cell>
          <cell r="D50">
            <v>35.32</v>
          </cell>
          <cell r="E50" t="str">
            <v/>
          </cell>
          <cell r="F50" t="str">
            <v/>
          </cell>
        </row>
        <row r="51">
          <cell r="B51" t="str">
            <v>Major urban area</v>
          </cell>
          <cell r="C51">
            <v>54.48</v>
          </cell>
          <cell r="D51">
            <v>21.08</v>
          </cell>
          <cell r="E51" t="str">
            <v>.</v>
          </cell>
          <cell r="F51" t="str">
            <v/>
          </cell>
        </row>
        <row r="52">
          <cell r="B52" t="str">
            <v>Medium/large urban area</v>
          </cell>
          <cell r="C52">
            <v>67.239999999999995</v>
          </cell>
          <cell r="D52">
            <v>28.42</v>
          </cell>
          <cell r="E52" t="str">
            <v>.</v>
          </cell>
          <cell r="F52" t="str">
            <v/>
          </cell>
        </row>
        <row r="53">
          <cell r="B53" t="str">
            <v>Small urban/rural area</v>
          </cell>
          <cell r="C53" t="str">
            <v>S</v>
          </cell>
          <cell r="D53">
            <v>33.92</v>
          </cell>
          <cell r="E53" t="str">
            <v/>
          </cell>
          <cell r="F53" t="str">
            <v/>
          </cell>
        </row>
        <row r="54">
          <cell r="B54" t="str">
            <v>Quintile 1 (least deprived)</v>
          </cell>
          <cell r="C54" t="str">
            <v>S</v>
          </cell>
          <cell r="D54">
            <v>29.93</v>
          </cell>
          <cell r="E54" t="str">
            <v/>
          </cell>
          <cell r="F54" t="str">
            <v/>
          </cell>
        </row>
        <row r="55">
          <cell r="B55" t="str">
            <v>Quintile 2</v>
          </cell>
          <cell r="C55" t="str">
            <v>S</v>
          </cell>
          <cell r="D55">
            <v>30.88</v>
          </cell>
          <cell r="E55" t="str">
            <v/>
          </cell>
          <cell r="F55" t="str">
            <v/>
          </cell>
        </row>
        <row r="56">
          <cell r="B56" t="str">
            <v>Quintile 3</v>
          </cell>
          <cell r="C56">
            <v>79.63</v>
          </cell>
          <cell r="D56">
            <v>22.66</v>
          </cell>
          <cell r="E56" t="str">
            <v>.</v>
          </cell>
          <cell r="F56" t="str">
            <v/>
          </cell>
        </row>
        <row r="57">
          <cell r="B57" t="str">
            <v>Quintile 4</v>
          </cell>
          <cell r="C57" t="str">
            <v>S</v>
          </cell>
          <cell r="D57">
            <v>50.97</v>
          </cell>
          <cell r="E57" t="str">
            <v/>
          </cell>
          <cell r="F57" t="str">
            <v/>
          </cell>
        </row>
        <row r="58">
          <cell r="B58" t="str">
            <v>Quintile 5 (most deprived)</v>
          </cell>
          <cell r="C58">
            <v>52.82</v>
          </cell>
          <cell r="D58">
            <v>26.4</v>
          </cell>
          <cell r="E58" t="str">
            <v>.</v>
          </cell>
          <cell r="F58" t="str">
            <v/>
          </cell>
        </row>
        <row r="59">
          <cell r="B59" t="str">
            <v>Had partner within last 12 months</v>
          </cell>
          <cell r="C59">
            <v>56.92</v>
          </cell>
          <cell r="D59">
            <v>14.18</v>
          </cell>
          <cell r="E59" t="str">
            <v>.</v>
          </cell>
          <cell r="F59" t="str">
            <v/>
          </cell>
        </row>
        <row r="60">
          <cell r="B60" t="str">
            <v>Has ever had a partner</v>
          </cell>
          <cell r="C60">
            <v>56.92</v>
          </cell>
          <cell r="D60">
            <v>14.18</v>
          </cell>
          <cell r="E60" t="str">
            <v>.</v>
          </cell>
          <cell r="F60" t="str">
            <v/>
          </cell>
        </row>
        <row r="61">
          <cell r="B61" t="str">
            <v>Partnered – legally registered</v>
          </cell>
          <cell r="C61">
            <v>55.11</v>
          </cell>
          <cell r="D61">
            <v>21.42</v>
          </cell>
          <cell r="E61" t="str">
            <v>.</v>
          </cell>
          <cell r="F61" t="str">
            <v/>
          </cell>
        </row>
        <row r="62">
          <cell r="B62" t="str">
            <v>Partnered – not legally registered</v>
          </cell>
          <cell r="C62" t="str">
            <v>S</v>
          </cell>
          <cell r="D62">
            <v>35.9</v>
          </cell>
          <cell r="E62" t="str">
            <v/>
          </cell>
          <cell r="F62" t="str">
            <v/>
          </cell>
        </row>
        <row r="63">
          <cell r="B63" t="str">
            <v>Non-partnered</v>
          </cell>
          <cell r="C63">
            <v>68.91</v>
          </cell>
          <cell r="D63">
            <v>22.86</v>
          </cell>
          <cell r="E63" t="str">
            <v>.</v>
          </cell>
          <cell r="F63" t="str">
            <v/>
          </cell>
        </row>
        <row r="64">
          <cell r="B64" t="str">
            <v>Never married and never in a civil union</v>
          </cell>
          <cell r="C64" t="str">
            <v>S</v>
          </cell>
          <cell r="D64">
            <v>28.29</v>
          </cell>
          <cell r="E64" t="str">
            <v/>
          </cell>
          <cell r="F64" t="str">
            <v/>
          </cell>
        </row>
        <row r="65">
          <cell r="B65" t="str">
            <v>Divorced</v>
          </cell>
          <cell r="C65" t="str">
            <v>S</v>
          </cell>
          <cell r="D65">
            <v>151.58000000000001</v>
          </cell>
          <cell r="E65" t="str">
            <v/>
          </cell>
          <cell r="F65" t="str">
            <v/>
          </cell>
        </row>
        <row r="66">
          <cell r="B66" t="str">
            <v>Widowed/surviving partner</v>
          </cell>
          <cell r="C66" t="str">
            <v>Ŝ</v>
          </cell>
          <cell r="D66">
            <v>0</v>
          </cell>
          <cell r="E66" t="str">
            <v/>
          </cell>
          <cell r="F66" t="str">
            <v>*</v>
          </cell>
        </row>
        <row r="67">
          <cell r="B67" t="str">
            <v>Separated</v>
          </cell>
          <cell r="C67">
            <v>84.89</v>
          </cell>
          <cell r="D67">
            <v>21.5</v>
          </cell>
          <cell r="E67" t="str">
            <v>.</v>
          </cell>
          <cell r="F67" t="str">
            <v/>
          </cell>
        </row>
        <row r="68">
          <cell r="B68" t="str">
            <v>Married/civil union/de facto</v>
          </cell>
          <cell r="C68">
            <v>54.18</v>
          </cell>
          <cell r="D68">
            <v>21.24</v>
          </cell>
          <cell r="E68" t="str">
            <v>.</v>
          </cell>
          <cell r="F68" t="str">
            <v/>
          </cell>
        </row>
        <row r="69">
          <cell r="B69" t="str">
            <v>Adults with disability</v>
          </cell>
          <cell r="C69" t="str">
            <v>S</v>
          </cell>
          <cell r="D69">
            <v>38.35</v>
          </cell>
          <cell r="E69" t="str">
            <v/>
          </cell>
          <cell r="F69" t="str">
            <v/>
          </cell>
        </row>
        <row r="70">
          <cell r="B70" t="str">
            <v>Adults without disability</v>
          </cell>
          <cell r="C70">
            <v>58.03</v>
          </cell>
          <cell r="D70">
            <v>14.33</v>
          </cell>
          <cell r="E70" t="str">
            <v>.</v>
          </cell>
          <cell r="F70" t="str">
            <v/>
          </cell>
        </row>
        <row r="71">
          <cell r="B71" t="str">
            <v>Low level of psychological distress</v>
          </cell>
          <cell r="C71">
            <v>60.56</v>
          </cell>
          <cell r="D71">
            <v>16.420000000000002</v>
          </cell>
          <cell r="E71" t="str">
            <v>.</v>
          </cell>
          <cell r="F71" t="str">
            <v/>
          </cell>
        </row>
        <row r="72">
          <cell r="B72" t="str">
            <v>Moderate level of psychological distress</v>
          </cell>
          <cell r="C72" t="str">
            <v>S</v>
          </cell>
          <cell r="D72">
            <v>34.03</v>
          </cell>
          <cell r="E72" t="str">
            <v/>
          </cell>
          <cell r="F72" t="str">
            <v/>
          </cell>
        </row>
        <row r="73">
          <cell r="B73" t="str">
            <v>High level of psychological distress</v>
          </cell>
          <cell r="C73" t="str">
            <v>S</v>
          </cell>
          <cell r="D73">
            <v>92.11</v>
          </cell>
          <cell r="E73" t="str">
            <v/>
          </cell>
          <cell r="F73" t="str">
            <v/>
          </cell>
        </row>
        <row r="74">
          <cell r="B74" t="str">
            <v>No probable serious mental illness</v>
          </cell>
          <cell r="C74">
            <v>60.56</v>
          </cell>
          <cell r="D74">
            <v>16.420000000000002</v>
          </cell>
          <cell r="E74" t="str">
            <v>.</v>
          </cell>
          <cell r="F74" t="str">
            <v/>
          </cell>
        </row>
        <row r="75">
          <cell r="B75" t="str">
            <v>Probable serious mental illness</v>
          </cell>
          <cell r="C75" t="str">
            <v>S</v>
          </cell>
          <cell r="D75">
            <v>34.03</v>
          </cell>
          <cell r="E75" t="str">
            <v/>
          </cell>
          <cell r="F75" t="str">
            <v/>
          </cell>
        </row>
        <row r="76">
          <cell r="B76" t="str">
            <v>Employed</v>
          </cell>
          <cell r="C76" t="str">
            <v>Ŝ</v>
          </cell>
          <cell r="D76">
            <v>18.8</v>
          </cell>
          <cell r="E76" t="str">
            <v/>
          </cell>
          <cell r="F76" t="str">
            <v/>
          </cell>
        </row>
        <row r="77">
          <cell r="B77" t="str">
            <v>Unemployed</v>
          </cell>
          <cell r="C77" t="str">
            <v>S</v>
          </cell>
          <cell r="D77">
            <v>41.65</v>
          </cell>
          <cell r="E77" t="str">
            <v/>
          </cell>
          <cell r="F77" t="str">
            <v/>
          </cell>
        </row>
        <row r="78">
          <cell r="B78" t="str">
            <v>Retired</v>
          </cell>
          <cell r="C78" t="str">
            <v>S</v>
          </cell>
          <cell r="D78">
            <v>90.04</v>
          </cell>
          <cell r="E78" t="str">
            <v/>
          </cell>
          <cell r="F78" t="str">
            <v/>
          </cell>
        </row>
        <row r="79">
          <cell r="B79" t="str">
            <v>Home or caring duties or voluntary work</v>
          </cell>
          <cell r="C79" t="str">
            <v>S</v>
          </cell>
          <cell r="D79">
            <v>65.88</v>
          </cell>
          <cell r="E79" t="str">
            <v/>
          </cell>
          <cell r="F79" t="str">
            <v/>
          </cell>
        </row>
        <row r="80">
          <cell r="B80" t="str">
            <v>Not employed, studying</v>
          </cell>
          <cell r="C80" t="str">
            <v>Ŝ</v>
          </cell>
          <cell r="D80">
            <v>6.88</v>
          </cell>
          <cell r="E80" t="str">
            <v/>
          </cell>
          <cell r="F80" t="str">
            <v>*</v>
          </cell>
        </row>
        <row r="81">
          <cell r="B81" t="str">
            <v>Not employed, not actively seeking work/unable to work</v>
          </cell>
          <cell r="C81" t="str">
            <v>S</v>
          </cell>
          <cell r="D81">
            <v>41.34</v>
          </cell>
          <cell r="E81" t="str">
            <v/>
          </cell>
          <cell r="F81" t="str">
            <v/>
          </cell>
        </row>
        <row r="82">
          <cell r="B82" t="str">
            <v>Other employment status</v>
          </cell>
          <cell r="C82" t="str">
            <v>Ŝ</v>
          </cell>
          <cell r="D82">
            <v>0</v>
          </cell>
          <cell r="E82" t="str">
            <v/>
          </cell>
          <cell r="F82" t="str">
            <v>*</v>
          </cell>
        </row>
        <row r="83">
          <cell r="B83" t="str">
            <v>Not in the labour force</v>
          </cell>
          <cell r="C83">
            <v>63.69</v>
          </cell>
          <cell r="D83">
            <v>27.21</v>
          </cell>
          <cell r="E83" t="str">
            <v>.</v>
          </cell>
          <cell r="F83" t="str">
            <v/>
          </cell>
        </row>
        <row r="84">
          <cell r="B84" t="str">
            <v>Personal income: $20,000 or less</v>
          </cell>
          <cell r="C84">
            <v>63.75</v>
          </cell>
          <cell r="D84">
            <v>22.89</v>
          </cell>
          <cell r="E84" t="str">
            <v>.</v>
          </cell>
          <cell r="F84" t="str">
            <v/>
          </cell>
        </row>
        <row r="85">
          <cell r="B85" t="str">
            <v>Personal income: $20,001–$40,000</v>
          </cell>
          <cell r="C85" t="str">
            <v>S</v>
          </cell>
          <cell r="D85">
            <v>28.74</v>
          </cell>
          <cell r="E85" t="str">
            <v/>
          </cell>
          <cell r="F85" t="str">
            <v/>
          </cell>
        </row>
        <row r="86">
          <cell r="B86" t="str">
            <v>Personal income: $40,001–$60,000</v>
          </cell>
          <cell r="C86" t="str">
            <v>S</v>
          </cell>
          <cell r="D86">
            <v>36.71</v>
          </cell>
          <cell r="E86" t="str">
            <v/>
          </cell>
          <cell r="F86" t="str">
            <v/>
          </cell>
        </row>
        <row r="87">
          <cell r="B87" t="str">
            <v>Personal income: $60,001 or more</v>
          </cell>
          <cell r="C87" t="str">
            <v>S</v>
          </cell>
          <cell r="D87">
            <v>35.799999999999997</v>
          </cell>
          <cell r="E87" t="str">
            <v/>
          </cell>
          <cell r="F87" t="str">
            <v/>
          </cell>
        </row>
        <row r="88">
          <cell r="B88" t="str">
            <v>Household income: $40,000 or less</v>
          </cell>
          <cell r="C88">
            <v>59.35</v>
          </cell>
          <cell r="D88">
            <v>24.23</v>
          </cell>
          <cell r="E88" t="str">
            <v>.</v>
          </cell>
          <cell r="F88" t="str">
            <v/>
          </cell>
        </row>
        <row r="89">
          <cell r="B89" t="str">
            <v>Household income: $40,001–$60,000</v>
          </cell>
          <cell r="C89" t="str">
            <v>S</v>
          </cell>
          <cell r="D89">
            <v>39.549999999999997</v>
          </cell>
          <cell r="E89" t="str">
            <v/>
          </cell>
          <cell r="F89" t="str">
            <v/>
          </cell>
        </row>
        <row r="90">
          <cell r="B90" t="str">
            <v>Household income: $60,001–$100,000</v>
          </cell>
          <cell r="C90" t="str">
            <v>Ŝ</v>
          </cell>
          <cell r="D90">
            <v>19.41</v>
          </cell>
          <cell r="E90" t="str">
            <v/>
          </cell>
          <cell r="F90" t="str">
            <v/>
          </cell>
        </row>
        <row r="91">
          <cell r="B91" t="str">
            <v>Household income: $100,001 or more</v>
          </cell>
          <cell r="C91" t="str">
            <v>S</v>
          </cell>
          <cell r="D91">
            <v>31.86</v>
          </cell>
          <cell r="E91" t="str">
            <v/>
          </cell>
          <cell r="F91" t="str">
            <v/>
          </cell>
        </row>
        <row r="92">
          <cell r="B92" t="str">
            <v>Not at all limited</v>
          </cell>
          <cell r="C92" t="str">
            <v>S</v>
          </cell>
          <cell r="D92">
            <v>31.98</v>
          </cell>
          <cell r="E92" t="str">
            <v/>
          </cell>
          <cell r="F92" t="str">
            <v/>
          </cell>
        </row>
        <row r="93">
          <cell r="B93" t="str">
            <v>A little limited</v>
          </cell>
          <cell r="C93">
            <v>66.28</v>
          </cell>
          <cell r="D93">
            <v>32.369999999999997</v>
          </cell>
          <cell r="E93" t="str">
            <v>.</v>
          </cell>
          <cell r="F93" t="str">
            <v/>
          </cell>
        </row>
        <row r="94">
          <cell r="B94" t="str">
            <v>Quite limited</v>
          </cell>
          <cell r="C94" t="str">
            <v>Ŝ</v>
          </cell>
          <cell r="D94">
            <v>17.66</v>
          </cell>
          <cell r="E94" t="str">
            <v/>
          </cell>
          <cell r="F94" t="str">
            <v>*</v>
          </cell>
        </row>
        <row r="95">
          <cell r="B95" t="str">
            <v>Very limited</v>
          </cell>
          <cell r="C95" t="str">
            <v>S</v>
          </cell>
          <cell r="D95">
            <v>36.15</v>
          </cell>
          <cell r="E95" t="str">
            <v/>
          </cell>
          <cell r="F95" t="str">
            <v/>
          </cell>
        </row>
        <row r="96">
          <cell r="B96" t="str">
            <v>Couldn't buy it</v>
          </cell>
          <cell r="C96" t="str">
            <v>S</v>
          </cell>
          <cell r="D96">
            <v>27.27</v>
          </cell>
          <cell r="E96" t="str">
            <v/>
          </cell>
          <cell r="F96" t="str">
            <v/>
          </cell>
        </row>
        <row r="97">
          <cell r="B97" t="str">
            <v>Not at all limited</v>
          </cell>
          <cell r="C97" t="str">
            <v>S</v>
          </cell>
          <cell r="D97">
            <v>31.98</v>
          </cell>
          <cell r="E97" t="str">
            <v/>
          </cell>
          <cell r="F97" t="str">
            <v/>
          </cell>
        </row>
        <row r="98">
          <cell r="B98" t="str">
            <v>A little limited</v>
          </cell>
          <cell r="C98">
            <v>66.28</v>
          </cell>
          <cell r="D98">
            <v>32.369999999999997</v>
          </cell>
          <cell r="E98" t="str">
            <v>.</v>
          </cell>
          <cell r="F98" t="str">
            <v/>
          </cell>
        </row>
        <row r="99">
          <cell r="B99" t="str">
            <v>Quite or very limited</v>
          </cell>
          <cell r="C99">
            <v>64.400000000000006</v>
          </cell>
          <cell r="D99">
            <v>22.95</v>
          </cell>
          <cell r="E99" t="str">
            <v>.</v>
          </cell>
          <cell r="F99" t="str">
            <v/>
          </cell>
        </row>
        <row r="100">
          <cell r="B100" t="str">
            <v>Couldn't buy it</v>
          </cell>
          <cell r="C100" t="str">
            <v>S</v>
          </cell>
          <cell r="D100">
            <v>27.27</v>
          </cell>
          <cell r="E100" t="str">
            <v/>
          </cell>
          <cell r="F100" t="str">
            <v/>
          </cell>
        </row>
        <row r="101">
          <cell r="B101" t="str">
            <v>Yes, can meet unexpected expense</v>
          </cell>
          <cell r="C101">
            <v>54.92</v>
          </cell>
          <cell r="D101">
            <v>17.84</v>
          </cell>
          <cell r="E101" t="str">
            <v>.</v>
          </cell>
          <cell r="F101" t="str">
            <v/>
          </cell>
        </row>
        <row r="102">
          <cell r="B102" t="str">
            <v>No, cannot meet unexpected expense</v>
          </cell>
          <cell r="C102">
            <v>60.62</v>
          </cell>
          <cell r="D102">
            <v>24.78</v>
          </cell>
          <cell r="E102" t="str">
            <v>.</v>
          </cell>
          <cell r="F102" t="str">
            <v/>
          </cell>
        </row>
        <row r="103">
          <cell r="B103" t="str">
            <v>Household had no vehicle access</v>
          </cell>
          <cell r="C103">
            <v>0</v>
          </cell>
          <cell r="D103">
            <v>0</v>
          </cell>
          <cell r="E103" t="str">
            <v>.</v>
          </cell>
          <cell r="F103" t="str">
            <v>*</v>
          </cell>
        </row>
        <row r="104">
          <cell r="B104" t="str">
            <v>Household had vehicle access</v>
          </cell>
          <cell r="C104">
            <v>58.71</v>
          </cell>
          <cell r="D104">
            <v>14.36</v>
          </cell>
          <cell r="E104" t="str">
            <v>.</v>
          </cell>
          <cell r="F104" t="str">
            <v/>
          </cell>
        </row>
        <row r="105">
          <cell r="B105" t="str">
            <v>Household had no access to device</v>
          </cell>
          <cell r="C105" t="str">
            <v>S</v>
          </cell>
          <cell r="D105">
            <v>60.91</v>
          </cell>
          <cell r="E105" t="str">
            <v/>
          </cell>
          <cell r="F105" t="str">
            <v/>
          </cell>
        </row>
        <row r="106">
          <cell r="B106" t="str">
            <v>Household had access to device</v>
          </cell>
          <cell r="C106">
            <v>56.53</v>
          </cell>
          <cell r="D106">
            <v>14.32</v>
          </cell>
          <cell r="E106" t="str">
            <v>.</v>
          </cell>
          <cell r="F106" t="str">
            <v/>
          </cell>
        </row>
        <row r="107">
          <cell r="B107" t="str">
            <v>One person household</v>
          </cell>
          <cell r="C107" t="str">
            <v>S</v>
          </cell>
          <cell r="D107">
            <v>31.2</v>
          </cell>
          <cell r="E107" t="str">
            <v/>
          </cell>
          <cell r="F107" t="str">
            <v/>
          </cell>
        </row>
        <row r="108">
          <cell r="B108" t="str">
            <v>One parent with child(ren)</v>
          </cell>
          <cell r="C108">
            <v>66.59</v>
          </cell>
          <cell r="D108">
            <v>32.450000000000003</v>
          </cell>
          <cell r="E108" t="str">
            <v>.</v>
          </cell>
          <cell r="F108" t="str">
            <v/>
          </cell>
        </row>
        <row r="109">
          <cell r="B109" t="str">
            <v>Couple only</v>
          </cell>
          <cell r="C109" t="str">
            <v>S</v>
          </cell>
          <cell r="D109">
            <v>41.17</v>
          </cell>
          <cell r="E109" t="str">
            <v/>
          </cell>
          <cell r="F109" t="str">
            <v/>
          </cell>
        </row>
        <row r="110">
          <cell r="B110" t="str">
            <v>Couple with child(ren)</v>
          </cell>
          <cell r="C110">
            <v>71.02</v>
          </cell>
          <cell r="D110">
            <v>24.02</v>
          </cell>
          <cell r="E110" t="str">
            <v>.</v>
          </cell>
          <cell r="F110" t="str">
            <v/>
          </cell>
        </row>
        <row r="111">
          <cell r="B111" t="str">
            <v>Other multi-person household</v>
          </cell>
          <cell r="C111" t="str">
            <v>S</v>
          </cell>
          <cell r="D111">
            <v>35.840000000000003</v>
          </cell>
          <cell r="E111" t="str">
            <v/>
          </cell>
          <cell r="F111" t="str">
            <v/>
          </cell>
        </row>
        <row r="112">
          <cell r="B112" t="str">
            <v>Other household with couple and/or child</v>
          </cell>
          <cell r="C112" t="str">
            <v>S</v>
          </cell>
          <cell r="D112">
            <v>46.76</v>
          </cell>
          <cell r="E112" t="str">
            <v/>
          </cell>
          <cell r="F112" t="str">
            <v/>
          </cell>
        </row>
        <row r="113">
          <cell r="B113" t="str">
            <v>One-person household</v>
          </cell>
          <cell r="C113" t="str">
            <v>S</v>
          </cell>
          <cell r="D113">
            <v>31.2</v>
          </cell>
          <cell r="E113" t="str">
            <v/>
          </cell>
          <cell r="F113" t="str">
            <v/>
          </cell>
        </row>
        <row r="114">
          <cell r="B114" t="str">
            <v>Two-people household</v>
          </cell>
          <cell r="C114" t="str">
            <v>S</v>
          </cell>
          <cell r="D114">
            <v>22.21</v>
          </cell>
          <cell r="E114" t="str">
            <v/>
          </cell>
          <cell r="F114" t="str">
            <v/>
          </cell>
        </row>
        <row r="115">
          <cell r="B115" t="str">
            <v>Three-people household</v>
          </cell>
          <cell r="C115">
            <v>76.75</v>
          </cell>
          <cell r="D115">
            <v>22.27</v>
          </cell>
          <cell r="E115" t="str">
            <v>.</v>
          </cell>
          <cell r="F115" t="str">
            <v/>
          </cell>
        </row>
        <row r="116">
          <cell r="B116" t="str">
            <v>Four-people household</v>
          </cell>
          <cell r="C116" t="str">
            <v>S</v>
          </cell>
          <cell r="D116">
            <v>38.76</v>
          </cell>
          <cell r="E116" t="str">
            <v/>
          </cell>
          <cell r="F116" t="str">
            <v/>
          </cell>
        </row>
        <row r="117">
          <cell r="B117" t="str">
            <v>Five-or-more-people household</v>
          </cell>
          <cell r="C117">
            <v>78.650000000000006</v>
          </cell>
          <cell r="D117">
            <v>30.05</v>
          </cell>
          <cell r="E117" t="str">
            <v>.</v>
          </cell>
          <cell r="F117" t="str">
            <v/>
          </cell>
        </row>
        <row r="118">
          <cell r="B118" t="str">
            <v>No children in household</v>
          </cell>
          <cell r="C118" t="str">
            <v>SŜ</v>
          </cell>
          <cell r="D118">
            <v>19.170000000000002</v>
          </cell>
          <cell r="E118" t="str">
            <v/>
          </cell>
          <cell r="F118" t="str">
            <v/>
          </cell>
        </row>
        <row r="119">
          <cell r="B119" t="str">
            <v>One-child household</v>
          </cell>
          <cell r="C119">
            <v>68.97</v>
          </cell>
          <cell r="D119">
            <v>31.84</v>
          </cell>
          <cell r="E119" t="str">
            <v>.</v>
          </cell>
          <cell r="F119" t="str">
            <v/>
          </cell>
        </row>
        <row r="120">
          <cell r="B120" t="str">
            <v>Two-or-more-children household</v>
          </cell>
          <cell r="C120" t="str">
            <v>Ŝ</v>
          </cell>
          <cell r="D120">
            <v>18.63</v>
          </cell>
          <cell r="E120" t="str">
            <v/>
          </cell>
          <cell r="F120" t="str">
            <v/>
          </cell>
        </row>
        <row r="121">
          <cell r="B121" t="str">
            <v>No children in household</v>
          </cell>
          <cell r="C121" t="str">
            <v>SŜ</v>
          </cell>
          <cell r="D121">
            <v>19.170000000000002</v>
          </cell>
          <cell r="E121" t="str">
            <v/>
          </cell>
          <cell r="F121" t="str">
            <v/>
          </cell>
        </row>
        <row r="122">
          <cell r="B122" t="str">
            <v>One-or-more-children household</v>
          </cell>
          <cell r="C122">
            <v>76.16</v>
          </cell>
          <cell r="D122">
            <v>15.37</v>
          </cell>
          <cell r="E122" t="str">
            <v>.</v>
          </cell>
          <cell r="F122" t="str">
            <v/>
          </cell>
        </row>
        <row r="123">
          <cell r="B123" t="str">
            <v>Yes, lived at current address</v>
          </cell>
          <cell r="C123">
            <v>55.28</v>
          </cell>
          <cell r="D123">
            <v>15.63</v>
          </cell>
          <cell r="E123" t="str">
            <v>.</v>
          </cell>
          <cell r="F123" t="str">
            <v/>
          </cell>
        </row>
        <row r="124">
          <cell r="B124" t="str">
            <v>No, did not live at current address</v>
          </cell>
          <cell r="C124">
            <v>65.78</v>
          </cell>
          <cell r="D124">
            <v>31.32</v>
          </cell>
          <cell r="E124" t="str">
            <v>.</v>
          </cell>
          <cell r="F124" t="str">
            <v/>
          </cell>
        </row>
        <row r="125">
          <cell r="B125" t="str">
            <v>Owned</v>
          </cell>
          <cell r="C125">
            <v>58.38</v>
          </cell>
          <cell r="D125">
            <v>20.28</v>
          </cell>
          <cell r="E125" t="str">
            <v>.</v>
          </cell>
          <cell r="F125" t="str">
            <v/>
          </cell>
        </row>
        <row r="126">
          <cell r="B126" t="str">
            <v>Rented, private</v>
          </cell>
          <cell r="C126">
            <v>57.09</v>
          </cell>
          <cell r="D126">
            <v>24.31</v>
          </cell>
          <cell r="E126" t="str">
            <v>.</v>
          </cell>
          <cell r="F126" t="str">
            <v/>
          </cell>
        </row>
        <row r="127">
          <cell r="B127" t="str">
            <v>Rented, government</v>
          </cell>
          <cell r="C127" t="str">
            <v>S</v>
          </cell>
          <cell r="D127">
            <v>51.49</v>
          </cell>
          <cell r="E127" t="str">
            <v/>
          </cell>
          <cell r="F127" t="str">
            <v/>
          </cell>
        </row>
        <row r="129">
          <cell r="B129"/>
          <cell r="C129"/>
          <cell r="D129"/>
          <cell r="E129"/>
          <cell r="F129"/>
        </row>
        <row r="130">
          <cell r="B130"/>
          <cell r="C130"/>
          <cell r="D130"/>
          <cell r="E130"/>
          <cell r="F130"/>
        </row>
      </sheetData>
      <sheetData sheetId="22">
        <row r="4">
          <cell r="B4" t="str">
            <v>New Zealand Average</v>
          </cell>
          <cell r="C4">
            <v>15.24</v>
          </cell>
          <cell r="D4">
            <v>6.87</v>
          </cell>
          <cell r="E4" t="str">
            <v>.‡</v>
          </cell>
          <cell r="F4" t="str">
            <v/>
          </cell>
        </row>
        <row r="5">
          <cell r="B5" t="str">
            <v>Male</v>
          </cell>
          <cell r="C5" t="str">
            <v>SŜ</v>
          </cell>
          <cell r="D5">
            <v>7.76</v>
          </cell>
          <cell r="E5" t="str">
            <v/>
          </cell>
          <cell r="F5" t="str">
            <v/>
          </cell>
        </row>
        <row r="6">
          <cell r="B6" t="str">
            <v>Female</v>
          </cell>
          <cell r="C6" t="str">
            <v>SŜ</v>
          </cell>
          <cell r="D6">
            <v>12.84</v>
          </cell>
          <cell r="E6" t="str">
            <v/>
          </cell>
          <cell r="F6" t="str">
            <v/>
          </cell>
        </row>
        <row r="7">
          <cell r="B7" t="str">
            <v>Gender diverse</v>
          </cell>
          <cell r="C7" t="str">
            <v>Ŝ</v>
          </cell>
          <cell r="D7">
            <v>0</v>
          </cell>
          <cell r="E7" t="str">
            <v/>
          </cell>
          <cell r="F7" t="str">
            <v>*</v>
          </cell>
        </row>
        <row r="8">
          <cell r="B8" t="str">
            <v>Cis-male</v>
          </cell>
          <cell r="C8" t="str">
            <v>SŜ</v>
          </cell>
          <cell r="D8">
            <v>7.79</v>
          </cell>
          <cell r="E8" t="str">
            <v/>
          </cell>
          <cell r="F8" t="str">
            <v/>
          </cell>
        </row>
        <row r="9">
          <cell r="B9" t="str">
            <v>Cis-female</v>
          </cell>
          <cell r="C9" t="str">
            <v>SŜ</v>
          </cell>
          <cell r="D9">
            <v>12.84</v>
          </cell>
          <cell r="E9" t="str">
            <v/>
          </cell>
          <cell r="F9" t="str">
            <v/>
          </cell>
        </row>
        <row r="10">
          <cell r="B10" t="str">
            <v>Gender-diverse or trans-gender</v>
          </cell>
          <cell r="C10" t="str">
            <v>S</v>
          </cell>
          <cell r="D10">
            <v>138.03</v>
          </cell>
          <cell r="E10" t="str">
            <v/>
          </cell>
          <cell r="F10" t="str">
            <v/>
          </cell>
        </row>
        <row r="11">
          <cell r="B11" t="str">
            <v>Heterosexual</v>
          </cell>
          <cell r="C11" t="str">
            <v>Ŝ</v>
          </cell>
          <cell r="D11">
            <v>7.37</v>
          </cell>
          <cell r="E11" t="str">
            <v/>
          </cell>
          <cell r="F11" t="str">
            <v/>
          </cell>
        </row>
        <row r="12">
          <cell r="B12" t="str">
            <v>Gay or lesbian</v>
          </cell>
          <cell r="C12">
            <v>0</v>
          </cell>
          <cell r="D12">
            <v>0</v>
          </cell>
          <cell r="E12" t="str">
            <v>.</v>
          </cell>
          <cell r="F12" t="str">
            <v>*</v>
          </cell>
        </row>
        <row r="13">
          <cell r="B13" t="str">
            <v>Bisexual</v>
          </cell>
          <cell r="C13" t="str">
            <v>S</v>
          </cell>
          <cell r="D13">
            <v>27.04</v>
          </cell>
          <cell r="E13" t="str">
            <v/>
          </cell>
          <cell r="F13" t="str">
            <v/>
          </cell>
        </row>
        <row r="14">
          <cell r="B14" t="str">
            <v>Other sexual identity</v>
          </cell>
          <cell r="C14">
            <v>0</v>
          </cell>
          <cell r="D14">
            <v>0</v>
          </cell>
          <cell r="E14" t="str">
            <v>.</v>
          </cell>
          <cell r="F14" t="str">
            <v>*</v>
          </cell>
        </row>
        <row r="15">
          <cell r="B15" t="str">
            <v>People with diverse sexualities</v>
          </cell>
          <cell r="C15" t="str">
            <v>SŜ</v>
          </cell>
          <cell r="D15">
            <v>8.67</v>
          </cell>
          <cell r="E15" t="str">
            <v/>
          </cell>
          <cell r="F15" t="str">
            <v/>
          </cell>
        </row>
        <row r="16">
          <cell r="B16" t="str">
            <v>Not LGBT</v>
          </cell>
          <cell r="C16" t="str">
            <v>Ŝ</v>
          </cell>
          <cell r="D16">
            <v>7.31</v>
          </cell>
          <cell r="E16" t="str">
            <v/>
          </cell>
          <cell r="F16" t="str">
            <v/>
          </cell>
        </row>
        <row r="17">
          <cell r="B17" t="str">
            <v>LGBT</v>
          </cell>
          <cell r="C17" t="str">
            <v>SŜ</v>
          </cell>
          <cell r="D17">
            <v>8.42</v>
          </cell>
          <cell r="E17" t="str">
            <v/>
          </cell>
          <cell r="F17" t="str">
            <v/>
          </cell>
        </row>
        <row r="18">
          <cell r="B18" t="str">
            <v>15–19 years</v>
          </cell>
          <cell r="C18" t="str">
            <v>SŜ</v>
          </cell>
          <cell r="D18">
            <v>5.47</v>
          </cell>
          <cell r="E18" t="str">
            <v/>
          </cell>
          <cell r="F18" t="str">
            <v>*</v>
          </cell>
        </row>
        <row r="19">
          <cell r="B19" t="str">
            <v>20–29 years</v>
          </cell>
          <cell r="C19" t="str">
            <v>SŜ</v>
          </cell>
          <cell r="D19">
            <v>19.72</v>
          </cell>
          <cell r="E19" t="str">
            <v/>
          </cell>
          <cell r="F19" t="str">
            <v/>
          </cell>
        </row>
        <row r="20">
          <cell r="B20" t="str">
            <v>30–39 years</v>
          </cell>
          <cell r="C20" t="str">
            <v>SŜ</v>
          </cell>
          <cell r="D20">
            <v>12.69</v>
          </cell>
          <cell r="E20" t="str">
            <v/>
          </cell>
          <cell r="F20" t="str">
            <v/>
          </cell>
        </row>
        <row r="21">
          <cell r="B21" t="str">
            <v>40–49 years</v>
          </cell>
          <cell r="C21" t="str">
            <v>SŜ</v>
          </cell>
          <cell r="D21">
            <v>15.32</v>
          </cell>
          <cell r="E21" t="str">
            <v/>
          </cell>
          <cell r="F21" t="str">
            <v/>
          </cell>
        </row>
        <row r="22">
          <cell r="B22" t="str">
            <v>50–59 years</v>
          </cell>
          <cell r="C22" t="str">
            <v>SŜ</v>
          </cell>
          <cell r="D22">
            <v>15.16</v>
          </cell>
          <cell r="E22" t="str">
            <v/>
          </cell>
          <cell r="F22" t="str">
            <v/>
          </cell>
        </row>
        <row r="23">
          <cell r="B23" t="str">
            <v>60–64 years</v>
          </cell>
          <cell r="C23">
            <v>0</v>
          </cell>
          <cell r="D23">
            <v>0</v>
          </cell>
          <cell r="E23" t="str">
            <v>.</v>
          </cell>
          <cell r="F23" t="str">
            <v>*</v>
          </cell>
        </row>
        <row r="24">
          <cell r="B24" t="str">
            <v>65 years and over</v>
          </cell>
          <cell r="C24" t="str">
            <v>S</v>
          </cell>
          <cell r="D24">
            <v>36.619999999999997</v>
          </cell>
          <cell r="E24" t="str">
            <v/>
          </cell>
          <cell r="F24" t="str">
            <v/>
          </cell>
        </row>
        <row r="25">
          <cell r="B25" t="str">
            <v>15–29 years</v>
          </cell>
          <cell r="C25" t="str">
            <v>SŜ</v>
          </cell>
          <cell r="D25">
            <v>16.23</v>
          </cell>
          <cell r="E25" t="str">
            <v/>
          </cell>
          <cell r="F25" t="str">
            <v/>
          </cell>
        </row>
        <row r="26">
          <cell r="B26" t="str">
            <v>30–64 years</v>
          </cell>
          <cell r="C26" t="str">
            <v>SŜ</v>
          </cell>
          <cell r="D26">
            <v>7.54</v>
          </cell>
          <cell r="E26" t="str">
            <v/>
          </cell>
          <cell r="F26" t="str">
            <v/>
          </cell>
        </row>
        <row r="27">
          <cell r="B27" t="str">
            <v>65 years and over</v>
          </cell>
          <cell r="C27" t="str">
            <v>S</v>
          </cell>
          <cell r="D27">
            <v>36.619999999999997</v>
          </cell>
          <cell r="E27" t="str">
            <v/>
          </cell>
          <cell r="F27" t="str">
            <v/>
          </cell>
        </row>
        <row r="28">
          <cell r="B28" t="str">
            <v>15–19 years</v>
          </cell>
          <cell r="C28" t="str">
            <v>SŜ</v>
          </cell>
          <cell r="D28">
            <v>5.47</v>
          </cell>
          <cell r="E28" t="str">
            <v/>
          </cell>
          <cell r="F28" t="str">
            <v>*</v>
          </cell>
        </row>
        <row r="29">
          <cell r="B29" t="str">
            <v>20–29 years</v>
          </cell>
          <cell r="C29" t="str">
            <v>SŜ</v>
          </cell>
          <cell r="D29">
            <v>19.72</v>
          </cell>
          <cell r="E29" t="str">
            <v/>
          </cell>
          <cell r="F29" t="str">
            <v/>
          </cell>
        </row>
        <row r="30">
          <cell r="B30" t="str">
            <v>NZ European</v>
          </cell>
          <cell r="C30" t="str">
            <v>SŜ</v>
          </cell>
          <cell r="D30">
            <v>7.14</v>
          </cell>
          <cell r="E30" t="str">
            <v/>
          </cell>
          <cell r="F30" t="str">
            <v/>
          </cell>
        </row>
        <row r="31">
          <cell r="B31" t="str">
            <v>Māori</v>
          </cell>
          <cell r="C31" t="str">
            <v>SŜ</v>
          </cell>
          <cell r="D31">
            <v>4.95</v>
          </cell>
          <cell r="E31" t="str">
            <v/>
          </cell>
          <cell r="F31" t="str">
            <v/>
          </cell>
        </row>
        <row r="32">
          <cell r="B32" t="str">
            <v>Pacific peoples</v>
          </cell>
          <cell r="C32" t="str">
            <v>SŜ</v>
          </cell>
          <cell r="D32">
            <v>6.31</v>
          </cell>
          <cell r="E32" t="str">
            <v/>
          </cell>
          <cell r="F32" t="str">
            <v/>
          </cell>
        </row>
        <row r="33">
          <cell r="B33" t="str">
            <v>Asian</v>
          </cell>
          <cell r="C33" t="str">
            <v>S</v>
          </cell>
          <cell r="D33">
            <v>29.1</v>
          </cell>
          <cell r="E33" t="str">
            <v/>
          </cell>
          <cell r="F33" t="str">
            <v/>
          </cell>
        </row>
        <row r="34">
          <cell r="B34" t="str">
            <v>Chinese</v>
          </cell>
          <cell r="C34" t="str">
            <v>S</v>
          </cell>
          <cell r="D34">
            <v>25.52</v>
          </cell>
          <cell r="E34" t="str">
            <v/>
          </cell>
          <cell r="F34" t="str">
            <v/>
          </cell>
        </row>
        <row r="35">
          <cell r="B35" t="str">
            <v>Indian</v>
          </cell>
          <cell r="C35" t="str">
            <v>SŜ</v>
          </cell>
          <cell r="D35">
            <v>15.94</v>
          </cell>
          <cell r="E35" t="str">
            <v/>
          </cell>
          <cell r="F35" t="str">
            <v/>
          </cell>
        </row>
        <row r="36">
          <cell r="B36" t="str">
            <v>Other Asian ethnicity</v>
          </cell>
          <cell r="C36" t="str">
            <v>S</v>
          </cell>
          <cell r="D36">
            <v>54.59</v>
          </cell>
          <cell r="E36" t="str">
            <v/>
          </cell>
          <cell r="F36" t="str">
            <v/>
          </cell>
        </row>
        <row r="37">
          <cell r="B37" t="str">
            <v>Other ethnicity</v>
          </cell>
          <cell r="C37" t="str">
            <v>S</v>
          </cell>
          <cell r="D37">
            <v>56.89</v>
          </cell>
          <cell r="E37" t="str">
            <v/>
          </cell>
          <cell r="F37" t="str">
            <v/>
          </cell>
        </row>
        <row r="38">
          <cell r="B38" t="str">
            <v>Other ethnicity (except European and Māori)</v>
          </cell>
          <cell r="C38" t="str">
            <v>SŜ</v>
          </cell>
          <cell r="D38">
            <v>17.440000000000001</v>
          </cell>
          <cell r="E38" t="str">
            <v/>
          </cell>
          <cell r="F38" t="str">
            <v/>
          </cell>
        </row>
        <row r="39">
          <cell r="B39" t="str">
            <v>Other ethnicity (except European, Māori and Asian)</v>
          </cell>
          <cell r="C39" t="str">
            <v>SŜ</v>
          </cell>
          <cell r="D39">
            <v>16.600000000000001</v>
          </cell>
          <cell r="E39" t="str">
            <v/>
          </cell>
          <cell r="F39" t="str">
            <v/>
          </cell>
        </row>
        <row r="40">
          <cell r="B40" t="str">
            <v>Other ethnicity (except European, Māori and Pacific)</v>
          </cell>
          <cell r="C40" t="str">
            <v>S</v>
          </cell>
          <cell r="D40">
            <v>23.83</v>
          </cell>
          <cell r="E40" t="str">
            <v/>
          </cell>
          <cell r="F40" t="str">
            <v/>
          </cell>
        </row>
        <row r="41">
          <cell r="B41">
            <v>2018</v>
          </cell>
          <cell r="C41" t="str">
            <v>SŜ</v>
          </cell>
          <cell r="D41">
            <v>6.83</v>
          </cell>
          <cell r="E41" t="str">
            <v/>
          </cell>
          <cell r="F41" t="str">
            <v/>
          </cell>
        </row>
        <row r="42">
          <cell r="B42" t="str">
            <v>2019/20</v>
          </cell>
          <cell r="C42" t="str">
            <v>SŜ</v>
          </cell>
          <cell r="D42">
            <v>12.81</v>
          </cell>
          <cell r="E42" t="str">
            <v/>
          </cell>
          <cell r="F42" t="str">
            <v/>
          </cell>
        </row>
        <row r="43">
          <cell r="B43" t="str">
            <v>Auckland</v>
          </cell>
          <cell r="C43" t="str">
            <v>SŜ</v>
          </cell>
          <cell r="D43">
            <v>9.9</v>
          </cell>
          <cell r="E43" t="str">
            <v/>
          </cell>
          <cell r="F43" t="str">
            <v/>
          </cell>
        </row>
        <row r="44">
          <cell r="B44" t="str">
            <v>Wellington</v>
          </cell>
          <cell r="C44" t="str">
            <v>S</v>
          </cell>
          <cell r="D44">
            <v>39.43</v>
          </cell>
          <cell r="E44" t="str">
            <v/>
          </cell>
          <cell r="F44" t="str">
            <v/>
          </cell>
        </row>
        <row r="45">
          <cell r="B45" t="str">
            <v>Rest of North Island</v>
          </cell>
          <cell r="C45" t="str">
            <v>SŜ</v>
          </cell>
          <cell r="D45">
            <v>11.03</v>
          </cell>
          <cell r="E45" t="str">
            <v/>
          </cell>
          <cell r="F45" t="str">
            <v/>
          </cell>
        </row>
        <row r="46">
          <cell r="B46" t="str">
            <v>Canterbury</v>
          </cell>
          <cell r="C46" t="str">
            <v>SŜ</v>
          </cell>
          <cell r="D46">
            <v>10.37</v>
          </cell>
          <cell r="E46" t="str">
            <v/>
          </cell>
          <cell r="F46" t="str">
            <v/>
          </cell>
        </row>
        <row r="47">
          <cell r="B47" t="str">
            <v>Rest of South Island</v>
          </cell>
          <cell r="C47" t="str">
            <v>SŜ</v>
          </cell>
          <cell r="D47">
            <v>16.41</v>
          </cell>
          <cell r="E47" t="str">
            <v/>
          </cell>
          <cell r="F47" t="str">
            <v/>
          </cell>
        </row>
        <row r="48">
          <cell r="B48" t="str">
            <v>Major urban area</v>
          </cell>
          <cell r="C48" t="str">
            <v>SŜ</v>
          </cell>
          <cell r="D48">
            <v>10.220000000000001</v>
          </cell>
          <cell r="E48" t="str">
            <v/>
          </cell>
          <cell r="F48" t="str">
            <v/>
          </cell>
        </row>
        <row r="49">
          <cell r="B49" t="str">
            <v>Large urban area</v>
          </cell>
          <cell r="C49" t="str">
            <v>SŜ</v>
          </cell>
          <cell r="D49">
            <v>18.39</v>
          </cell>
          <cell r="E49" t="str">
            <v/>
          </cell>
          <cell r="F49" t="str">
            <v/>
          </cell>
        </row>
        <row r="50">
          <cell r="B50" t="str">
            <v>Medium urban area</v>
          </cell>
          <cell r="C50">
            <v>0</v>
          </cell>
          <cell r="D50">
            <v>0</v>
          </cell>
          <cell r="E50" t="str">
            <v>.</v>
          </cell>
          <cell r="F50" t="str">
            <v>*</v>
          </cell>
        </row>
        <row r="51">
          <cell r="B51" t="str">
            <v>Small urban area</v>
          </cell>
          <cell r="C51" t="str">
            <v>SŜ</v>
          </cell>
          <cell r="D51">
            <v>16.989999999999998</v>
          </cell>
          <cell r="E51" t="str">
            <v/>
          </cell>
          <cell r="F51" t="str">
            <v/>
          </cell>
        </row>
        <row r="52">
          <cell r="B52" t="str">
            <v>Rural settlement/rural other</v>
          </cell>
          <cell r="C52" t="str">
            <v>SŜ</v>
          </cell>
          <cell r="D52">
            <v>19.16</v>
          </cell>
          <cell r="E52" t="str">
            <v/>
          </cell>
          <cell r="F52" t="str">
            <v/>
          </cell>
        </row>
        <row r="53">
          <cell r="B53" t="str">
            <v>Major urban area</v>
          </cell>
          <cell r="C53" t="str">
            <v>SŜ</v>
          </cell>
          <cell r="D53">
            <v>10.220000000000001</v>
          </cell>
          <cell r="E53" t="str">
            <v/>
          </cell>
          <cell r="F53" t="str">
            <v/>
          </cell>
        </row>
        <row r="54">
          <cell r="B54" t="str">
            <v>Medium/large urban area</v>
          </cell>
          <cell r="C54" t="str">
            <v>SŜ</v>
          </cell>
          <cell r="D54">
            <v>12.52</v>
          </cell>
          <cell r="E54" t="str">
            <v/>
          </cell>
          <cell r="F54" t="str">
            <v/>
          </cell>
        </row>
        <row r="55">
          <cell r="B55" t="str">
            <v>Small urban/rural area</v>
          </cell>
          <cell r="C55" t="str">
            <v>SŜ</v>
          </cell>
          <cell r="D55">
            <v>12.95</v>
          </cell>
          <cell r="E55" t="str">
            <v/>
          </cell>
          <cell r="F55" t="str">
            <v/>
          </cell>
        </row>
        <row r="56">
          <cell r="B56" t="str">
            <v>Quintile 1 (least deprived)</v>
          </cell>
          <cell r="C56" t="str">
            <v>SŜ</v>
          </cell>
          <cell r="D56">
            <v>5.3</v>
          </cell>
          <cell r="E56" t="str">
            <v/>
          </cell>
          <cell r="F56" t="str">
            <v/>
          </cell>
        </row>
        <row r="57">
          <cell r="B57" t="str">
            <v>Quintile 2</v>
          </cell>
          <cell r="C57" t="str">
            <v>S</v>
          </cell>
          <cell r="D57">
            <v>22.19</v>
          </cell>
          <cell r="E57" t="str">
            <v/>
          </cell>
          <cell r="F57" t="str">
            <v/>
          </cell>
        </row>
        <row r="58">
          <cell r="B58" t="str">
            <v>Quintile 3</v>
          </cell>
          <cell r="C58" t="str">
            <v>SŜ</v>
          </cell>
          <cell r="D58">
            <v>15.34</v>
          </cell>
          <cell r="E58" t="str">
            <v/>
          </cell>
          <cell r="F58" t="str">
            <v/>
          </cell>
        </row>
        <row r="59">
          <cell r="B59" t="str">
            <v>Quintile 4</v>
          </cell>
          <cell r="C59" t="str">
            <v>SŜ</v>
          </cell>
          <cell r="D59">
            <v>8.48</v>
          </cell>
          <cell r="E59" t="str">
            <v/>
          </cell>
          <cell r="F59" t="str">
            <v/>
          </cell>
        </row>
        <row r="60">
          <cell r="B60" t="str">
            <v>Quintile 5 (most deprived)</v>
          </cell>
          <cell r="C60" t="str">
            <v>SŜ</v>
          </cell>
          <cell r="D60">
            <v>10.050000000000001</v>
          </cell>
          <cell r="E60" t="str">
            <v/>
          </cell>
          <cell r="F60" t="str">
            <v/>
          </cell>
        </row>
        <row r="61">
          <cell r="B61" t="str">
            <v>Had partner within last 12 months</v>
          </cell>
          <cell r="C61">
            <v>15.24</v>
          </cell>
          <cell r="D61">
            <v>6.87</v>
          </cell>
          <cell r="E61" t="str">
            <v>.‡</v>
          </cell>
          <cell r="F61" t="str">
            <v/>
          </cell>
        </row>
        <row r="62">
          <cell r="B62" t="str">
            <v>Has ever had a partner</v>
          </cell>
          <cell r="C62">
            <v>15.24</v>
          </cell>
          <cell r="D62">
            <v>6.87</v>
          </cell>
          <cell r="E62" t="str">
            <v>.‡</v>
          </cell>
          <cell r="F62" t="str">
            <v/>
          </cell>
        </row>
        <row r="63">
          <cell r="B63" t="str">
            <v>Partnered – legally registered</v>
          </cell>
          <cell r="C63" t="str">
            <v>SŜ</v>
          </cell>
          <cell r="D63">
            <v>6.82</v>
          </cell>
          <cell r="E63" t="str">
            <v/>
          </cell>
          <cell r="F63" t="str">
            <v/>
          </cell>
        </row>
        <row r="64">
          <cell r="B64" t="str">
            <v>Partnered – not legally registered</v>
          </cell>
          <cell r="C64" t="str">
            <v>SŜ</v>
          </cell>
          <cell r="D64">
            <v>11.88</v>
          </cell>
          <cell r="E64" t="str">
            <v/>
          </cell>
          <cell r="F64" t="str">
            <v/>
          </cell>
        </row>
        <row r="65">
          <cell r="B65" t="str">
            <v>Non-partnered</v>
          </cell>
          <cell r="C65" t="str">
            <v>S</v>
          </cell>
          <cell r="D65">
            <v>23.9</v>
          </cell>
          <cell r="E65" t="str">
            <v/>
          </cell>
          <cell r="F65" t="str">
            <v/>
          </cell>
        </row>
        <row r="66">
          <cell r="B66" t="str">
            <v>Never married and never in a civil union</v>
          </cell>
          <cell r="C66" t="str">
            <v>S</v>
          </cell>
          <cell r="D66">
            <v>20.39</v>
          </cell>
          <cell r="E66" t="str">
            <v/>
          </cell>
          <cell r="F66" t="str">
            <v/>
          </cell>
        </row>
        <row r="67">
          <cell r="B67" t="str">
            <v>Divorced</v>
          </cell>
          <cell r="C67" t="str">
            <v>S</v>
          </cell>
          <cell r="D67">
            <v>134.9</v>
          </cell>
          <cell r="E67" t="str">
            <v/>
          </cell>
          <cell r="F67" t="str">
            <v/>
          </cell>
        </row>
        <row r="68">
          <cell r="B68" t="str">
            <v>Widowed/surviving partner</v>
          </cell>
          <cell r="C68" t="str">
            <v>S</v>
          </cell>
          <cell r="D68">
            <v>157.58000000000001</v>
          </cell>
          <cell r="E68" t="str">
            <v/>
          </cell>
          <cell r="F68" t="str">
            <v/>
          </cell>
        </row>
        <row r="69">
          <cell r="B69" t="str">
            <v>Separated</v>
          </cell>
          <cell r="C69" t="str">
            <v>S</v>
          </cell>
          <cell r="D69">
            <v>21.25</v>
          </cell>
          <cell r="E69" t="str">
            <v/>
          </cell>
          <cell r="F69" t="str">
            <v/>
          </cell>
        </row>
        <row r="70">
          <cell r="B70" t="str">
            <v>Married/civil union/de facto</v>
          </cell>
          <cell r="C70" t="str">
            <v>SŜ</v>
          </cell>
          <cell r="D70">
            <v>6.66</v>
          </cell>
          <cell r="E70" t="str">
            <v/>
          </cell>
          <cell r="F70" t="str">
            <v/>
          </cell>
        </row>
        <row r="71">
          <cell r="B71" t="str">
            <v>Adults with disability</v>
          </cell>
          <cell r="C71" t="str">
            <v>SŜ</v>
          </cell>
          <cell r="D71">
            <v>13.93</v>
          </cell>
          <cell r="E71" t="str">
            <v/>
          </cell>
          <cell r="F71" t="str">
            <v/>
          </cell>
        </row>
        <row r="72">
          <cell r="B72" t="str">
            <v>Adults without disability</v>
          </cell>
          <cell r="C72">
            <v>15.55</v>
          </cell>
          <cell r="D72">
            <v>7.08</v>
          </cell>
          <cell r="E72" t="str">
            <v>.‡</v>
          </cell>
          <cell r="F72" t="str">
            <v/>
          </cell>
        </row>
        <row r="73">
          <cell r="B73" t="str">
            <v>Low level of psychological distress</v>
          </cell>
          <cell r="C73" t="str">
            <v>SŜ</v>
          </cell>
          <cell r="D73">
            <v>5.54</v>
          </cell>
          <cell r="E73" t="str">
            <v/>
          </cell>
          <cell r="F73" t="str">
            <v/>
          </cell>
        </row>
        <row r="74">
          <cell r="B74" t="str">
            <v>Moderate level of psychological distress</v>
          </cell>
          <cell r="C74" t="str">
            <v>S</v>
          </cell>
          <cell r="D74">
            <v>32.28</v>
          </cell>
          <cell r="E74" t="str">
            <v/>
          </cell>
          <cell r="F74" t="str">
            <v/>
          </cell>
        </row>
        <row r="75">
          <cell r="B75" t="str">
            <v>High level of psychological distress</v>
          </cell>
          <cell r="C75" t="str">
            <v>S</v>
          </cell>
          <cell r="D75">
            <v>72.78</v>
          </cell>
          <cell r="E75" t="str">
            <v/>
          </cell>
          <cell r="F75" t="str">
            <v/>
          </cell>
        </row>
        <row r="76">
          <cell r="B76" t="str">
            <v>No probable serious mental illness</v>
          </cell>
          <cell r="C76" t="str">
            <v>SŜ</v>
          </cell>
          <cell r="D76">
            <v>5.54</v>
          </cell>
          <cell r="E76" t="str">
            <v/>
          </cell>
          <cell r="F76" t="str">
            <v/>
          </cell>
        </row>
        <row r="77">
          <cell r="B77" t="str">
            <v>Probable serious mental illness</v>
          </cell>
          <cell r="C77" t="str">
            <v>S</v>
          </cell>
          <cell r="D77">
            <v>32.28</v>
          </cell>
          <cell r="E77" t="str">
            <v/>
          </cell>
          <cell r="F77" t="str">
            <v/>
          </cell>
        </row>
        <row r="78">
          <cell r="B78" t="str">
            <v>Employed</v>
          </cell>
          <cell r="C78" t="str">
            <v>SŜ</v>
          </cell>
          <cell r="D78">
            <v>8.61</v>
          </cell>
          <cell r="E78" t="str">
            <v/>
          </cell>
          <cell r="F78" t="str">
            <v/>
          </cell>
        </row>
        <row r="79">
          <cell r="B79" t="str">
            <v>Unemployed</v>
          </cell>
          <cell r="C79" t="str">
            <v>SŜ</v>
          </cell>
          <cell r="D79">
            <v>18.72</v>
          </cell>
          <cell r="E79" t="str">
            <v/>
          </cell>
          <cell r="F79" t="str">
            <v/>
          </cell>
        </row>
        <row r="80">
          <cell r="B80" t="str">
            <v>Retired</v>
          </cell>
          <cell r="C80" t="str">
            <v>S</v>
          </cell>
          <cell r="D80">
            <v>33.479999999999997</v>
          </cell>
          <cell r="E80" t="str">
            <v/>
          </cell>
          <cell r="F80" t="str">
            <v/>
          </cell>
        </row>
        <row r="81">
          <cell r="B81" t="str">
            <v>Home or caring duties or voluntary work</v>
          </cell>
          <cell r="C81">
            <v>0</v>
          </cell>
          <cell r="D81">
            <v>0</v>
          </cell>
          <cell r="E81" t="str">
            <v>.</v>
          </cell>
          <cell r="F81" t="str">
            <v>*</v>
          </cell>
        </row>
        <row r="82">
          <cell r="B82" t="str">
            <v>Not employed, studying</v>
          </cell>
          <cell r="C82" t="str">
            <v>S</v>
          </cell>
          <cell r="D82">
            <v>35.25</v>
          </cell>
          <cell r="E82" t="str">
            <v/>
          </cell>
          <cell r="F82" t="str">
            <v/>
          </cell>
        </row>
        <row r="83">
          <cell r="B83" t="str">
            <v>Not employed, not actively seeking work/unable to work</v>
          </cell>
          <cell r="C83" t="str">
            <v>S</v>
          </cell>
          <cell r="D83">
            <v>43.45</v>
          </cell>
          <cell r="E83" t="str">
            <v/>
          </cell>
          <cell r="F83" t="str">
            <v/>
          </cell>
        </row>
        <row r="84">
          <cell r="B84" t="str">
            <v>Other employment status</v>
          </cell>
          <cell r="C84" t="str">
            <v>SŜ</v>
          </cell>
          <cell r="D84">
            <v>5.43</v>
          </cell>
          <cell r="E84" t="str">
            <v/>
          </cell>
          <cell r="F84" t="str">
            <v>*</v>
          </cell>
        </row>
        <row r="85">
          <cell r="B85" t="str">
            <v>Not in the labour force</v>
          </cell>
          <cell r="C85" t="str">
            <v>SŜ</v>
          </cell>
          <cell r="D85">
            <v>15.29</v>
          </cell>
          <cell r="E85" t="str">
            <v/>
          </cell>
          <cell r="F85" t="str">
            <v/>
          </cell>
        </row>
        <row r="86">
          <cell r="B86" t="str">
            <v>Personal income: $20,000 or less</v>
          </cell>
          <cell r="C86" t="str">
            <v>SŜ</v>
          </cell>
          <cell r="D86">
            <v>13.2</v>
          </cell>
          <cell r="E86" t="str">
            <v/>
          </cell>
          <cell r="F86" t="str">
            <v/>
          </cell>
        </row>
        <row r="87">
          <cell r="B87" t="str">
            <v>Personal income: $20,001–$40,000</v>
          </cell>
          <cell r="C87" t="str">
            <v>SŜ</v>
          </cell>
          <cell r="D87">
            <v>11.85</v>
          </cell>
          <cell r="E87" t="str">
            <v/>
          </cell>
          <cell r="F87" t="str">
            <v/>
          </cell>
        </row>
        <row r="88">
          <cell r="B88" t="str">
            <v>Personal income: $40,001–$60,000</v>
          </cell>
          <cell r="C88" t="str">
            <v>SŜ</v>
          </cell>
          <cell r="D88">
            <v>12.41</v>
          </cell>
          <cell r="E88" t="str">
            <v/>
          </cell>
          <cell r="F88" t="str">
            <v/>
          </cell>
        </row>
        <row r="89">
          <cell r="B89" t="str">
            <v>Personal income: $60,001 or more</v>
          </cell>
          <cell r="C89" t="str">
            <v>SŜ</v>
          </cell>
          <cell r="D89">
            <v>18.87</v>
          </cell>
          <cell r="E89" t="str">
            <v/>
          </cell>
          <cell r="F89" t="str">
            <v/>
          </cell>
        </row>
        <row r="90">
          <cell r="B90" t="str">
            <v>Household income: $40,000 or less</v>
          </cell>
          <cell r="C90" t="str">
            <v>SŜ</v>
          </cell>
          <cell r="D90">
            <v>13.45</v>
          </cell>
          <cell r="E90" t="str">
            <v/>
          </cell>
          <cell r="F90" t="str">
            <v/>
          </cell>
        </row>
        <row r="91">
          <cell r="B91" t="str">
            <v>Household income: $40,001–$60,000</v>
          </cell>
          <cell r="C91" t="str">
            <v>SŜ</v>
          </cell>
          <cell r="D91">
            <v>7.1</v>
          </cell>
          <cell r="E91" t="str">
            <v/>
          </cell>
          <cell r="F91" t="str">
            <v/>
          </cell>
        </row>
        <row r="92">
          <cell r="B92" t="str">
            <v>Household income: $60,001–$100,000</v>
          </cell>
          <cell r="C92" t="str">
            <v>SŜ</v>
          </cell>
          <cell r="D92">
            <v>10.55</v>
          </cell>
          <cell r="E92" t="str">
            <v/>
          </cell>
          <cell r="F92" t="str">
            <v/>
          </cell>
        </row>
        <row r="93">
          <cell r="B93" t="str">
            <v>Household income: $100,001 or more</v>
          </cell>
          <cell r="C93" t="str">
            <v>SŜ</v>
          </cell>
          <cell r="D93">
            <v>17.440000000000001</v>
          </cell>
          <cell r="E93" t="str">
            <v/>
          </cell>
          <cell r="F93" t="str">
            <v/>
          </cell>
        </row>
        <row r="94">
          <cell r="B94" t="str">
            <v>Not at all limited</v>
          </cell>
          <cell r="C94" t="str">
            <v>SŜ</v>
          </cell>
          <cell r="D94">
            <v>7.34</v>
          </cell>
          <cell r="E94" t="str">
            <v/>
          </cell>
          <cell r="F94" t="str">
            <v/>
          </cell>
        </row>
        <row r="95">
          <cell r="B95" t="str">
            <v>A little limited</v>
          </cell>
          <cell r="C95" t="str">
            <v>S</v>
          </cell>
          <cell r="D95">
            <v>21.5</v>
          </cell>
          <cell r="E95" t="str">
            <v/>
          </cell>
          <cell r="F95" t="str">
            <v/>
          </cell>
        </row>
        <row r="96">
          <cell r="B96" t="str">
            <v>Quite limited</v>
          </cell>
          <cell r="C96" t="str">
            <v>S</v>
          </cell>
          <cell r="D96">
            <v>22.52</v>
          </cell>
          <cell r="E96" t="str">
            <v/>
          </cell>
          <cell r="F96" t="str">
            <v/>
          </cell>
        </row>
        <row r="97">
          <cell r="B97" t="str">
            <v>Very limited</v>
          </cell>
          <cell r="C97" t="str">
            <v>SŜ</v>
          </cell>
          <cell r="D97">
            <v>12.98</v>
          </cell>
          <cell r="E97" t="str">
            <v/>
          </cell>
          <cell r="F97" t="str">
            <v/>
          </cell>
        </row>
        <row r="98">
          <cell r="B98" t="str">
            <v>Couldn't buy it</v>
          </cell>
          <cell r="C98" t="str">
            <v>SŜ</v>
          </cell>
          <cell r="D98">
            <v>19.41</v>
          </cell>
          <cell r="E98" t="str">
            <v/>
          </cell>
          <cell r="F98" t="str">
            <v/>
          </cell>
        </row>
        <row r="99">
          <cell r="B99" t="str">
            <v>Not at all limited</v>
          </cell>
          <cell r="C99" t="str">
            <v>SŜ</v>
          </cell>
          <cell r="D99">
            <v>7.34</v>
          </cell>
          <cell r="E99" t="str">
            <v/>
          </cell>
          <cell r="F99" t="str">
            <v/>
          </cell>
        </row>
        <row r="100">
          <cell r="B100" t="str">
            <v>A little limited</v>
          </cell>
          <cell r="C100" t="str">
            <v>S</v>
          </cell>
          <cell r="D100">
            <v>21.5</v>
          </cell>
          <cell r="E100" t="str">
            <v/>
          </cell>
          <cell r="F100" t="str">
            <v/>
          </cell>
        </row>
        <row r="101">
          <cell r="B101" t="str">
            <v>Quite or very limited</v>
          </cell>
          <cell r="C101" t="str">
            <v>SŜ</v>
          </cell>
          <cell r="D101">
            <v>13.58</v>
          </cell>
          <cell r="E101" t="str">
            <v/>
          </cell>
          <cell r="F101" t="str">
            <v/>
          </cell>
        </row>
        <row r="102">
          <cell r="B102" t="str">
            <v>Couldn't buy it</v>
          </cell>
          <cell r="C102" t="str">
            <v>SŜ</v>
          </cell>
          <cell r="D102">
            <v>19.41</v>
          </cell>
          <cell r="E102" t="str">
            <v/>
          </cell>
          <cell r="F102" t="str">
            <v/>
          </cell>
        </row>
        <row r="103">
          <cell r="B103" t="str">
            <v>Yes, can meet unexpected expense</v>
          </cell>
          <cell r="C103" t="str">
            <v>SŜ</v>
          </cell>
          <cell r="D103">
            <v>8.58</v>
          </cell>
          <cell r="E103" t="str">
            <v/>
          </cell>
          <cell r="F103" t="str">
            <v/>
          </cell>
        </row>
        <row r="104">
          <cell r="B104" t="str">
            <v>No, cannot meet unexpected expense</v>
          </cell>
          <cell r="C104" t="str">
            <v>SŜ</v>
          </cell>
          <cell r="D104">
            <v>13.27</v>
          </cell>
          <cell r="E104" t="str">
            <v/>
          </cell>
          <cell r="F104" t="str">
            <v/>
          </cell>
        </row>
        <row r="105">
          <cell r="B105" t="str">
            <v>Household had no vehicle access</v>
          </cell>
          <cell r="C105">
            <v>0</v>
          </cell>
          <cell r="D105">
            <v>0</v>
          </cell>
          <cell r="E105" t="str">
            <v>.</v>
          </cell>
          <cell r="F105" t="str">
            <v>*</v>
          </cell>
        </row>
        <row r="106">
          <cell r="B106" t="str">
            <v>Household had vehicle access</v>
          </cell>
          <cell r="C106">
            <v>15.5</v>
          </cell>
          <cell r="D106">
            <v>6.96</v>
          </cell>
          <cell r="E106" t="str">
            <v>.‡</v>
          </cell>
          <cell r="F106" t="str">
            <v/>
          </cell>
        </row>
        <row r="107">
          <cell r="B107" t="str">
            <v>Household had no access to device</v>
          </cell>
          <cell r="C107" t="str">
            <v>S</v>
          </cell>
          <cell r="D107">
            <v>138.37</v>
          </cell>
          <cell r="E107" t="str">
            <v/>
          </cell>
          <cell r="F107" t="str">
            <v/>
          </cell>
        </row>
        <row r="108">
          <cell r="B108" t="str">
            <v>Household had access to device</v>
          </cell>
          <cell r="C108">
            <v>15.08</v>
          </cell>
          <cell r="D108">
            <v>6.89</v>
          </cell>
          <cell r="E108" t="str">
            <v>.‡</v>
          </cell>
          <cell r="F108" t="str">
            <v/>
          </cell>
        </row>
        <row r="109">
          <cell r="B109" t="str">
            <v>One person household</v>
          </cell>
          <cell r="C109" t="str">
            <v>SŜ</v>
          </cell>
          <cell r="D109">
            <v>13.76</v>
          </cell>
          <cell r="E109" t="str">
            <v/>
          </cell>
          <cell r="F109" t="str">
            <v/>
          </cell>
        </row>
        <row r="110">
          <cell r="B110" t="str">
            <v>One parent with child(ren)</v>
          </cell>
          <cell r="C110" t="str">
            <v>SŜ</v>
          </cell>
          <cell r="D110">
            <v>9.4</v>
          </cell>
          <cell r="E110" t="str">
            <v/>
          </cell>
          <cell r="F110" t="str">
            <v/>
          </cell>
        </row>
        <row r="111">
          <cell r="B111" t="str">
            <v>Couple only</v>
          </cell>
          <cell r="C111" t="str">
            <v>SŜ</v>
          </cell>
          <cell r="D111">
            <v>17.940000000000001</v>
          </cell>
          <cell r="E111" t="str">
            <v/>
          </cell>
          <cell r="F111" t="str">
            <v/>
          </cell>
        </row>
        <row r="112">
          <cell r="B112" t="str">
            <v>Couple with child(ren)</v>
          </cell>
          <cell r="C112" t="str">
            <v>SŜ</v>
          </cell>
          <cell r="D112">
            <v>8.98</v>
          </cell>
          <cell r="E112" t="str">
            <v/>
          </cell>
          <cell r="F112" t="str">
            <v/>
          </cell>
        </row>
        <row r="113">
          <cell r="B113" t="str">
            <v>Other multi-person household</v>
          </cell>
          <cell r="C113" t="str">
            <v>S</v>
          </cell>
          <cell r="D113">
            <v>31.72</v>
          </cell>
          <cell r="E113" t="str">
            <v/>
          </cell>
          <cell r="F113" t="str">
            <v/>
          </cell>
        </row>
        <row r="114">
          <cell r="B114" t="str">
            <v>Other household with couple and/or child</v>
          </cell>
          <cell r="C114" t="str">
            <v>SŜ</v>
          </cell>
          <cell r="D114">
            <v>18.260000000000002</v>
          </cell>
          <cell r="E114" t="str">
            <v/>
          </cell>
          <cell r="F114" t="str">
            <v/>
          </cell>
        </row>
        <row r="115">
          <cell r="B115" t="str">
            <v>One-person household</v>
          </cell>
          <cell r="C115" t="str">
            <v>SŜ</v>
          </cell>
          <cell r="D115">
            <v>13.76</v>
          </cell>
          <cell r="E115" t="str">
            <v/>
          </cell>
          <cell r="F115" t="str">
            <v/>
          </cell>
        </row>
        <row r="116">
          <cell r="B116" t="str">
            <v>Two-people household</v>
          </cell>
          <cell r="C116" t="str">
            <v>Ŝ</v>
          </cell>
          <cell r="D116">
            <v>13.33</v>
          </cell>
          <cell r="E116" t="str">
            <v/>
          </cell>
          <cell r="F116" t="str">
            <v/>
          </cell>
        </row>
        <row r="117">
          <cell r="B117" t="str">
            <v>Three-people household</v>
          </cell>
          <cell r="C117" t="str">
            <v>SŜ</v>
          </cell>
          <cell r="D117">
            <v>14.52</v>
          </cell>
          <cell r="E117" t="str">
            <v/>
          </cell>
          <cell r="F117" t="str">
            <v/>
          </cell>
        </row>
        <row r="118">
          <cell r="B118" t="str">
            <v>Four-people household</v>
          </cell>
          <cell r="C118" t="str">
            <v>SŜ</v>
          </cell>
          <cell r="D118">
            <v>9.0500000000000007</v>
          </cell>
          <cell r="E118" t="str">
            <v/>
          </cell>
          <cell r="F118" t="str">
            <v/>
          </cell>
        </row>
        <row r="119">
          <cell r="B119" t="str">
            <v>Five-or-more-people household</v>
          </cell>
          <cell r="C119" t="str">
            <v>S</v>
          </cell>
          <cell r="D119">
            <v>23.99</v>
          </cell>
          <cell r="E119" t="str">
            <v/>
          </cell>
          <cell r="F119" t="str">
            <v/>
          </cell>
        </row>
        <row r="120">
          <cell r="B120" t="str">
            <v>No children in household</v>
          </cell>
          <cell r="C120" t="str">
            <v>SŜ</v>
          </cell>
          <cell r="D120">
            <v>8.32</v>
          </cell>
          <cell r="E120" t="str">
            <v/>
          </cell>
          <cell r="F120" t="str">
            <v/>
          </cell>
        </row>
        <row r="121">
          <cell r="B121" t="str">
            <v>One-child household</v>
          </cell>
          <cell r="C121" t="str">
            <v>S</v>
          </cell>
          <cell r="D121">
            <v>31.04</v>
          </cell>
          <cell r="E121" t="str">
            <v/>
          </cell>
          <cell r="F121" t="str">
            <v/>
          </cell>
        </row>
        <row r="122">
          <cell r="B122" t="str">
            <v>Two-or-more-children household</v>
          </cell>
          <cell r="C122" t="str">
            <v>SŜ</v>
          </cell>
          <cell r="D122">
            <v>7.51</v>
          </cell>
          <cell r="E122" t="str">
            <v/>
          </cell>
          <cell r="F122" t="str">
            <v/>
          </cell>
        </row>
        <row r="123">
          <cell r="B123" t="str">
            <v>No children in household</v>
          </cell>
          <cell r="C123" t="str">
            <v>SŜ</v>
          </cell>
          <cell r="D123">
            <v>8.32</v>
          </cell>
          <cell r="E123" t="str">
            <v/>
          </cell>
          <cell r="F123" t="str">
            <v/>
          </cell>
        </row>
        <row r="124">
          <cell r="B124" t="str">
            <v>One-or-more-children household</v>
          </cell>
          <cell r="C124" t="str">
            <v>SŜ</v>
          </cell>
          <cell r="D124">
            <v>13.27</v>
          </cell>
          <cell r="E124" t="str">
            <v/>
          </cell>
          <cell r="F124" t="str">
            <v/>
          </cell>
        </row>
        <row r="125">
          <cell r="B125" t="str">
            <v>Yes, lived at current address</v>
          </cell>
          <cell r="C125" t="str">
            <v>SŜ</v>
          </cell>
          <cell r="D125">
            <v>6.44</v>
          </cell>
          <cell r="E125" t="str">
            <v/>
          </cell>
          <cell r="F125" t="str">
            <v/>
          </cell>
        </row>
        <row r="126">
          <cell r="B126" t="str">
            <v>No, did not live at current address</v>
          </cell>
          <cell r="C126" t="str">
            <v>S</v>
          </cell>
          <cell r="D126">
            <v>22.66</v>
          </cell>
          <cell r="E126" t="str">
            <v/>
          </cell>
          <cell r="F126" t="str">
            <v/>
          </cell>
        </row>
        <row r="127">
          <cell r="B127" t="str">
            <v>Owned</v>
          </cell>
          <cell r="C127" t="str">
            <v>SŜ</v>
          </cell>
          <cell r="D127">
            <v>10.08</v>
          </cell>
          <cell r="E127" t="str">
            <v/>
          </cell>
          <cell r="F127" t="str">
            <v/>
          </cell>
        </row>
        <row r="128">
          <cell r="B128" t="str">
            <v>Rented, private</v>
          </cell>
          <cell r="C128" t="str">
            <v>SŜ</v>
          </cell>
          <cell r="D128">
            <v>11.08</v>
          </cell>
          <cell r="E128" t="str">
            <v/>
          </cell>
          <cell r="F128" t="str">
            <v/>
          </cell>
        </row>
        <row r="129">
          <cell r="B129" t="str">
            <v>Rented, government</v>
          </cell>
          <cell r="C129" t="str">
            <v>S</v>
          </cell>
          <cell r="D129">
            <v>25.31</v>
          </cell>
          <cell r="E129" t="str">
            <v/>
          </cell>
          <cell r="F129" t="str">
            <v/>
          </cell>
        </row>
      </sheetData>
      <sheetData sheetId="23">
        <row r="4">
          <cell r="B4" t="str">
            <v>New Zealand Average</v>
          </cell>
          <cell r="C4">
            <v>63.29</v>
          </cell>
          <cell r="D4">
            <v>10.88</v>
          </cell>
          <cell r="E4" t="str">
            <v>.</v>
          </cell>
          <cell r="F4" t="str">
            <v/>
          </cell>
        </row>
        <row r="5">
          <cell r="B5" t="str">
            <v>Male</v>
          </cell>
          <cell r="C5">
            <v>64.77</v>
          </cell>
          <cell r="D5">
            <v>13.45</v>
          </cell>
          <cell r="E5" t="str">
            <v>.</v>
          </cell>
          <cell r="F5" t="str">
            <v/>
          </cell>
        </row>
        <row r="6">
          <cell r="B6" t="str">
            <v>Female</v>
          </cell>
          <cell r="C6">
            <v>61.15</v>
          </cell>
          <cell r="D6">
            <v>13.85</v>
          </cell>
          <cell r="E6" t="str">
            <v>.</v>
          </cell>
          <cell r="F6" t="str">
            <v/>
          </cell>
        </row>
        <row r="7">
          <cell r="B7" t="str">
            <v>Gender diverse</v>
          </cell>
          <cell r="C7" t="str">
            <v>Ŝ</v>
          </cell>
          <cell r="D7">
            <v>0</v>
          </cell>
          <cell r="E7" t="str">
            <v/>
          </cell>
          <cell r="F7" t="str">
            <v>*</v>
          </cell>
        </row>
        <row r="8">
          <cell r="B8" t="str">
            <v>Cis-male</v>
          </cell>
          <cell r="C8">
            <v>64.959999999999994</v>
          </cell>
          <cell r="D8">
            <v>13.47</v>
          </cell>
          <cell r="E8" t="str">
            <v>.</v>
          </cell>
          <cell r="F8" t="str">
            <v/>
          </cell>
        </row>
        <row r="9">
          <cell r="B9" t="str">
            <v>Cis-female</v>
          </cell>
          <cell r="C9">
            <v>61.15</v>
          </cell>
          <cell r="D9">
            <v>13.85</v>
          </cell>
          <cell r="E9" t="str">
            <v>.</v>
          </cell>
          <cell r="F9" t="str">
            <v/>
          </cell>
        </row>
        <row r="10">
          <cell r="B10" t="str">
            <v>Gender-diverse or trans-gender</v>
          </cell>
          <cell r="C10" t="str">
            <v>S</v>
          </cell>
          <cell r="D10">
            <v>138.03</v>
          </cell>
          <cell r="E10" t="str">
            <v/>
          </cell>
          <cell r="F10" t="str">
            <v/>
          </cell>
        </row>
        <row r="11">
          <cell r="B11" t="str">
            <v>Heterosexual</v>
          </cell>
          <cell r="C11">
            <v>63.97</v>
          </cell>
          <cell r="D11">
            <v>11.08</v>
          </cell>
          <cell r="E11" t="str">
            <v>.</v>
          </cell>
          <cell r="F11" t="str">
            <v/>
          </cell>
        </row>
        <row r="12">
          <cell r="B12" t="str">
            <v>Gay or lesbian</v>
          </cell>
          <cell r="C12">
            <v>0</v>
          </cell>
          <cell r="D12">
            <v>0</v>
          </cell>
          <cell r="E12" t="str">
            <v>.</v>
          </cell>
          <cell r="F12" t="str">
            <v>*</v>
          </cell>
        </row>
        <row r="13">
          <cell r="B13" t="str">
            <v>Bisexual</v>
          </cell>
          <cell r="C13">
            <v>87.78</v>
          </cell>
          <cell r="D13">
            <v>21.82</v>
          </cell>
          <cell r="E13" t="str">
            <v>.</v>
          </cell>
          <cell r="F13" t="str">
            <v/>
          </cell>
        </row>
        <row r="14">
          <cell r="B14" t="str">
            <v>Other sexual identity</v>
          </cell>
          <cell r="C14" t="str">
            <v>S</v>
          </cell>
          <cell r="D14">
            <v>130.13</v>
          </cell>
          <cell r="E14" t="str">
            <v/>
          </cell>
          <cell r="F14" t="str">
            <v/>
          </cell>
        </row>
        <row r="15">
          <cell r="B15" t="str">
            <v>People with diverse sexualities</v>
          </cell>
          <cell r="C15" t="str">
            <v>S</v>
          </cell>
          <cell r="D15">
            <v>43.73</v>
          </cell>
          <cell r="E15" t="str">
            <v/>
          </cell>
          <cell r="F15" t="str">
            <v/>
          </cell>
        </row>
        <row r="16">
          <cell r="B16" t="str">
            <v>Not LGBT</v>
          </cell>
          <cell r="C16">
            <v>64.09</v>
          </cell>
          <cell r="D16">
            <v>10.73</v>
          </cell>
          <cell r="E16" t="str">
            <v>.</v>
          </cell>
          <cell r="F16" t="str">
            <v/>
          </cell>
        </row>
        <row r="17">
          <cell r="B17" t="str">
            <v>LGBT</v>
          </cell>
          <cell r="C17" t="str">
            <v>S</v>
          </cell>
          <cell r="D17">
            <v>42.69</v>
          </cell>
          <cell r="E17" t="str">
            <v/>
          </cell>
          <cell r="F17" t="str">
            <v/>
          </cell>
        </row>
        <row r="18">
          <cell r="B18" t="str">
            <v>15–19 years</v>
          </cell>
          <cell r="C18" t="str">
            <v>S</v>
          </cell>
          <cell r="D18">
            <v>52.09</v>
          </cell>
          <cell r="E18" t="str">
            <v/>
          </cell>
          <cell r="F18" t="str">
            <v/>
          </cell>
        </row>
        <row r="19">
          <cell r="B19" t="str">
            <v>20–29 years</v>
          </cell>
          <cell r="C19">
            <v>64.599999999999994</v>
          </cell>
          <cell r="D19">
            <v>16.7</v>
          </cell>
          <cell r="E19" t="str">
            <v>.</v>
          </cell>
          <cell r="F19" t="str">
            <v/>
          </cell>
        </row>
        <row r="20">
          <cell r="B20" t="str">
            <v>30–39 years</v>
          </cell>
          <cell r="C20">
            <v>65.27</v>
          </cell>
          <cell r="D20">
            <v>16.91</v>
          </cell>
          <cell r="E20" t="str">
            <v>.</v>
          </cell>
          <cell r="F20" t="str">
            <v/>
          </cell>
        </row>
        <row r="21">
          <cell r="B21" t="str">
            <v>40–49 years</v>
          </cell>
          <cell r="C21">
            <v>55.12</v>
          </cell>
          <cell r="D21">
            <v>25.1</v>
          </cell>
          <cell r="E21" t="str">
            <v>.</v>
          </cell>
          <cell r="F21" t="str">
            <v/>
          </cell>
        </row>
        <row r="22">
          <cell r="B22" t="str">
            <v>50–59 years</v>
          </cell>
          <cell r="C22">
            <v>68.760000000000005</v>
          </cell>
          <cell r="D22">
            <v>24.13</v>
          </cell>
          <cell r="E22" t="str">
            <v>.</v>
          </cell>
          <cell r="F22" t="str">
            <v/>
          </cell>
        </row>
        <row r="23">
          <cell r="B23" t="str">
            <v>60–64 years</v>
          </cell>
          <cell r="C23" t="str">
            <v>S</v>
          </cell>
          <cell r="D23">
            <v>93.16</v>
          </cell>
          <cell r="E23" t="str">
            <v/>
          </cell>
          <cell r="F23" t="str">
            <v/>
          </cell>
        </row>
        <row r="24">
          <cell r="B24" t="str">
            <v>65 years and over</v>
          </cell>
          <cell r="C24" t="str">
            <v>S</v>
          </cell>
          <cell r="D24">
            <v>40.06</v>
          </cell>
          <cell r="E24" t="str">
            <v/>
          </cell>
          <cell r="F24" t="str">
            <v/>
          </cell>
        </row>
        <row r="25">
          <cell r="B25" t="str">
            <v>15–29 years</v>
          </cell>
          <cell r="C25">
            <v>62.68</v>
          </cell>
          <cell r="D25">
            <v>19.82</v>
          </cell>
          <cell r="E25" t="str">
            <v>.</v>
          </cell>
          <cell r="F25" t="str">
            <v/>
          </cell>
        </row>
        <row r="26">
          <cell r="B26" t="str">
            <v>30–64 years</v>
          </cell>
          <cell r="C26">
            <v>63.75</v>
          </cell>
          <cell r="D26">
            <v>13.61</v>
          </cell>
          <cell r="E26" t="str">
            <v>.</v>
          </cell>
          <cell r="F26" t="str">
            <v/>
          </cell>
        </row>
        <row r="27">
          <cell r="B27" t="str">
            <v>65 years and over</v>
          </cell>
          <cell r="C27" t="str">
            <v>S</v>
          </cell>
          <cell r="D27">
            <v>40.06</v>
          </cell>
          <cell r="E27" t="str">
            <v/>
          </cell>
          <cell r="F27" t="str">
            <v/>
          </cell>
        </row>
        <row r="28">
          <cell r="B28" t="str">
            <v>15–19 years</v>
          </cell>
          <cell r="C28" t="str">
            <v>S</v>
          </cell>
          <cell r="D28">
            <v>52.09</v>
          </cell>
          <cell r="E28" t="str">
            <v/>
          </cell>
          <cell r="F28" t="str">
            <v/>
          </cell>
        </row>
        <row r="29">
          <cell r="B29" t="str">
            <v>20–29 years</v>
          </cell>
          <cell r="C29">
            <v>64.599999999999994</v>
          </cell>
          <cell r="D29">
            <v>16.7</v>
          </cell>
          <cell r="E29" t="str">
            <v>.</v>
          </cell>
          <cell r="F29" t="str">
            <v/>
          </cell>
        </row>
        <row r="30">
          <cell r="B30" t="str">
            <v>NZ European</v>
          </cell>
          <cell r="C30">
            <v>59.71</v>
          </cell>
          <cell r="D30">
            <v>13.72</v>
          </cell>
          <cell r="E30" t="str">
            <v>.</v>
          </cell>
          <cell r="F30" t="str">
            <v/>
          </cell>
        </row>
        <row r="31">
          <cell r="B31" t="str">
            <v>Māori</v>
          </cell>
          <cell r="C31" t="str">
            <v>Ŝ</v>
          </cell>
          <cell r="D31">
            <v>18.309999999999999</v>
          </cell>
          <cell r="E31" t="str">
            <v/>
          </cell>
          <cell r="F31" t="str">
            <v/>
          </cell>
        </row>
        <row r="32">
          <cell r="B32" t="str">
            <v>Pacific peoples</v>
          </cell>
          <cell r="C32">
            <v>81.96</v>
          </cell>
          <cell r="D32">
            <v>30.09</v>
          </cell>
          <cell r="E32" t="str">
            <v>.</v>
          </cell>
          <cell r="F32" t="str">
            <v/>
          </cell>
        </row>
        <row r="33">
          <cell r="B33" t="str">
            <v>Asian</v>
          </cell>
          <cell r="C33" t="str">
            <v>Ŝ</v>
          </cell>
          <cell r="D33">
            <v>19.46</v>
          </cell>
          <cell r="E33" t="str">
            <v/>
          </cell>
          <cell r="F33" t="str">
            <v/>
          </cell>
        </row>
        <row r="34">
          <cell r="B34" t="str">
            <v>Chinese</v>
          </cell>
          <cell r="C34" t="str">
            <v>Ŝ</v>
          </cell>
          <cell r="D34">
            <v>6.4</v>
          </cell>
          <cell r="E34" t="str">
            <v/>
          </cell>
          <cell r="F34" t="str">
            <v>*</v>
          </cell>
        </row>
        <row r="35">
          <cell r="B35" t="str">
            <v>Indian</v>
          </cell>
          <cell r="C35" t="str">
            <v>S</v>
          </cell>
          <cell r="D35">
            <v>59.48</v>
          </cell>
          <cell r="E35" t="str">
            <v/>
          </cell>
          <cell r="F35" t="str">
            <v/>
          </cell>
        </row>
        <row r="36">
          <cell r="B36" t="str">
            <v>Other Asian ethnicity</v>
          </cell>
          <cell r="C36" t="str">
            <v>S</v>
          </cell>
          <cell r="D36">
            <v>44.58</v>
          </cell>
          <cell r="E36" t="str">
            <v/>
          </cell>
          <cell r="F36" t="str">
            <v/>
          </cell>
        </row>
        <row r="37">
          <cell r="B37" t="str">
            <v>Other ethnicity</v>
          </cell>
          <cell r="C37" t="str">
            <v>S</v>
          </cell>
          <cell r="D37">
            <v>56.56</v>
          </cell>
          <cell r="E37" t="str">
            <v/>
          </cell>
          <cell r="F37" t="str">
            <v/>
          </cell>
        </row>
        <row r="38">
          <cell r="B38" t="str">
            <v>Other ethnicity (except European and Māori)</v>
          </cell>
          <cell r="C38">
            <v>77.459999999999994</v>
          </cell>
          <cell r="D38">
            <v>13.71</v>
          </cell>
          <cell r="E38" t="str">
            <v>.</v>
          </cell>
          <cell r="F38" t="str">
            <v/>
          </cell>
        </row>
        <row r="39">
          <cell r="B39" t="str">
            <v>Other ethnicity (except European, Māori and Asian)</v>
          </cell>
          <cell r="C39">
            <v>76.209999999999994</v>
          </cell>
          <cell r="D39">
            <v>26.51</v>
          </cell>
          <cell r="E39" t="str">
            <v>.</v>
          </cell>
          <cell r="F39" t="str">
            <v/>
          </cell>
        </row>
        <row r="40">
          <cell r="B40" t="str">
            <v>Other ethnicity (except European, Māori and Pacific)</v>
          </cell>
          <cell r="C40" t="str">
            <v>Ŝ</v>
          </cell>
          <cell r="D40">
            <v>16.739999999999998</v>
          </cell>
          <cell r="E40" t="str">
            <v/>
          </cell>
          <cell r="F40" t="str">
            <v/>
          </cell>
        </row>
        <row r="41">
          <cell r="B41">
            <v>2018</v>
          </cell>
          <cell r="C41">
            <v>60.9</v>
          </cell>
          <cell r="D41">
            <v>13.07</v>
          </cell>
          <cell r="E41" t="str">
            <v>.</v>
          </cell>
          <cell r="F41" t="str">
            <v/>
          </cell>
        </row>
        <row r="42">
          <cell r="B42" t="str">
            <v>2019/20</v>
          </cell>
          <cell r="C42">
            <v>65.849999999999994</v>
          </cell>
          <cell r="D42">
            <v>14.3</v>
          </cell>
          <cell r="E42" t="str">
            <v>.</v>
          </cell>
          <cell r="F42" t="str">
            <v/>
          </cell>
        </row>
        <row r="43">
          <cell r="B43" t="str">
            <v>Auckland</v>
          </cell>
          <cell r="C43">
            <v>79.23</v>
          </cell>
          <cell r="D43">
            <v>15.11</v>
          </cell>
          <cell r="E43" t="str">
            <v>.</v>
          </cell>
          <cell r="F43" t="str">
            <v/>
          </cell>
        </row>
        <row r="44">
          <cell r="B44" t="str">
            <v>Wellington</v>
          </cell>
          <cell r="C44" t="str">
            <v>S</v>
          </cell>
          <cell r="D44">
            <v>34.01</v>
          </cell>
          <cell r="E44" t="str">
            <v/>
          </cell>
          <cell r="F44" t="str">
            <v/>
          </cell>
        </row>
        <row r="45">
          <cell r="B45" t="str">
            <v>Rest of North Island</v>
          </cell>
          <cell r="C45">
            <v>45.15</v>
          </cell>
          <cell r="D45">
            <v>20.149999999999999</v>
          </cell>
          <cell r="E45" t="str">
            <v>.</v>
          </cell>
          <cell r="F45" t="str">
            <v/>
          </cell>
        </row>
        <row r="46">
          <cell r="B46" t="str">
            <v>Canterbury</v>
          </cell>
          <cell r="C46">
            <v>60.85</v>
          </cell>
          <cell r="D46">
            <v>24.15</v>
          </cell>
          <cell r="E46" t="str">
            <v>.</v>
          </cell>
          <cell r="F46" t="str">
            <v/>
          </cell>
        </row>
        <row r="47">
          <cell r="B47" t="str">
            <v>Rest of South Island</v>
          </cell>
          <cell r="C47" t="str">
            <v>S</v>
          </cell>
          <cell r="D47">
            <v>33.29</v>
          </cell>
          <cell r="E47" t="str">
            <v/>
          </cell>
          <cell r="F47" t="str">
            <v/>
          </cell>
        </row>
        <row r="48">
          <cell r="B48" t="str">
            <v>Major urban area</v>
          </cell>
          <cell r="C48">
            <v>76.39</v>
          </cell>
          <cell r="D48">
            <v>10.58</v>
          </cell>
          <cell r="E48" t="str">
            <v>.</v>
          </cell>
          <cell r="F48" t="str">
            <v/>
          </cell>
        </row>
        <row r="49">
          <cell r="B49" t="str">
            <v>Large urban area</v>
          </cell>
          <cell r="C49" t="str">
            <v>S</v>
          </cell>
          <cell r="D49">
            <v>25.82</v>
          </cell>
          <cell r="E49" t="str">
            <v/>
          </cell>
          <cell r="F49" t="str">
            <v/>
          </cell>
        </row>
        <row r="50">
          <cell r="B50" t="str">
            <v>Medium urban area</v>
          </cell>
          <cell r="C50" t="str">
            <v>S</v>
          </cell>
          <cell r="D50">
            <v>31.01</v>
          </cell>
          <cell r="E50" t="str">
            <v/>
          </cell>
          <cell r="F50" t="str">
            <v/>
          </cell>
        </row>
        <row r="51">
          <cell r="B51" t="str">
            <v>Small urban area</v>
          </cell>
          <cell r="C51" t="str">
            <v>S</v>
          </cell>
          <cell r="D51">
            <v>54.28</v>
          </cell>
          <cell r="E51" t="str">
            <v/>
          </cell>
          <cell r="F51" t="str">
            <v/>
          </cell>
        </row>
        <row r="52">
          <cell r="B52" t="str">
            <v>Rural settlement/rural other</v>
          </cell>
          <cell r="C52" t="str">
            <v>S</v>
          </cell>
          <cell r="D52">
            <v>28.95</v>
          </cell>
          <cell r="E52" t="str">
            <v/>
          </cell>
          <cell r="F52" t="str">
            <v/>
          </cell>
        </row>
        <row r="53">
          <cell r="B53" t="str">
            <v>Major urban area</v>
          </cell>
          <cell r="C53">
            <v>76.39</v>
          </cell>
          <cell r="D53">
            <v>10.58</v>
          </cell>
          <cell r="E53" t="str">
            <v>.</v>
          </cell>
          <cell r="F53" t="str">
            <v/>
          </cell>
        </row>
        <row r="54">
          <cell r="B54" t="str">
            <v>Medium/large urban area</v>
          </cell>
          <cell r="C54" t="str">
            <v>Ŝ</v>
          </cell>
          <cell r="D54">
            <v>17.73</v>
          </cell>
          <cell r="E54" t="str">
            <v/>
          </cell>
          <cell r="F54" t="str">
            <v/>
          </cell>
        </row>
        <row r="55">
          <cell r="B55" t="str">
            <v>Small urban/rural area</v>
          </cell>
          <cell r="C55" t="str">
            <v>S</v>
          </cell>
          <cell r="D55">
            <v>28.5</v>
          </cell>
          <cell r="E55" t="str">
            <v/>
          </cell>
          <cell r="F55" t="str">
            <v/>
          </cell>
        </row>
        <row r="56">
          <cell r="B56" t="str">
            <v>Quintile 1 (least deprived)</v>
          </cell>
          <cell r="C56">
            <v>71.59</v>
          </cell>
          <cell r="D56">
            <v>33.21</v>
          </cell>
          <cell r="E56" t="str">
            <v>.</v>
          </cell>
          <cell r="F56" t="str">
            <v/>
          </cell>
        </row>
        <row r="57">
          <cell r="B57" t="str">
            <v>Quintile 2</v>
          </cell>
          <cell r="C57" t="str">
            <v>Ŝ</v>
          </cell>
          <cell r="D57">
            <v>17.68</v>
          </cell>
          <cell r="E57" t="str">
            <v/>
          </cell>
          <cell r="F57" t="str">
            <v/>
          </cell>
        </row>
        <row r="58">
          <cell r="B58" t="str">
            <v>Quintile 3</v>
          </cell>
          <cell r="C58">
            <v>65.97</v>
          </cell>
          <cell r="D58">
            <v>20.38</v>
          </cell>
          <cell r="E58" t="str">
            <v>.</v>
          </cell>
          <cell r="F58" t="str">
            <v/>
          </cell>
        </row>
        <row r="59">
          <cell r="B59" t="str">
            <v>Quintile 4</v>
          </cell>
          <cell r="C59">
            <v>70.03</v>
          </cell>
          <cell r="D59">
            <v>28.34</v>
          </cell>
          <cell r="E59" t="str">
            <v>.</v>
          </cell>
          <cell r="F59" t="str">
            <v/>
          </cell>
        </row>
        <row r="60">
          <cell r="B60" t="str">
            <v>Quintile 5 (most deprived)</v>
          </cell>
          <cell r="C60">
            <v>51.95</v>
          </cell>
          <cell r="D60">
            <v>17.84</v>
          </cell>
          <cell r="E60" t="str">
            <v>.</v>
          </cell>
          <cell r="F60" t="str">
            <v/>
          </cell>
        </row>
        <row r="61">
          <cell r="B61" t="str">
            <v>Had partner within last 12 months</v>
          </cell>
          <cell r="C61">
            <v>63.29</v>
          </cell>
          <cell r="D61">
            <v>10.88</v>
          </cell>
          <cell r="E61" t="str">
            <v>.</v>
          </cell>
          <cell r="F61" t="str">
            <v/>
          </cell>
        </row>
        <row r="62">
          <cell r="B62" t="str">
            <v>Has ever had a partner</v>
          </cell>
          <cell r="C62">
            <v>63.29</v>
          </cell>
          <cell r="D62">
            <v>10.88</v>
          </cell>
          <cell r="E62" t="str">
            <v>.</v>
          </cell>
          <cell r="F62" t="str">
            <v/>
          </cell>
        </row>
        <row r="63">
          <cell r="B63" t="str">
            <v>Partnered – legally registered</v>
          </cell>
          <cell r="C63">
            <v>65.87</v>
          </cell>
          <cell r="D63">
            <v>13.8</v>
          </cell>
          <cell r="E63" t="str">
            <v>.</v>
          </cell>
          <cell r="F63" t="str">
            <v/>
          </cell>
        </row>
        <row r="64">
          <cell r="B64" t="str">
            <v>Partnered – not legally registered</v>
          </cell>
          <cell r="C64">
            <v>70.959999999999994</v>
          </cell>
          <cell r="D64">
            <v>20.02</v>
          </cell>
          <cell r="E64" t="str">
            <v>.</v>
          </cell>
          <cell r="F64" t="str">
            <v/>
          </cell>
        </row>
        <row r="65">
          <cell r="B65" t="str">
            <v>Non-partnered</v>
          </cell>
          <cell r="C65" t="str">
            <v>S</v>
          </cell>
          <cell r="D65">
            <v>28.1</v>
          </cell>
          <cell r="E65" t="str">
            <v/>
          </cell>
          <cell r="F65" t="str">
            <v/>
          </cell>
        </row>
        <row r="66">
          <cell r="B66" t="str">
            <v>Never married and never in a civil union</v>
          </cell>
          <cell r="C66">
            <v>62.9</v>
          </cell>
          <cell r="D66">
            <v>26.22</v>
          </cell>
          <cell r="E66" t="str">
            <v>.</v>
          </cell>
          <cell r="F66" t="str">
            <v/>
          </cell>
        </row>
        <row r="67">
          <cell r="B67" t="str">
            <v>Divorced</v>
          </cell>
          <cell r="C67">
            <v>0</v>
          </cell>
          <cell r="D67">
            <v>0</v>
          </cell>
          <cell r="E67" t="str">
            <v>.</v>
          </cell>
          <cell r="F67" t="str">
            <v>*</v>
          </cell>
        </row>
        <row r="68">
          <cell r="B68" t="str">
            <v>Widowed/surviving partner</v>
          </cell>
          <cell r="C68" t="str">
            <v>S</v>
          </cell>
          <cell r="D68">
            <v>157.58000000000001</v>
          </cell>
          <cell r="E68" t="str">
            <v/>
          </cell>
          <cell r="F68" t="str">
            <v/>
          </cell>
        </row>
        <row r="69">
          <cell r="B69" t="str">
            <v>Separated</v>
          </cell>
          <cell r="C69" t="str">
            <v>S</v>
          </cell>
          <cell r="D69">
            <v>31.86</v>
          </cell>
          <cell r="E69" t="str">
            <v/>
          </cell>
          <cell r="F69" t="str">
            <v/>
          </cell>
        </row>
        <row r="70">
          <cell r="B70" t="str">
            <v>Married/civil union/de facto</v>
          </cell>
          <cell r="C70">
            <v>66.64</v>
          </cell>
          <cell r="D70">
            <v>13.51</v>
          </cell>
          <cell r="E70" t="str">
            <v>.</v>
          </cell>
          <cell r="F70" t="str">
            <v/>
          </cell>
        </row>
        <row r="71">
          <cell r="B71" t="str">
            <v>Adults with disability</v>
          </cell>
          <cell r="C71" t="str">
            <v>S</v>
          </cell>
          <cell r="D71">
            <v>48.72</v>
          </cell>
          <cell r="E71" t="str">
            <v/>
          </cell>
          <cell r="F71" t="str">
            <v/>
          </cell>
        </row>
        <row r="72">
          <cell r="B72" t="str">
            <v>Adults without disability</v>
          </cell>
          <cell r="C72">
            <v>64.55</v>
          </cell>
          <cell r="D72">
            <v>10.81</v>
          </cell>
          <cell r="E72" t="str">
            <v>.</v>
          </cell>
          <cell r="F72" t="str">
            <v/>
          </cell>
        </row>
        <row r="73">
          <cell r="B73" t="str">
            <v>Low level of psychological distress</v>
          </cell>
          <cell r="C73">
            <v>60.88</v>
          </cell>
          <cell r="D73">
            <v>12.3</v>
          </cell>
          <cell r="E73" t="str">
            <v>.</v>
          </cell>
          <cell r="F73" t="str">
            <v/>
          </cell>
        </row>
        <row r="74">
          <cell r="B74" t="str">
            <v>Moderate level of psychological distress</v>
          </cell>
          <cell r="C74">
            <v>66.930000000000007</v>
          </cell>
          <cell r="D74">
            <v>29.02</v>
          </cell>
          <cell r="E74" t="str">
            <v>.</v>
          </cell>
          <cell r="F74" t="str">
            <v/>
          </cell>
        </row>
        <row r="75">
          <cell r="B75" t="str">
            <v>High level of psychological distress</v>
          </cell>
          <cell r="C75">
            <v>84.67</v>
          </cell>
          <cell r="D75">
            <v>25.96</v>
          </cell>
          <cell r="E75" t="str">
            <v>.</v>
          </cell>
          <cell r="F75" t="str">
            <v/>
          </cell>
        </row>
        <row r="76">
          <cell r="B76" t="str">
            <v>No probable serious mental illness</v>
          </cell>
          <cell r="C76">
            <v>60.88</v>
          </cell>
          <cell r="D76">
            <v>12.3</v>
          </cell>
          <cell r="E76" t="str">
            <v>.</v>
          </cell>
          <cell r="F76" t="str">
            <v/>
          </cell>
        </row>
        <row r="77">
          <cell r="B77" t="str">
            <v>Probable serious mental illness</v>
          </cell>
          <cell r="C77">
            <v>66.930000000000007</v>
          </cell>
          <cell r="D77">
            <v>29.02</v>
          </cell>
          <cell r="E77" t="str">
            <v>.</v>
          </cell>
          <cell r="F77" t="str">
            <v/>
          </cell>
        </row>
        <row r="78">
          <cell r="B78" t="str">
            <v>Employed</v>
          </cell>
          <cell r="C78">
            <v>63.78</v>
          </cell>
          <cell r="D78">
            <v>12.61</v>
          </cell>
          <cell r="E78" t="str">
            <v>.</v>
          </cell>
          <cell r="F78" t="str">
            <v/>
          </cell>
        </row>
        <row r="79">
          <cell r="B79" t="str">
            <v>Unemployed</v>
          </cell>
          <cell r="C79">
            <v>81.790000000000006</v>
          </cell>
          <cell r="D79">
            <v>20.95</v>
          </cell>
          <cell r="E79" t="str">
            <v>.</v>
          </cell>
          <cell r="F79" t="str">
            <v/>
          </cell>
        </row>
        <row r="80">
          <cell r="B80" t="str">
            <v>Retired</v>
          </cell>
          <cell r="C80" t="str">
            <v>S</v>
          </cell>
          <cell r="D80">
            <v>36.53</v>
          </cell>
          <cell r="E80" t="str">
            <v/>
          </cell>
          <cell r="F80" t="str">
            <v/>
          </cell>
        </row>
        <row r="81">
          <cell r="B81" t="str">
            <v>Home or caring duties or voluntary work</v>
          </cell>
          <cell r="C81" t="str">
            <v>S</v>
          </cell>
          <cell r="D81">
            <v>63.98</v>
          </cell>
          <cell r="E81" t="str">
            <v/>
          </cell>
          <cell r="F81" t="str">
            <v/>
          </cell>
        </row>
        <row r="82">
          <cell r="B82" t="str">
            <v>Not employed, studying</v>
          </cell>
          <cell r="C82" t="str">
            <v>S</v>
          </cell>
          <cell r="D82">
            <v>43.2</v>
          </cell>
          <cell r="E82" t="str">
            <v/>
          </cell>
          <cell r="F82" t="str">
            <v/>
          </cell>
        </row>
        <row r="83">
          <cell r="B83" t="str">
            <v>Not employed, not actively seeking work/unable to work</v>
          </cell>
          <cell r="C83">
            <v>69.3</v>
          </cell>
          <cell r="D83">
            <v>29.12</v>
          </cell>
          <cell r="E83" t="str">
            <v>.</v>
          </cell>
          <cell r="F83" t="str">
            <v/>
          </cell>
        </row>
        <row r="84">
          <cell r="B84" t="str">
            <v>Other employment status</v>
          </cell>
          <cell r="C84" t="str">
            <v>S</v>
          </cell>
          <cell r="D84">
            <v>40.89</v>
          </cell>
          <cell r="E84" t="str">
            <v/>
          </cell>
          <cell r="F84" t="str">
            <v/>
          </cell>
        </row>
        <row r="85">
          <cell r="B85" t="str">
            <v>Not in the labour force</v>
          </cell>
          <cell r="C85">
            <v>58.27</v>
          </cell>
          <cell r="D85">
            <v>18.79</v>
          </cell>
          <cell r="E85" t="str">
            <v>.</v>
          </cell>
          <cell r="F85" t="str">
            <v/>
          </cell>
        </row>
        <row r="86">
          <cell r="B86" t="str">
            <v>Personal income: $20,000 or less</v>
          </cell>
          <cell r="C86">
            <v>63.67</v>
          </cell>
          <cell r="D86">
            <v>19.47</v>
          </cell>
          <cell r="E86" t="str">
            <v>.</v>
          </cell>
          <cell r="F86" t="str">
            <v/>
          </cell>
        </row>
        <row r="87">
          <cell r="B87" t="str">
            <v>Personal income: $20,001–$40,000</v>
          </cell>
          <cell r="C87" t="str">
            <v>Ŝ</v>
          </cell>
          <cell r="D87">
            <v>18.84</v>
          </cell>
          <cell r="E87" t="str">
            <v/>
          </cell>
          <cell r="F87" t="str">
            <v/>
          </cell>
        </row>
        <row r="88">
          <cell r="B88" t="str">
            <v>Personal income: $40,001–$60,000</v>
          </cell>
          <cell r="C88">
            <v>51.54</v>
          </cell>
          <cell r="D88">
            <v>20.399999999999999</v>
          </cell>
          <cell r="E88" t="str">
            <v>.</v>
          </cell>
          <cell r="F88" t="str">
            <v/>
          </cell>
        </row>
        <row r="89">
          <cell r="B89" t="str">
            <v>Personal income: $60,001 or more</v>
          </cell>
          <cell r="C89" t="str">
            <v>Ŝ</v>
          </cell>
          <cell r="D89">
            <v>19.22</v>
          </cell>
          <cell r="E89" t="str">
            <v/>
          </cell>
          <cell r="F89" t="str">
            <v/>
          </cell>
        </row>
        <row r="90">
          <cell r="B90" t="str">
            <v>Household income: $40,000 or less</v>
          </cell>
          <cell r="C90">
            <v>52.92</v>
          </cell>
          <cell r="D90">
            <v>21.26</v>
          </cell>
          <cell r="E90" t="str">
            <v>.</v>
          </cell>
          <cell r="F90" t="str">
            <v/>
          </cell>
        </row>
        <row r="91">
          <cell r="B91" t="str">
            <v>Household income: $40,001–$60,000</v>
          </cell>
          <cell r="C91">
            <v>58.35</v>
          </cell>
          <cell r="D91">
            <v>25.1</v>
          </cell>
          <cell r="E91" t="str">
            <v>.</v>
          </cell>
          <cell r="F91" t="str">
            <v/>
          </cell>
        </row>
        <row r="92">
          <cell r="B92" t="str">
            <v>Household income: $60,001–$100,000</v>
          </cell>
          <cell r="C92">
            <v>57.36</v>
          </cell>
          <cell r="D92">
            <v>19.010000000000002</v>
          </cell>
          <cell r="E92" t="str">
            <v>.</v>
          </cell>
          <cell r="F92" t="str">
            <v/>
          </cell>
        </row>
        <row r="93">
          <cell r="B93" t="str">
            <v>Household income: $100,001 or more</v>
          </cell>
          <cell r="C93">
            <v>77.48</v>
          </cell>
          <cell r="D93">
            <v>13.76</v>
          </cell>
          <cell r="E93" t="str">
            <v>.</v>
          </cell>
          <cell r="F93" t="str">
            <v/>
          </cell>
        </row>
        <row r="94">
          <cell r="B94" t="str">
            <v>Not at all limited</v>
          </cell>
          <cell r="C94">
            <v>68.16</v>
          </cell>
          <cell r="D94">
            <v>16.5</v>
          </cell>
          <cell r="E94" t="str">
            <v>.</v>
          </cell>
          <cell r="F94" t="str">
            <v/>
          </cell>
        </row>
        <row r="95">
          <cell r="B95" t="str">
            <v>A little limited</v>
          </cell>
          <cell r="C95" t="str">
            <v>Ŝ</v>
          </cell>
          <cell r="D95">
            <v>18.82</v>
          </cell>
          <cell r="E95" t="str">
            <v/>
          </cell>
          <cell r="F95" t="str">
            <v/>
          </cell>
        </row>
        <row r="96">
          <cell r="B96" t="str">
            <v>Quite limited</v>
          </cell>
          <cell r="C96">
            <v>74.709999999999994</v>
          </cell>
          <cell r="D96">
            <v>29.64</v>
          </cell>
          <cell r="E96" t="str">
            <v>.</v>
          </cell>
          <cell r="F96" t="str">
            <v/>
          </cell>
        </row>
        <row r="97">
          <cell r="B97" t="str">
            <v>Very limited</v>
          </cell>
          <cell r="C97" t="str">
            <v>S</v>
          </cell>
          <cell r="D97">
            <v>23.31</v>
          </cell>
          <cell r="E97" t="str">
            <v/>
          </cell>
          <cell r="F97" t="str">
            <v/>
          </cell>
        </row>
        <row r="98">
          <cell r="B98" t="str">
            <v>Couldn't buy it</v>
          </cell>
          <cell r="C98">
            <v>76.05</v>
          </cell>
          <cell r="D98">
            <v>22.55</v>
          </cell>
          <cell r="E98" t="str">
            <v>.</v>
          </cell>
          <cell r="F98" t="str">
            <v/>
          </cell>
        </row>
        <row r="99">
          <cell r="B99" t="str">
            <v>Not at all limited</v>
          </cell>
          <cell r="C99">
            <v>68.16</v>
          </cell>
          <cell r="D99">
            <v>16.5</v>
          </cell>
          <cell r="E99" t="str">
            <v>.</v>
          </cell>
          <cell r="F99" t="str">
            <v/>
          </cell>
        </row>
        <row r="100">
          <cell r="B100" t="str">
            <v>A little limited</v>
          </cell>
          <cell r="C100" t="str">
            <v>Ŝ</v>
          </cell>
          <cell r="D100">
            <v>18.82</v>
          </cell>
          <cell r="E100" t="str">
            <v/>
          </cell>
          <cell r="F100" t="str">
            <v/>
          </cell>
        </row>
        <row r="101">
          <cell r="B101" t="str">
            <v>Quite or very limited</v>
          </cell>
          <cell r="C101">
            <v>57.5</v>
          </cell>
          <cell r="D101">
            <v>21.34</v>
          </cell>
          <cell r="E101" t="str">
            <v>.</v>
          </cell>
          <cell r="F101" t="str">
            <v/>
          </cell>
        </row>
        <row r="102">
          <cell r="B102" t="str">
            <v>Couldn't buy it</v>
          </cell>
          <cell r="C102">
            <v>76.05</v>
          </cell>
          <cell r="D102">
            <v>22.55</v>
          </cell>
          <cell r="E102" t="str">
            <v>.</v>
          </cell>
          <cell r="F102" t="str">
            <v/>
          </cell>
        </row>
        <row r="103">
          <cell r="B103" t="str">
            <v>Yes, can meet unexpected expense</v>
          </cell>
          <cell r="C103">
            <v>63.44</v>
          </cell>
          <cell r="D103">
            <v>12.13</v>
          </cell>
          <cell r="E103" t="str">
            <v>.</v>
          </cell>
          <cell r="F103" t="str">
            <v/>
          </cell>
        </row>
        <row r="104">
          <cell r="B104" t="str">
            <v>No, cannot meet unexpected expense</v>
          </cell>
          <cell r="C104">
            <v>63.84</v>
          </cell>
          <cell r="D104">
            <v>18.36</v>
          </cell>
          <cell r="E104" t="str">
            <v>.</v>
          </cell>
          <cell r="F104" t="str">
            <v/>
          </cell>
        </row>
        <row r="105">
          <cell r="B105" t="str">
            <v>Household had no vehicle access</v>
          </cell>
          <cell r="C105" t="str">
            <v>S</v>
          </cell>
          <cell r="D105">
            <v>97.72</v>
          </cell>
          <cell r="E105" t="str">
            <v/>
          </cell>
          <cell r="F105" t="str">
            <v/>
          </cell>
        </row>
        <row r="106">
          <cell r="B106" t="str">
            <v>Household had vehicle access</v>
          </cell>
          <cell r="C106">
            <v>62.88</v>
          </cell>
          <cell r="D106">
            <v>10.98</v>
          </cell>
          <cell r="E106" t="str">
            <v>.</v>
          </cell>
          <cell r="F106" t="str">
            <v/>
          </cell>
        </row>
        <row r="107">
          <cell r="B107" t="str">
            <v>Household had no access to device</v>
          </cell>
          <cell r="C107">
            <v>0</v>
          </cell>
          <cell r="D107">
            <v>0</v>
          </cell>
          <cell r="E107" t="str">
            <v>.</v>
          </cell>
          <cell r="F107" t="str">
            <v>*</v>
          </cell>
        </row>
        <row r="108">
          <cell r="B108" t="str">
            <v>Household had access to device</v>
          </cell>
          <cell r="C108">
            <v>63.61</v>
          </cell>
          <cell r="D108">
            <v>10.9</v>
          </cell>
          <cell r="E108" t="str">
            <v>.</v>
          </cell>
          <cell r="F108" t="str">
            <v/>
          </cell>
        </row>
        <row r="109">
          <cell r="B109" t="str">
            <v>One person household</v>
          </cell>
          <cell r="C109">
            <v>45.88</v>
          </cell>
          <cell r="D109">
            <v>22.09</v>
          </cell>
          <cell r="E109" t="str">
            <v>.</v>
          </cell>
          <cell r="F109" t="str">
            <v/>
          </cell>
        </row>
        <row r="110">
          <cell r="B110" t="str">
            <v>One parent with child(ren)</v>
          </cell>
          <cell r="C110" t="str">
            <v>S</v>
          </cell>
          <cell r="D110">
            <v>25.97</v>
          </cell>
          <cell r="E110" t="str">
            <v/>
          </cell>
          <cell r="F110" t="str">
            <v/>
          </cell>
        </row>
        <row r="111">
          <cell r="B111" t="str">
            <v>Couple only</v>
          </cell>
          <cell r="C111">
            <v>60.45</v>
          </cell>
          <cell r="D111">
            <v>21.24</v>
          </cell>
          <cell r="E111" t="str">
            <v>.</v>
          </cell>
          <cell r="F111" t="str">
            <v/>
          </cell>
        </row>
        <row r="112">
          <cell r="B112" t="str">
            <v>Couple with child(ren)</v>
          </cell>
          <cell r="C112" t="str">
            <v>Ŝ</v>
          </cell>
          <cell r="D112">
            <v>19.05</v>
          </cell>
          <cell r="E112" t="str">
            <v/>
          </cell>
          <cell r="F112" t="str">
            <v/>
          </cell>
        </row>
        <row r="113">
          <cell r="B113" t="str">
            <v>Other multi-person household</v>
          </cell>
          <cell r="C113" t="str">
            <v>Ŝ</v>
          </cell>
          <cell r="D113">
            <v>16.079999999999998</v>
          </cell>
          <cell r="E113" t="str">
            <v/>
          </cell>
          <cell r="F113" t="str">
            <v/>
          </cell>
        </row>
        <row r="114">
          <cell r="B114" t="str">
            <v>Other household with couple and/or child</v>
          </cell>
          <cell r="C114">
            <v>67.75</v>
          </cell>
          <cell r="D114">
            <v>26.68</v>
          </cell>
          <cell r="E114" t="str">
            <v>.</v>
          </cell>
          <cell r="F114" t="str">
            <v/>
          </cell>
        </row>
        <row r="115">
          <cell r="B115" t="str">
            <v>One-person household</v>
          </cell>
          <cell r="C115">
            <v>45.88</v>
          </cell>
          <cell r="D115">
            <v>22.09</v>
          </cell>
          <cell r="E115" t="str">
            <v>.</v>
          </cell>
          <cell r="F115" t="str">
            <v/>
          </cell>
        </row>
        <row r="116">
          <cell r="B116" t="str">
            <v>Two-people household</v>
          </cell>
          <cell r="C116">
            <v>68.61</v>
          </cell>
          <cell r="D116">
            <v>15.12</v>
          </cell>
          <cell r="E116" t="str">
            <v>.</v>
          </cell>
          <cell r="F116" t="str">
            <v/>
          </cell>
        </row>
        <row r="117">
          <cell r="B117" t="str">
            <v>Three-people household</v>
          </cell>
          <cell r="C117">
            <v>47.2</v>
          </cell>
          <cell r="D117">
            <v>22.49</v>
          </cell>
          <cell r="E117" t="str">
            <v>.</v>
          </cell>
          <cell r="F117" t="str">
            <v/>
          </cell>
        </row>
        <row r="118">
          <cell r="B118" t="str">
            <v>Four-people household</v>
          </cell>
          <cell r="C118">
            <v>69.25</v>
          </cell>
          <cell r="D118">
            <v>21.92</v>
          </cell>
          <cell r="E118" t="str">
            <v>.</v>
          </cell>
          <cell r="F118" t="str">
            <v/>
          </cell>
        </row>
        <row r="119">
          <cell r="B119" t="str">
            <v>Five-or-more-people household</v>
          </cell>
          <cell r="C119">
            <v>72.150000000000006</v>
          </cell>
          <cell r="D119">
            <v>29.14</v>
          </cell>
          <cell r="E119" t="str">
            <v>.</v>
          </cell>
          <cell r="F119" t="str">
            <v/>
          </cell>
        </row>
        <row r="120">
          <cell r="B120" t="str">
            <v>No children in household</v>
          </cell>
          <cell r="C120">
            <v>62.08</v>
          </cell>
          <cell r="D120">
            <v>14.86</v>
          </cell>
          <cell r="E120" t="str">
            <v>.</v>
          </cell>
          <cell r="F120" t="str">
            <v/>
          </cell>
        </row>
        <row r="121">
          <cell r="B121" t="str">
            <v>One-child household</v>
          </cell>
          <cell r="C121" t="str">
            <v>Ŝ</v>
          </cell>
          <cell r="D121">
            <v>19.36</v>
          </cell>
          <cell r="E121" t="str">
            <v/>
          </cell>
          <cell r="F121" t="str">
            <v/>
          </cell>
        </row>
        <row r="122">
          <cell r="B122" t="str">
            <v>Two-or-more-children household</v>
          </cell>
          <cell r="C122">
            <v>65.09</v>
          </cell>
          <cell r="D122">
            <v>18.7</v>
          </cell>
          <cell r="E122" t="str">
            <v>.</v>
          </cell>
          <cell r="F122" t="str">
            <v/>
          </cell>
        </row>
        <row r="123">
          <cell r="B123" t="str">
            <v>No children in household</v>
          </cell>
          <cell r="C123">
            <v>62.08</v>
          </cell>
          <cell r="D123">
            <v>14.86</v>
          </cell>
          <cell r="E123" t="str">
            <v>.</v>
          </cell>
          <cell r="F123" t="str">
            <v/>
          </cell>
        </row>
        <row r="124">
          <cell r="B124" t="str">
            <v>One-or-more-children household</v>
          </cell>
          <cell r="C124">
            <v>65.05</v>
          </cell>
          <cell r="D124">
            <v>13.48</v>
          </cell>
          <cell r="E124" t="str">
            <v>.</v>
          </cell>
          <cell r="F124" t="str">
            <v/>
          </cell>
        </row>
        <row r="125">
          <cell r="B125" t="str">
            <v>Yes, lived at current address</v>
          </cell>
          <cell r="C125">
            <v>60.71</v>
          </cell>
          <cell r="D125">
            <v>13.49</v>
          </cell>
          <cell r="E125" t="str">
            <v>.</v>
          </cell>
          <cell r="F125" t="str">
            <v/>
          </cell>
        </row>
        <row r="126">
          <cell r="B126" t="str">
            <v>No, did not live at current address</v>
          </cell>
          <cell r="C126" t="str">
            <v>Ŝ</v>
          </cell>
          <cell r="D126">
            <v>18.03</v>
          </cell>
          <cell r="E126" t="str">
            <v/>
          </cell>
          <cell r="F126" t="str">
            <v/>
          </cell>
        </row>
        <row r="127">
          <cell r="B127" t="str">
            <v>Owned</v>
          </cell>
          <cell r="C127">
            <v>56.79</v>
          </cell>
          <cell r="D127">
            <v>14.93</v>
          </cell>
          <cell r="E127" t="str">
            <v>.</v>
          </cell>
          <cell r="F127" t="str">
            <v/>
          </cell>
        </row>
        <row r="128">
          <cell r="B128" t="str">
            <v>Rented, private</v>
          </cell>
          <cell r="C128">
            <v>72.61</v>
          </cell>
          <cell r="D128">
            <v>13.19</v>
          </cell>
          <cell r="E128" t="str">
            <v>.</v>
          </cell>
          <cell r="F128" t="str">
            <v/>
          </cell>
        </row>
        <row r="129">
          <cell r="B129" t="str">
            <v>Rented, government</v>
          </cell>
          <cell r="C129" t="str">
            <v>S</v>
          </cell>
          <cell r="D129">
            <v>45.53</v>
          </cell>
          <cell r="E129" t="str">
            <v/>
          </cell>
          <cell r="F129" t="str">
            <v/>
          </cell>
        </row>
      </sheetData>
      <sheetData sheetId="24">
        <row r="4">
          <cell r="B4" t="str">
            <v>New Zealand Average</v>
          </cell>
          <cell r="C4">
            <v>28.98</v>
          </cell>
          <cell r="D4">
            <v>10.94</v>
          </cell>
          <cell r="E4" t="str">
            <v>.</v>
          </cell>
          <cell r="F4" t="str">
            <v/>
          </cell>
        </row>
        <row r="5">
          <cell r="B5" t="str">
            <v>Male</v>
          </cell>
          <cell r="C5">
            <v>29.36</v>
          </cell>
          <cell r="D5">
            <v>12.85</v>
          </cell>
          <cell r="E5" t="str">
            <v>.</v>
          </cell>
          <cell r="F5" t="str">
            <v/>
          </cell>
        </row>
        <row r="6">
          <cell r="B6" t="str">
            <v>Female</v>
          </cell>
          <cell r="C6" t="str">
            <v>Ŝ</v>
          </cell>
          <cell r="D6">
            <v>14.23</v>
          </cell>
          <cell r="E6" t="str">
            <v/>
          </cell>
          <cell r="F6" t="str">
            <v/>
          </cell>
        </row>
        <row r="7">
          <cell r="B7" t="str">
            <v>Gender diverse</v>
          </cell>
          <cell r="C7">
            <v>0</v>
          </cell>
          <cell r="D7">
            <v>0</v>
          </cell>
          <cell r="E7" t="str">
            <v>.</v>
          </cell>
          <cell r="F7" t="str">
            <v>*</v>
          </cell>
        </row>
        <row r="8">
          <cell r="B8" t="str">
            <v>Cis-male</v>
          </cell>
          <cell r="C8">
            <v>29.15</v>
          </cell>
          <cell r="D8">
            <v>12.87</v>
          </cell>
          <cell r="E8" t="str">
            <v>.</v>
          </cell>
          <cell r="F8" t="str">
            <v/>
          </cell>
        </row>
        <row r="9">
          <cell r="B9" t="str">
            <v>Cis-female</v>
          </cell>
          <cell r="C9" t="str">
            <v>Ŝ</v>
          </cell>
          <cell r="D9">
            <v>14.23</v>
          </cell>
          <cell r="E9" t="str">
            <v/>
          </cell>
          <cell r="F9" t="str">
            <v/>
          </cell>
        </row>
        <row r="10">
          <cell r="B10" t="str">
            <v>Gender-diverse or trans-gender</v>
          </cell>
          <cell r="C10" t="str">
            <v>S</v>
          </cell>
          <cell r="D10">
            <v>138.03</v>
          </cell>
          <cell r="E10" t="str">
            <v/>
          </cell>
          <cell r="F10" t="str">
            <v/>
          </cell>
        </row>
        <row r="11">
          <cell r="B11" t="str">
            <v>Heterosexual</v>
          </cell>
          <cell r="C11">
            <v>27.62</v>
          </cell>
          <cell r="D11">
            <v>11.15</v>
          </cell>
          <cell r="E11" t="str">
            <v>.</v>
          </cell>
          <cell r="F11" t="str">
            <v/>
          </cell>
        </row>
        <row r="12">
          <cell r="B12" t="str">
            <v>Gay or lesbian</v>
          </cell>
          <cell r="C12" t="str">
            <v>Ŝ</v>
          </cell>
          <cell r="D12">
            <v>0</v>
          </cell>
          <cell r="E12" t="str">
            <v/>
          </cell>
          <cell r="F12" t="str">
            <v>*</v>
          </cell>
        </row>
        <row r="13">
          <cell r="B13" t="str">
            <v>Bisexual</v>
          </cell>
          <cell r="C13" t="str">
            <v>SŜ</v>
          </cell>
          <cell r="D13">
            <v>19.75</v>
          </cell>
          <cell r="E13" t="str">
            <v/>
          </cell>
          <cell r="F13" t="str">
            <v/>
          </cell>
        </row>
        <row r="14">
          <cell r="B14" t="str">
            <v>Other sexual identity</v>
          </cell>
          <cell r="C14" t="str">
            <v>S</v>
          </cell>
          <cell r="D14">
            <v>130.13</v>
          </cell>
          <cell r="E14" t="str">
            <v/>
          </cell>
          <cell r="F14" t="str">
            <v/>
          </cell>
        </row>
        <row r="15">
          <cell r="B15" t="str">
            <v>People with diverse sexualities</v>
          </cell>
          <cell r="C15" t="str">
            <v>S</v>
          </cell>
          <cell r="D15">
            <v>43.7</v>
          </cell>
          <cell r="E15" t="str">
            <v/>
          </cell>
          <cell r="F15" t="str">
            <v/>
          </cell>
        </row>
        <row r="16">
          <cell r="B16" t="str">
            <v>Not LGBT</v>
          </cell>
          <cell r="C16">
            <v>27.6</v>
          </cell>
          <cell r="D16">
            <v>10.84</v>
          </cell>
          <cell r="E16" t="str">
            <v>.</v>
          </cell>
          <cell r="F16" t="str">
            <v/>
          </cell>
        </row>
        <row r="17">
          <cell r="B17" t="str">
            <v>LGBT</v>
          </cell>
          <cell r="C17" t="str">
            <v>S</v>
          </cell>
          <cell r="D17">
            <v>42.65</v>
          </cell>
          <cell r="E17" t="str">
            <v/>
          </cell>
          <cell r="F17" t="str">
            <v/>
          </cell>
        </row>
        <row r="18">
          <cell r="B18" t="str">
            <v>15–19 years</v>
          </cell>
          <cell r="C18" t="str">
            <v>S</v>
          </cell>
          <cell r="D18">
            <v>52.24</v>
          </cell>
          <cell r="E18" t="str">
            <v/>
          </cell>
          <cell r="F18" t="str">
            <v/>
          </cell>
        </row>
        <row r="19">
          <cell r="B19" t="str">
            <v>20–29 years</v>
          </cell>
          <cell r="C19" t="str">
            <v>Ŝ</v>
          </cell>
          <cell r="D19">
            <v>15.11</v>
          </cell>
          <cell r="E19" t="str">
            <v/>
          </cell>
          <cell r="F19" t="str">
            <v/>
          </cell>
        </row>
        <row r="20">
          <cell r="B20" t="str">
            <v>30–39 years</v>
          </cell>
          <cell r="C20" t="str">
            <v>SŜ</v>
          </cell>
          <cell r="D20">
            <v>16.52</v>
          </cell>
          <cell r="E20" t="str">
            <v/>
          </cell>
          <cell r="F20" t="str">
            <v/>
          </cell>
        </row>
        <row r="21">
          <cell r="B21" t="str">
            <v>40–49 years</v>
          </cell>
          <cell r="C21" t="str">
            <v>S</v>
          </cell>
          <cell r="D21">
            <v>24.22</v>
          </cell>
          <cell r="E21" t="str">
            <v/>
          </cell>
          <cell r="F21" t="str">
            <v/>
          </cell>
        </row>
        <row r="22">
          <cell r="B22" t="str">
            <v>50–59 years</v>
          </cell>
          <cell r="C22" t="str">
            <v>SŜ</v>
          </cell>
          <cell r="D22">
            <v>18.25</v>
          </cell>
          <cell r="E22" t="str">
            <v/>
          </cell>
          <cell r="F22" t="str">
            <v/>
          </cell>
        </row>
        <row r="23">
          <cell r="B23" t="str">
            <v>60–64 years</v>
          </cell>
          <cell r="C23" t="str">
            <v>S</v>
          </cell>
          <cell r="D23">
            <v>87.39</v>
          </cell>
          <cell r="E23" t="str">
            <v/>
          </cell>
          <cell r="F23" t="str">
            <v/>
          </cell>
        </row>
        <row r="24">
          <cell r="B24" t="str">
            <v>65 years and over</v>
          </cell>
          <cell r="C24" t="str">
            <v>S</v>
          </cell>
          <cell r="D24">
            <v>38.549999999999997</v>
          </cell>
          <cell r="E24" t="str">
            <v/>
          </cell>
          <cell r="F24" t="str">
            <v/>
          </cell>
        </row>
        <row r="25">
          <cell r="B25" t="str">
            <v>15–29 years</v>
          </cell>
          <cell r="C25" t="str">
            <v>SŜ</v>
          </cell>
          <cell r="D25">
            <v>19.23</v>
          </cell>
          <cell r="E25" t="str">
            <v/>
          </cell>
          <cell r="F25" t="str">
            <v/>
          </cell>
        </row>
        <row r="26">
          <cell r="B26" t="str">
            <v>30–64 years</v>
          </cell>
          <cell r="C26">
            <v>25.54</v>
          </cell>
          <cell r="D26">
            <v>12.42</v>
          </cell>
          <cell r="E26" t="str">
            <v>.</v>
          </cell>
          <cell r="F26" t="str">
            <v/>
          </cell>
        </row>
        <row r="27">
          <cell r="B27" t="str">
            <v>65 years and over</v>
          </cell>
          <cell r="C27" t="str">
            <v>S</v>
          </cell>
          <cell r="D27">
            <v>38.549999999999997</v>
          </cell>
          <cell r="E27" t="str">
            <v/>
          </cell>
          <cell r="F27" t="str">
            <v/>
          </cell>
        </row>
        <row r="28">
          <cell r="B28" t="str">
            <v>15–19 years</v>
          </cell>
          <cell r="C28" t="str">
            <v>S</v>
          </cell>
          <cell r="D28">
            <v>52.24</v>
          </cell>
          <cell r="E28" t="str">
            <v/>
          </cell>
          <cell r="F28" t="str">
            <v/>
          </cell>
        </row>
        <row r="29">
          <cell r="B29" t="str">
            <v>20–29 years</v>
          </cell>
          <cell r="C29" t="str">
            <v>Ŝ</v>
          </cell>
          <cell r="D29">
            <v>15.11</v>
          </cell>
          <cell r="E29" t="str">
            <v/>
          </cell>
          <cell r="F29" t="str">
            <v/>
          </cell>
        </row>
        <row r="30">
          <cell r="B30" t="str">
            <v>NZ European</v>
          </cell>
          <cell r="C30" t="str">
            <v>Ŝ</v>
          </cell>
          <cell r="D30">
            <v>13.67</v>
          </cell>
          <cell r="E30" t="str">
            <v/>
          </cell>
          <cell r="F30" t="str">
            <v/>
          </cell>
        </row>
        <row r="31">
          <cell r="B31" t="str">
            <v>Māori</v>
          </cell>
          <cell r="C31" t="str">
            <v>Ŝ</v>
          </cell>
          <cell r="D31">
            <v>18.38</v>
          </cell>
          <cell r="E31" t="str">
            <v/>
          </cell>
          <cell r="F31" t="str">
            <v/>
          </cell>
        </row>
        <row r="32">
          <cell r="B32" t="str">
            <v>Pacific peoples</v>
          </cell>
          <cell r="C32" t="str">
            <v>S</v>
          </cell>
          <cell r="D32">
            <v>33.69</v>
          </cell>
          <cell r="E32" t="str">
            <v/>
          </cell>
          <cell r="F32" t="str">
            <v/>
          </cell>
        </row>
        <row r="33">
          <cell r="B33" t="str">
            <v>Asian</v>
          </cell>
          <cell r="C33" t="str">
            <v>SŜ</v>
          </cell>
          <cell r="D33">
            <v>15.92</v>
          </cell>
          <cell r="E33" t="str">
            <v/>
          </cell>
          <cell r="F33" t="str">
            <v/>
          </cell>
        </row>
        <row r="34">
          <cell r="B34" t="str">
            <v>Chinese</v>
          </cell>
          <cell r="C34">
            <v>0</v>
          </cell>
          <cell r="D34">
            <v>0</v>
          </cell>
          <cell r="E34" t="str">
            <v>.</v>
          </cell>
          <cell r="F34" t="str">
            <v>*</v>
          </cell>
        </row>
        <row r="35">
          <cell r="B35" t="str">
            <v>Indian</v>
          </cell>
          <cell r="C35" t="str">
            <v>S</v>
          </cell>
          <cell r="D35">
            <v>59.48</v>
          </cell>
          <cell r="E35" t="str">
            <v/>
          </cell>
          <cell r="F35" t="str">
            <v/>
          </cell>
        </row>
        <row r="36">
          <cell r="B36" t="str">
            <v>Other Asian ethnicity</v>
          </cell>
          <cell r="C36" t="str">
            <v>S</v>
          </cell>
          <cell r="D36">
            <v>30.41</v>
          </cell>
          <cell r="E36" t="str">
            <v/>
          </cell>
          <cell r="F36" t="str">
            <v/>
          </cell>
        </row>
        <row r="37">
          <cell r="B37" t="str">
            <v>Other ethnicity</v>
          </cell>
          <cell r="C37" t="str">
            <v>S</v>
          </cell>
          <cell r="D37">
            <v>46.49</v>
          </cell>
          <cell r="E37" t="str">
            <v/>
          </cell>
          <cell r="F37" t="str">
            <v/>
          </cell>
        </row>
        <row r="38">
          <cell r="B38" t="str">
            <v>Other ethnicity (except European and Māori)</v>
          </cell>
          <cell r="C38" t="str">
            <v>SŜ</v>
          </cell>
          <cell r="D38">
            <v>12.89</v>
          </cell>
          <cell r="E38" t="str">
            <v/>
          </cell>
          <cell r="F38" t="str">
            <v/>
          </cell>
        </row>
        <row r="39">
          <cell r="B39" t="str">
            <v>Other ethnicity (except European, Māori and Asian)</v>
          </cell>
          <cell r="C39" t="str">
            <v>S</v>
          </cell>
          <cell r="D39">
            <v>26.11</v>
          </cell>
          <cell r="E39" t="str">
            <v/>
          </cell>
          <cell r="F39" t="str">
            <v/>
          </cell>
        </row>
        <row r="40">
          <cell r="B40" t="str">
            <v>Other ethnicity (except European, Māori and Pacific)</v>
          </cell>
          <cell r="C40" t="str">
            <v>SŜ</v>
          </cell>
          <cell r="D40">
            <v>13.26</v>
          </cell>
          <cell r="E40" t="str">
            <v/>
          </cell>
          <cell r="F40" t="str">
            <v/>
          </cell>
        </row>
        <row r="41">
          <cell r="B41">
            <v>2018</v>
          </cell>
          <cell r="C41">
            <v>28.86</v>
          </cell>
          <cell r="D41">
            <v>12.86</v>
          </cell>
          <cell r="E41" t="str">
            <v>.</v>
          </cell>
          <cell r="F41" t="str">
            <v/>
          </cell>
        </row>
        <row r="42">
          <cell r="B42" t="str">
            <v>2019/20</v>
          </cell>
          <cell r="C42" t="str">
            <v>Ŝ</v>
          </cell>
          <cell r="D42">
            <v>13.84</v>
          </cell>
          <cell r="E42" t="str">
            <v/>
          </cell>
          <cell r="F42" t="str">
            <v/>
          </cell>
        </row>
        <row r="43">
          <cell r="B43" t="str">
            <v>Auckland</v>
          </cell>
          <cell r="C43" t="str">
            <v>SŜ</v>
          </cell>
          <cell r="D43">
            <v>15.08</v>
          </cell>
          <cell r="E43" t="str">
            <v/>
          </cell>
          <cell r="F43" t="str">
            <v/>
          </cell>
        </row>
        <row r="44">
          <cell r="B44" t="str">
            <v>Wellington</v>
          </cell>
          <cell r="C44" t="str">
            <v>S</v>
          </cell>
          <cell r="D44">
            <v>31.2</v>
          </cell>
          <cell r="E44" t="str">
            <v/>
          </cell>
          <cell r="F44" t="str">
            <v/>
          </cell>
        </row>
        <row r="45">
          <cell r="B45" t="str">
            <v>Rest of North Island</v>
          </cell>
          <cell r="C45" t="str">
            <v>Ŝ</v>
          </cell>
          <cell r="D45">
            <v>19.86</v>
          </cell>
          <cell r="E45" t="str">
            <v/>
          </cell>
          <cell r="F45" t="str">
            <v/>
          </cell>
        </row>
        <row r="46">
          <cell r="B46" t="str">
            <v>Canterbury</v>
          </cell>
          <cell r="C46" t="str">
            <v>S</v>
          </cell>
          <cell r="D46">
            <v>22.6</v>
          </cell>
          <cell r="E46" t="str">
            <v/>
          </cell>
          <cell r="F46" t="str">
            <v/>
          </cell>
        </row>
        <row r="47">
          <cell r="B47" t="str">
            <v>Rest of South Island</v>
          </cell>
          <cell r="C47" t="str">
            <v>S</v>
          </cell>
          <cell r="D47">
            <v>32.54</v>
          </cell>
          <cell r="E47" t="str">
            <v/>
          </cell>
          <cell r="F47" t="str">
            <v/>
          </cell>
        </row>
        <row r="48">
          <cell r="B48" t="str">
            <v>Major urban area</v>
          </cell>
          <cell r="C48">
            <v>21.6</v>
          </cell>
          <cell r="D48">
            <v>10.39</v>
          </cell>
          <cell r="E48" t="str">
            <v>.</v>
          </cell>
          <cell r="F48" t="str">
            <v/>
          </cell>
        </row>
        <row r="49">
          <cell r="B49" t="str">
            <v>Large urban area</v>
          </cell>
          <cell r="C49" t="str">
            <v>S</v>
          </cell>
          <cell r="D49">
            <v>28.02</v>
          </cell>
          <cell r="E49" t="str">
            <v/>
          </cell>
          <cell r="F49" t="str">
            <v/>
          </cell>
        </row>
        <row r="50">
          <cell r="B50" t="str">
            <v>Medium urban area</v>
          </cell>
          <cell r="C50" t="str">
            <v>S</v>
          </cell>
          <cell r="D50">
            <v>34.32</v>
          </cell>
          <cell r="E50" t="str">
            <v/>
          </cell>
          <cell r="F50" t="str">
            <v/>
          </cell>
        </row>
        <row r="51">
          <cell r="B51" t="str">
            <v>Small urban area</v>
          </cell>
          <cell r="C51" t="str">
            <v>S</v>
          </cell>
          <cell r="D51">
            <v>37.159999999999997</v>
          </cell>
          <cell r="E51" t="str">
            <v/>
          </cell>
          <cell r="F51" t="str">
            <v/>
          </cell>
        </row>
        <row r="52">
          <cell r="B52" t="str">
            <v>Rural settlement/rural other</v>
          </cell>
          <cell r="C52" t="str">
            <v>S</v>
          </cell>
          <cell r="D52">
            <v>28.81</v>
          </cell>
          <cell r="E52" t="str">
            <v/>
          </cell>
          <cell r="F52" t="str">
            <v/>
          </cell>
        </row>
        <row r="53">
          <cell r="B53" t="str">
            <v>Major urban area</v>
          </cell>
          <cell r="C53">
            <v>21.6</v>
          </cell>
          <cell r="D53">
            <v>10.39</v>
          </cell>
          <cell r="E53" t="str">
            <v>.</v>
          </cell>
          <cell r="F53" t="str">
            <v/>
          </cell>
        </row>
        <row r="54">
          <cell r="B54" t="str">
            <v>Medium/large urban area</v>
          </cell>
          <cell r="C54">
            <v>48.33</v>
          </cell>
          <cell r="D54">
            <v>20.04</v>
          </cell>
          <cell r="E54" t="str">
            <v>.</v>
          </cell>
          <cell r="F54" t="str">
            <v/>
          </cell>
        </row>
        <row r="55">
          <cell r="B55" t="str">
            <v>Small urban/rural area</v>
          </cell>
          <cell r="C55" t="str">
            <v>S</v>
          </cell>
          <cell r="D55">
            <v>28.15</v>
          </cell>
          <cell r="E55" t="str">
            <v/>
          </cell>
          <cell r="F55" t="str">
            <v/>
          </cell>
        </row>
        <row r="56">
          <cell r="B56" t="str">
            <v>Quintile 1 (least deprived)</v>
          </cell>
          <cell r="C56" t="str">
            <v>S</v>
          </cell>
          <cell r="D56">
            <v>33.21</v>
          </cell>
          <cell r="E56" t="str">
            <v/>
          </cell>
          <cell r="F56" t="str">
            <v/>
          </cell>
        </row>
        <row r="57">
          <cell r="B57" t="str">
            <v>Quintile 2</v>
          </cell>
          <cell r="C57" t="str">
            <v>SŜ</v>
          </cell>
          <cell r="D57">
            <v>15.71</v>
          </cell>
          <cell r="E57" t="str">
            <v/>
          </cell>
          <cell r="F57" t="str">
            <v/>
          </cell>
        </row>
        <row r="58">
          <cell r="B58" t="str">
            <v>Quintile 3</v>
          </cell>
          <cell r="C58" t="str">
            <v>SŜ</v>
          </cell>
          <cell r="D58">
            <v>17.989999999999998</v>
          </cell>
          <cell r="E58" t="str">
            <v/>
          </cell>
          <cell r="F58" t="str">
            <v/>
          </cell>
        </row>
        <row r="59">
          <cell r="B59" t="str">
            <v>Quintile 4</v>
          </cell>
          <cell r="C59" t="str">
            <v>S</v>
          </cell>
          <cell r="D59">
            <v>27.82</v>
          </cell>
          <cell r="E59" t="str">
            <v/>
          </cell>
          <cell r="F59" t="str">
            <v/>
          </cell>
        </row>
        <row r="60">
          <cell r="B60" t="str">
            <v>Quintile 5 (most deprived)</v>
          </cell>
          <cell r="C60" t="str">
            <v>Ŝ</v>
          </cell>
          <cell r="D60">
            <v>18.329999999999998</v>
          </cell>
          <cell r="E60" t="str">
            <v/>
          </cell>
          <cell r="F60" t="str">
            <v/>
          </cell>
        </row>
        <row r="61">
          <cell r="B61" t="str">
            <v>Had partner within last 12 months</v>
          </cell>
          <cell r="C61">
            <v>28.98</v>
          </cell>
          <cell r="D61">
            <v>10.94</v>
          </cell>
          <cell r="E61" t="str">
            <v>.</v>
          </cell>
          <cell r="F61" t="str">
            <v/>
          </cell>
        </row>
        <row r="62">
          <cell r="B62" t="str">
            <v>Has ever had a partner</v>
          </cell>
          <cell r="C62">
            <v>28.98</v>
          </cell>
          <cell r="D62">
            <v>10.94</v>
          </cell>
          <cell r="E62" t="str">
            <v>.</v>
          </cell>
          <cell r="F62" t="str">
            <v/>
          </cell>
        </row>
        <row r="63">
          <cell r="B63" t="str">
            <v>Partnered – legally registered</v>
          </cell>
          <cell r="C63" t="str">
            <v>Ŝ</v>
          </cell>
          <cell r="D63">
            <v>13.23</v>
          </cell>
          <cell r="E63" t="str">
            <v/>
          </cell>
          <cell r="F63" t="str">
            <v/>
          </cell>
        </row>
        <row r="64">
          <cell r="B64" t="str">
            <v>Partnered – not legally registered</v>
          </cell>
          <cell r="C64" t="str">
            <v>SŜ</v>
          </cell>
          <cell r="D64">
            <v>19.41</v>
          </cell>
          <cell r="E64" t="str">
            <v/>
          </cell>
          <cell r="F64" t="str">
            <v/>
          </cell>
        </row>
        <row r="65">
          <cell r="B65" t="str">
            <v>Non-partnered</v>
          </cell>
          <cell r="C65" t="str">
            <v>S</v>
          </cell>
          <cell r="D65">
            <v>28.97</v>
          </cell>
          <cell r="E65" t="str">
            <v/>
          </cell>
          <cell r="F65" t="str">
            <v/>
          </cell>
        </row>
        <row r="66">
          <cell r="B66" t="str">
            <v>Never married and never in a civil union</v>
          </cell>
          <cell r="C66" t="str">
            <v>S</v>
          </cell>
          <cell r="D66">
            <v>26.46</v>
          </cell>
          <cell r="E66" t="str">
            <v/>
          </cell>
          <cell r="F66" t="str">
            <v/>
          </cell>
        </row>
        <row r="67">
          <cell r="B67" t="str">
            <v>Divorced</v>
          </cell>
          <cell r="C67" t="str">
            <v>S</v>
          </cell>
          <cell r="D67">
            <v>134.9</v>
          </cell>
          <cell r="E67" t="str">
            <v/>
          </cell>
          <cell r="F67" t="str">
            <v/>
          </cell>
        </row>
        <row r="68">
          <cell r="B68" t="str">
            <v>Widowed/surviving partner</v>
          </cell>
          <cell r="C68">
            <v>0</v>
          </cell>
          <cell r="D68">
            <v>0</v>
          </cell>
          <cell r="E68" t="str">
            <v>.</v>
          </cell>
          <cell r="F68" t="str">
            <v>*</v>
          </cell>
        </row>
        <row r="69">
          <cell r="B69" t="str">
            <v>Separated</v>
          </cell>
          <cell r="C69" t="str">
            <v>S</v>
          </cell>
          <cell r="D69">
            <v>26.49</v>
          </cell>
          <cell r="E69" t="str">
            <v/>
          </cell>
          <cell r="F69" t="str">
            <v/>
          </cell>
        </row>
        <row r="70">
          <cell r="B70" t="str">
            <v>Married/civil union/de facto</v>
          </cell>
          <cell r="C70" t="str">
            <v>Ŝ</v>
          </cell>
          <cell r="D70">
            <v>12.92</v>
          </cell>
          <cell r="E70" t="str">
            <v/>
          </cell>
          <cell r="F70" t="str">
            <v/>
          </cell>
        </row>
        <row r="71">
          <cell r="B71" t="str">
            <v>Adults with disability</v>
          </cell>
          <cell r="C71" t="str">
            <v>S</v>
          </cell>
          <cell r="D71">
            <v>53.45</v>
          </cell>
          <cell r="E71" t="str">
            <v/>
          </cell>
          <cell r="F71" t="str">
            <v/>
          </cell>
        </row>
        <row r="72">
          <cell r="B72" t="str">
            <v>Adults without disability</v>
          </cell>
          <cell r="C72">
            <v>27.63</v>
          </cell>
          <cell r="D72">
            <v>10.74</v>
          </cell>
          <cell r="E72" t="str">
            <v>.</v>
          </cell>
          <cell r="F72" t="str">
            <v/>
          </cell>
        </row>
        <row r="73">
          <cell r="B73" t="str">
            <v>Low level of psychological distress</v>
          </cell>
          <cell r="C73">
            <v>31.41</v>
          </cell>
          <cell r="D73">
            <v>12.65</v>
          </cell>
          <cell r="E73" t="str">
            <v>.</v>
          </cell>
          <cell r="F73" t="str">
            <v/>
          </cell>
        </row>
        <row r="74">
          <cell r="B74" t="str">
            <v>Moderate level of psychological distress</v>
          </cell>
          <cell r="C74" t="str">
            <v>SŜ</v>
          </cell>
          <cell r="D74">
            <v>13.41</v>
          </cell>
          <cell r="E74" t="str">
            <v/>
          </cell>
          <cell r="F74" t="str">
            <v/>
          </cell>
        </row>
        <row r="75">
          <cell r="B75" t="str">
            <v>High level of psychological distress</v>
          </cell>
          <cell r="C75" t="str">
            <v>S</v>
          </cell>
          <cell r="D75">
            <v>29.92</v>
          </cell>
          <cell r="E75" t="str">
            <v/>
          </cell>
          <cell r="F75" t="str">
            <v/>
          </cell>
        </row>
        <row r="76">
          <cell r="B76" t="str">
            <v>No probable serious mental illness</v>
          </cell>
          <cell r="C76">
            <v>31.41</v>
          </cell>
          <cell r="D76">
            <v>12.65</v>
          </cell>
          <cell r="E76" t="str">
            <v>.</v>
          </cell>
          <cell r="F76" t="str">
            <v/>
          </cell>
        </row>
        <row r="77">
          <cell r="B77" t="str">
            <v>Probable serious mental illness</v>
          </cell>
          <cell r="C77" t="str">
            <v>SŜ</v>
          </cell>
          <cell r="D77">
            <v>13.41</v>
          </cell>
          <cell r="E77" t="str">
            <v/>
          </cell>
          <cell r="F77" t="str">
            <v/>
          </cell>
        </row>
        <row r="78">
          <cell r="B78" t="str">
            <v>Employed</v>
          </cell>
          <cell r="C78">
            <v>29.02</v>
          </cell>
          <cell r="D78">
            <v>12.7</v>
          </cell>
          <cell r="E78" t="str">
            <v>.</v>
          </cell>
          <cell r="F78" t="str">
            <v/>
          </cell>
        </row>
        <row r="79">
          <cell r="B79" t="str">
            <v>Unemployed</v>
          </cell>
          <cell r="C79" t="str">
            <v>SŜ</v>
          </cell>
          <cell r="D79">
            <v>18.010000000000002</v>
          </cell>
          <cell r="E79" t="str">
            <v/>
          </cell>
          <cell r="F79" t="str">
            <v/>
          </cell>
        </row>
        <row r="80">
          <cell r="B80" t="str">
            <v>Retired</v>
          </cell>
          <cell r="C80" t="str">
            <v>S</v>
          </cell>
          <cell r="D80">
            <v>34.35</v>
          </cell>
          <cell r="E80" t="str">
            <v/>
          </cell>
          <cell r="F80" t="str">
            <v/>
          </cell>
        </row>
        <row r="81">
          <cell r="B81" t="str">
            <v>Home or caring duties or voluntary work</v>
          </cell>
          <cell r="C81" t="str">
            <v>S</v>
          </cell>
          <cell r="D81">
            <v>27.49</v>
          </cell>
          <cell r="E81" t="str">
            <v/>
          </cell>
          <cell r="F81" t="str">
            <v/>
          </cell>
        </row>
        <row r="82">
          <cell r="B82" t="str">
            <v>Not employed, studying</v>
          </cell>
          <cell r="C82" t="str">
            <v>S</v>
          </cell>
          <cell r="D82">
            <v>44.16</v>
          </cell>
          <cell r="E82" t="str">
            <v/>
          </cell>
          <cell r="F82" t="str">
            <v/>
          </cell>
        </row>
        <row r="83">
          <cell r="B83" t="str">
            <v>Not employed, not actively seeking work/unable to work</v>
          </cell>
          <cell r="C83" t="str">
            <v>SŜ</v>
          </cell>
          <cell r="D83">
            <v>16.59</v>
          </cell>
          <cell r="E83" t="str">
            <v/>
          </cell>
          <cell r="F83" t="str">
            <v/>
          </cell>
        </row>
        <row r="84">
          <cell r="B84" t="str">
            <v>Other employment status</v>
          </cell>
          <cell r="C84" t="str">
            <v>S</v>
          </cell>
          <cell r="D84">
            <v>57.21</v>
          </cell>
          <cell r="E84" t="str">
            <v/>
          </cell>
          <cell r="F84" t="str">
            <v/>
          </cell>
        </row>
        <row r="85">
          <cell r="B85" t="str">
            <v>Not in the labour force</v>
          </cell>
          <cell r="C85" t="str">
            <v>SŜ</v>
          </cell>
          <cell r="D85">
            <v>18.39</v>
          </cell>
          <cell r="E85" t="str">
            <v/>
          </cell>
          <cell r="F85" t="str">
            <v/>
          </cell>
        </row>
        <row r="86">
          <cell r="B86" t="str">
            <v>Personal income: $20,000 or less</v>
          </cell>
          <cell r="C86" t="str">
            <v>SŜ</v>
          </cell>
          <cell r="D86">
            <v>19.850000000000001</v>
          </cell>
          <cell r="E86" t="str">
            <v/>
          </cell>
          <cell r="F86" t="str">
            <v/>
          </cell>
        </row>
        <row r="87">
          <cell r="B87" t="str">
            <v>Personal income: $20,001–$40,000</v>
          </cell>
          <cell r="C87" t="str">
            <v>SŜ</v>
          </cell>
          <cell r="D87">
            <v>17.149999999999999</v>
          </cell>
          <cell r="E87" t="str">
            <v/>
          </cell>
          <cell r="F87" t="str">
            <v/>
          </cell>
        </row>
        <row r="88">
          <cell r="B88" t="str">
            <v>Personal income: $40,001–$60,000</v>
          </cell>
          <cell r="C88" t="str">
            <v>S</v>
          </cell>
          <cell r="D88">
            <v>21.16</v>
          </cell>
          <cell r="E88" t="str">
            <v/>
          </cell>
          <cell r="F88" t="str">
            <v/>
          </cell>
        </row>
        <row r="89">
          <cell r="B89" t="str">
            <v>Personal income: $60,001 or more</v>
          </cell>
          <cell r="C89" t="str">
            <v>SŜ</v>
          </cell>
          <cell r="D89">
            <v>18.190000000000001</v>
          </cell>
          <cell r="E89" t="str">
            <v/>
          </cell>
          <cell r="F89" t="str">
            <v/>
          </cell>
        </row>
        <row r="90">
          <cell r="B90" t="str">
            <v>Household income: $40,000 or less</v>
          </cell>
          <cell r="C90" t="str">
            <v>S</v>
          </cell>
          <cell r="D90">
            <v>21.97</v>
          </cell>
          <cell r="E90" t="str">
            <v/>
          </cell>
          <cell r="F90" t="str">
            <v/>
          </cell>
        </row>
        <row r="91">
          <cell r="B91" t="str">
            <v>Household income: $40,001–$60,000</v>
          </cell>
          <cell r="C91" t="str">
            <v>S</v>
          </cell>
          <cell r="D91">
            <v>22.94</v>
          </cell>
          <cell r="E91" t="str">
            <v/>
          </cell>
          <cell r="F91" t="str">
            <v/>
          </cell>
        </row>
        <row r="92">
          <cell r="B92" t="str">
            <v>Household income: $60,001–$100,000</v>
          </cell>
          <cell r="C92" t="str">
            <v>SŜ</v>
          </cell>
          <cell r="D92">
            <v>19.350000000000001</v>
          </cell>
          <cell r="E92" t="str">
            <v/>
          </cell>
          <cell r="F92" t="str">
            <v/>
          </cell>
        </row>
        <row r="93">
          <cell r="B93" t="str">
            <v>Household income: $100,001 or more</v>
          </cell>
          <cell r="C93" t="str">
            <v>SŜ</v>
          </cell>
          <cell r="D93">
            <v>10.95</v>
          </cell>
          <cell r="E93" t="str">
            <v/>
          </cell>
          <cell r="F93" t="str">
            <v/>
          </cell>
        </row>
        <row r="94">
          <cell r="B94" t="str">
            <v>Not at all limited</v>
          </cell>
          <cell r="C94" t="str">
            <v>SŜ</v>
          </cell>
          <cell r="D94">
            <v>15.8</v>
          </cell>
          <cell r="E94" t="str">
            <v/>
          </cell>
          <cell r="F94" t="str">
            <v/>
          </cell>
        </row>
        <row r="95">
          <cell r="B95" t="str">
            <v>A little limited</v>
          </cell>
          <cell r="C95" t="str">
            <v>SŜ</v>
          </cell>
          <cell r="D95">
            <v>18.09</v>
          </cell>
          <cell r="E95" t="str">
            <v/>
          </cell>
          <cell r="F95" t="str">
            <v/>
          </cell>
        </row>
        <row r="96">
          <cell r="B96" t="str">
            <v>Quite limited</v>
          </cell>
          <cell r="C96" t="str">
            <v>S</v>
          </cell>
          <cell r="D96">
            <v>29.67</v>
          </cell>
          <cell r="E96" t="str">
            <v/>
          </cell>
          <cell r="F96" t="str">
            <v/>
          </cell>
        </row>
        <row r="97">
          <cell r="B97" t="str">
            <v>Very limited</v>
          </cell>
          <cell r="C97" t="str">
            <v>S</v>
          </cell>
          <cell r="D97">
            <v>24.32</v>
          </cell>
          <cell r="E97" t="str">
            <v/>
          </cell>
          <cell r="F97" t="str">
            <v/>
          </cell>
        </row>
        <row r="98">
          <cell r="B98" t="str">
            <v>Couldn't buy it</v>
          </cell>
          <cell r="C98" t="str">
            <v>SŜ</v>
          </cell>
          <cell r="D98">
            <v>17.57</v>
          </cell>
          <cell r="E98" t="str">
            <v/>
          </cell>
          <cell r="F98" t="str">
            <v/>
          </cell>
        </row>
        <row r="99">
          <cell r="B99" t="str">
            <v>Not at all limited</v>
          </cell>
          <cell r="C99" t="str">
            <v>SŜ</v>
          </cell>
          <cell r="D99">
            <v>15.8</v>
          </cell>
          <cell r="E99" t="str">
            <v/>
          </cell>
          <cell r="F99" t="str">
            <v/>
          </cell>
        </row>
        <row r="100">
          <cell r="B100" t="str">
            <v>A little limited</v>
          </cell>
          <cell r="C100" t="str">
            <v>SŜ</v>
          </cell>
          <cell r="D100">
            <v>18.09</v>
          </cell>
          <cell r="E100" t="str">
            <v/>
          </cell>
          <cell r="F100" t="str">
            <v/>
          </cell>
        </row>
        <row r="101">
          <cell r="B101" t="str">
            <v>Quite or very limited</v>
          </cell>
          <cell r="C101" t="str">
            <v>S</v>
          </cell>
          <cell r="D101">
            <v>22.96</v>
          </cell>
          <cell r="E101" t="str">
            <v/>
          </cell>
          <cell r="F101" t="str">
            <v/>
          </cell>
        </row>
        <row r="102">
          <cell r="B102" t="str">
            <v>Couldn't buy it</v>
          </cell>
          <cell r="C102" t="str">
            <v>SŜ</v>
          </cell>
          <cell r="D102">
            <v>17.57</v>
          </cell>
          <cell r="E102" t="str">
            <v/>
          </cell>
          <cell r="F102" t="str">
            <v/>
          </cell>
        </row>
        <row r="103">
          <cell r="B103" t="str">
            <v>Yes, can meet unexpected expense</v>
          </cell>
          <cell r="C103">
            <v>28.07</v>
          </cell>
          <cell r="D103">
            <v>11.7</v>
          </cell>
          <cell r="E103" t="str">
            <v>.</v>
          </cell>
          <cell r="F103" t="str">
            <v/>
          </cell>
        </row>
        <row r="104">
          <cell r="B104" t="str">
            <v>No, cannot meet unexpected expense</v>
          </cell>
          <cell r="C104" t="str">
            <v>SŜ</v>
          </cell>
          <cell r="D104">
            <v>18.25</v>
          </cell>
          <cell r="E104" t="str">
            <v/>
          </cell>
          <cell r="F104" t="str">
            <v/>
          </cell>
        </row>
        <row r="105">
          <cell r="B105" t="str">
            <v>Household had no vehicle access</v>
          </cell>
          <cell r="C105" t="str">
            <v>S</v>
          </cell>
          <cell r="D105">
            <v>59.81</v>
          </cell>
          <cell r="E105" t="str">
            <v/>
          </cell>
          <cell r="F105" t="str">
            <v/>
          </cell>
        </row>
        <row r="106">
          <cell r="B106" t="str">
            <v>Household had vehicle access</v>
          </cell>
          <cell r="C106">
            <v>29.35</v>
          </cell>
          <cell r="D106">
            <v>11.08</v>
          </cell>
          <cell r="E106" t="str">
            <v>.</v>
          </cell>
          <cell r="F106" t="str">
            <v/>
          </cell>
        </row>
        <row r="107">
          <cell r="B107" t="str">
            <v>Household had no access to device</v>
          </cell>
          <cell r="C107">
            <v>0</v>
          </cell>
          <cell r="D107">
            <v>0</v>
          </cell>
          <cell r="E107" t="str">
            <v>.</v>
          </cell>
          <cell r="F107" t="str">
            <v>*</v>
          </cell>
        </row>
        <row r="108">
          <cell r="B108" t="str">
            <v>Household had access to device</v>
          </cell>
          <cell r="C108">
            <v>29.13</v>
          </cell>
          <cell r="D108">
            <v>10.98</v>
          </cell>
          <cell r="E108" t="str">
            <v>.</v>
          </cell>
          <cell r="F108" t="str">
            <v/>
          </cell>
        </row>
        <row r="109">
          <cell r="B109" t="str">
            <v>One person household</v>
          </cell>
          <cell r="C109" t="str">
            <v>S</v>
          </cell>
          <cell r="D109">
            <v>21.64</v>
          </cell>
          <cell r="E109" t="str">
            <v/>
          </cell>
          <cell r="F109" t="str">
            <v/>
          </cell>
        </row>
        <row r="110">
          <cell r="B110" t="str">
            <v>One parent with child(ren)</v>
          </cell>
          <cell r="C110" t="str">
            <v>S</v>
          </cell>
          <cell r="D110">
            <v>45.1</v>
          </cell>
          <cell r="E110" t="str">
            <v/>
          </cell>
          <cell r="F110" t="str">
            <v/>
          </cell>
        </row>
        <row r="111">
          <cell r="B111" t="str">
            <v>Couple only</v>
          </cell>
          <cell r="C111" t="str">
            <v>SŜ</v>
          </cell>
          <cell r="D111">
            <v>16.940000000000001</v>
          </cell>
          <cell r="E111" t="str">
            <v/>
          </cell>
          <cell r="F111" t="str">
            <v/>
          </cell>
        </row>
        <row r="112">
          <cell r="B112" t="str">
            <v>Couple with child(ren)</v>
          </cell>
          <cell r="C112" t="str">
            <v>SŜ</v>
          </cell>
          <cell r="D112">
            <v>17.68</v>
          </cell>
          <cell r="E112" t="str">
            <v/>
          </cell>
          <cell r="F112" t="str">
            <v/>
          </cell>
        </row>
        <row r="113">
          <cell r="B113" t="str">
            <v>Other multi-person household</v>
          </cell>
          <cell r="C113" t="str">
            <v>SŜ</v>
          </cell>
          <cell r="D113">
            <v>14.13</v>
          </cell>
          <cell r="E113" t="str">
            <v/>
          </cell>
          <cell r="F113" t="str">
            <v/>
          </cell>
        </row>
        <row r="114">
          <cell r="B114" t="str">
            <v>Other household with couple and/or child</v>
          </cell>
          <cell r="C114" t="str">
            <v>S</v>
          </cell>
          <cell r="D114">
            <v>26.92</v>
          </cell>
          <cell r="E114" t="str">
            <v/>
          </cell>
          <cell r="F114" t="str">
            <v/>
          </cell>
        </row>
        <row r="115">
          <cell r="B115" t="str">
            <v>One-person household</v>
          </cell>
          <cell r="C115" t="str">
            <v>S</v>
          </cell>
          <cell r="D115">
            <v>21.64</v>
          </cell>
          <cell r="E115" t="str">
            <v/>
          </cell>
          <cell r="F115" t="str">
            <v/>
          </cell>
        </row>
        <row r="116">
          <cell r="B116" t="str">
            <v>Two-people household</v>
          </cell>
          <cell r="C116" t="str">
            <v>SŜ</v>
          </cell>
          <cell r="D116">
            <v>13.18</v>
          </cell>
          <cell r="E116" t="str">
            <v/>
          </cell>
          <cell r="F116" t="str">
            <v/>
          </cell>
        </row>
        <row r="117">
          <cell r="B117" t="str">
            <v>Three-people household</v>
          </cell>
          <cell r="C117" t="str">
            <v>S</v>
          </cell>
          <cell r="D117">
            <v>23.09</v>
          </cell>
          <cell r="E117" t="str">
            <v/>
          </cell>
          <cell r="F117" t="str">
            <v/>
          </cell>
        </row>
        <row r="118">
          <cell r="B118" t="str">
            <v>Four-people household</v>
          </cell>
          <cell r="C118" t="str">
            <v>S</v>
          </cell>
          <cell r="D118">
            <v>21.52</v>
          </cell>
          <cell r="E118" t="str">
            <v/>
          </cell>
          <cell r="F118" t="str">
            <v/>
          </cell>
        </row>
        <row r="119">
          <cell r="B119" t="str">
            <v>Five-or-more-people household</v>
          </cell>
          <cell r="C119" t="str">
            <v>S</v>
          </cell>
          <cell r="D119">
            <v>29.1</v>
          </cell>
          <cell r="E119" t="str">
            <v/>
          </cell>
          <cell r="F119" t="str">
            <v/>
          </cell>
        </row>
        <row r="120">
          <cell r="B120" t="str">
            <v>No children in household</v>
          </cell>
          <cell r="C120" t="str">
            <v>Ŝ</v>
          </cell>
          <cell r="D120">
            <v>14.71</v>
          </cell>
          <cell r="E120" t="str">
            <v/>
          </cell>
          <cell r="F120" t="str">
            <v/>
          </cell>
        </row>
        <row r="121">
          <cell r="B121" t="str">
            <v>One-child household</v>
          </cell>
          <cell r="C121" t="str">
            <v>SŜ</v>
          </cell>
          <cell r="D121">
            <v>16.579999999999998</v>
          </cell>
          <cell r="E121" t="str">
            <v/>
          </cell>
          <cell r="F121" t="str">
            <v/>
          </cell>
        </row>
        <row r="122">
          <cell r="B122" t="str">
            <v>Two-or-more-children household</v>
          </cell>
          <cell r="C122" t="str">
            <v>SŜ</v>
          </cell>
          <cell r="D122">
            <v>17.87</v>
          </cell>
          <cell r="E122" t="str">
            <v/>
          </cell>
          <cell r="F122" t="str">
            <v/>
          </cell>
        </row>
        <row r="123">
          <cell r="B123" t="str">
            <v>No children in household</v>
          </cell>
          <cell r="C123" t="str">
            <v>Ŝ</v>
          </cell>
          <cell r="D123">
            <v>14.71</v>
          </cell>
          <cell r="E123" t="str">
            <v/>
          </cell>
          <cell r="F123" t="str">
            <v/>
          </cell>
        </row>
        <row r="124">
          <cell r="B124" t="str">
            <v>One-or-more-children household</v>
          </cell>
          <cell r="C124" t="str">
            <v>Ŝ</v>
          </cell>
          <cell r="D124">
            <v>12.82</v>
          </cell>
          <cell r="E124" t="str">
            <v/>
          </cell>
          <cell r="F124" t="str">
            <v/>
          </cell>
        </row>
        <row r="125">
          <cell r="B125" t="str">
            <v>Yes, lived at current address</v>
          </cell>
          <cell r="C125" t="str">
            <v>Ŝ</v>
          </cell>
          <cell r="D125">
            <v>13.78</v>
          </cell>
          <cell r="E125" t="str">
            <v/>
          </cell>
          <cell r="F125" t="str">
            <v/>
          </cell>
        </row>
        <row r="126">
          <cell r="B126" t="str">
            <v>No, did not live at current address</v>
          </cell>
          <cell r="C126" t="str">
            <v>SŜ</v>
          </cell>
          <cell r="D126">
            <v>17.09</v>
          </cell>
          <cell r="E126" t="str">
            <v/>
          </cell>
          <cell r="F126" t="str">
            <v/>
          </cell>
        </row>
        <row r="127">
          <cell r="B127" t="str">
            <v>Owned</v>
          </cell>
          <cell r="C127" t="str">
            <v>Ŝ</v>
          </cell>
          <cell r="D127">
            <v>15.12</v>
          </cell>
          <cell r="E127" t="str">
            <v/>
          </cell>
          <cell r="F127" t="str">
            <v/>
          </cell>
        </row>
        <row r="128">
          <cell r="B128" t="str">
            <v>Rented, private</v>
          </cell>
          <cell r="C128" t="str">
            <v>SŜ</v>
          </cell>
          <cell r="D128">
            <v>12.54</v>
          </cell>
          <cell r="E128" t="str">
            <v/>
          </cell>
          <cell r="F128" t="str">
            <v/>
          </cell>
        </row>
        <row r="129">
          <cell r="B129" t="str">
            <v>Rented, government</v>
          </cell>
          <cell r="C129" t="str">
            <v>S</v>
          </cell>
          <cell r="D129">
            <v>44.38</v>
          </cell>
          <cell r="E129" t="str">
            <v/>
          </cell>
          <cell r="F129" t="str">
            <v/>
          </cell>
        </row>
      </sheetData>
      <sheetData sheetId="25">
        <row r="4">
          <cell r="B4" t="str">
            <v>New Zealand Average</v>
          </cell>
          <cell r="C4">
            <v>66.69</v>
          </cell>
          <cell r="D4">
            <v>9.6</v>
          </cell>
          <cell r="E4" t="str">
            <v>.‡</v>
          </cell>
          <cell r="F4" t="str">
            <v/>
          </cell>
        </row>
        <row r="5">
          <cell r="B5" t="str">
            <v>Male</v>
          </cell>
          <cell r="C5">
            <v>77.41</v>
          </cell>
          <cell r="D5">
            <v>10.41</v>
          </cell>
          <cell r="E5" t="str">
            <v>.</v>
          </cell>
          <cell r="F5" t="str">
            <v/>
          </cell>
        </row>
        <row r="6">
          <cell r="B6" t="str">
            <v>Female</v>
          </cell>
          <cell r="C6">
            <v>46.98</v>
          </cell>
          <cell r="D6">
            <v>15.1</v>
          </cell>
          <cell r="E6" t="str">
            <v>.</v>
          </cell>
          <cell r="F6" t="str">
            <v/>
          </cell>
        </row>
        <row r="7">
          <cell r="B7" t="str">
            <v>Gender diverse</v>
          </cell>
          <cell r="C7" t="str">
            <v>Ŝ</v>
          </cell>
          <cell r="D7">
            <v>0</v>
          </cell>
          <cell r="E7" t="str">
            <v/>
          </cell>
          <cell r="F7" t="str">
            <v>*</v>
          </cell>
        </row>
        <row r="8">
          <cell r="B8" t="str">
            <v>Cis-male</v>
          </cell>
          <cell r="C8">
            <v>77.34</v>
          </cell>
          <cell r="D8">
            <v>10.45</v>
          </cell>
          <cell r="E8" t="str">
            <v>.</v>
          </cell>
          <cell r="F8" t="str">
            <v/>
          </cell>
        </row>
        <row r="9">
          <cell r="B9" t="str">
            <v>Cis-female</v>
          </cell>
          <cell r="C9">
            <v>46.98</v>
          </cell>
          <cell r="D9">
            <v>15.1</v>
          </cell>
          <cell r="E9" t="str">
            <v>.</v>
          </cell>
          <cell r="F9" t="str">
            <v/>
          </cell>
        </row>
        <row r="10">
          <cell r="B10" t="str">
            <v>Gender-diverse or trans-gender</v>
          </cell>
          <cell r="C10" t="str">
            <v>Ŝ</v>
          </cell>
          <cell r="D10">
            <v>0</v>
          </cell>
          <cell r="E10" t="str">
            <v/>
          </cell>
          <cell r="F10" t="str">
            <v>*</v>
          </cell>
        </row>
        <row r="11">
          <cell r="B11" t="str">
            <v>Heterosexual</v>
          </cell>
          <cell r="C11">
            <v>67.69</v>
          </cell>
          <cell r="D11">
            <v>9.99</v>
          </cell>
          <cell r="E11" t="str">
            <v>.‡</v>
          </cell>
          <cell r="F11" t="str">
            <v/>
          </cell>
        </row>
        <row r="12">
          <cell r="B12" t="str">
            <v>Gay or lesbian</v>
          </cell>
          <cell r="C12" t="str">
            <v>S</v>
          </cell>
          <cell r="D12">
            <v>155.32</v>
          </cell>
          <cell r="E12" t="str">
            <v/>
          </cell>
          <cell r="F12" t="str">
            <v/>
          </cell>
        </row>
        <row r="13">
          <cell r="B13" t="str">
            <v>Bisexual</v>
          </cell>
          <cell r="C13" t="str">
            <v>S</v>
          </cell>
          <cell r="D13">
            <v>58.28</v>
          </cell>
          <cell r="E13" t="str">
            <v/>
          </cell>
          <cell r="F13" t="str">
            <v/>
          </cell>
        </row>
        <row r="14">
          <cell r="B14" t="str">
            <v>Other sexual identity</v>
          </cell>
          <cell r="C14" t="str">
            <v>Ŝ</v>
          </cell>
          <cell r="D14">
            <v>0</v>
          </cell>
          <cell r="E14" t="str">
            <v/>
          </cell>
          <cell r="F14" t="str">
            <v>*</v>
          </cell>
        </row>
        <row r="15">
          <cell r="B15" t="str">
            <v>People with diverse sexualities</v>
          </cell>
          <cell r="C15">
            <v>71.64</v>
          </cell>
          <cell r="D15">
            <v>34.54</v>
          </cell>
          <cell r="E15" t="str">
            <v>.</v>
          </cell>
          <cell r="F15" t="str">
            <v/>
          </cell>
        </row>
        <row r="16">
          <cell r="B16" t="str">
            <v>Not LGBT</v>
          </cell>
          <cell r="C16">
            <v>66.239999999999995</v>
          </cell>
          <cell r="D16">
            <v>10.25</v>
          </cell>
          <cell r="E16" t="str">
            <v>.</v>
          </cell>
          <cell r="F16" t="str">
            <v/>
          </cell>
        </row>
        <row r="17">
          <cell r="B17" t="str">
            <v>LGBT</v>
          </cell>
          <cell r="C17">
            <v>72.41</v>
          </cell>
          <cell r="D17">
            <v>33.229999999999997</v>
          </cell>
          <cell r="E17" t="str">
            <v>.</v>
          </cell>
          <cell r="F17" t="str">
            <v/>
          </cell>
        </row>
        <row r="18">
          <cell r="B18" t="str">
            <v>15–19 years</v>
          </cell>
          <cell r="C18" t="str">
            <v>SŜ</v>
          </cell>
          <cell r="D18">
            <v>17.309999999999999</v>
          </cell>
          <cell r="E18" t="str">
            <v/>
          </cell>
          <cell r="F18" t="str">
            <v>*</v>
          </cell>
        </row>
        <row r="19">
          <cell r="B19" t="str">
            <v>20–29 years</v>
          </cell>
          <cell r="C19">
            <v>66.78</v>
          </cell>
          <cell r="D19">
            <v>16.02</v>
          </cell>
          <cell r="E19" t="str">
            <v>.</v>
          </cell>
          <cell r="F19" t="str">
            <v/>
          </cell>
        </row>
        <row r="20">
          <cell r="B20" t="str">
            <v>30–39 years</v>
          </cell>
          <cell r="C20">
            <v>66.94</v>
          </cell>
          <cell r="D20">
            <v>18.89</v>
          </cell>
          <cell r="E20" t="str">
            <v>.</v>
          </cell>
          <cell r="F20" t="str">
            <v/>
          </cell>
        </row>
        <row r="21">
          <cell r="B21" t="str">
            <v>40–49 years</v>
          </cell>
          <cell r="C21">
            <v>68.37</v>
          </cell>
          <cell r="D21">
            <v>25.45</v>
          </cell>
          <cell r="E21" t="str">
            <v>.</v>
          </cell>
          <cell r="F21" t="str">
            <v/>
          </cell>
        </row>
        <row r="22">
          <cell r="B22" t="str">
            <v>50–59 years</v>
          </cell>
          <cell r="C22" t="str">
            <v>Ŝ</v>
          </cell>
          <cell r="D22">
            <v>13.96</v>
          </cell>
          <cell r="E22" t="str">
            <v/>
          </cell>
          <cell r="F22" t="str">
            <v/>
          </cell>
        </row>
        <row r="23">
          <cell r="B23" t="str">
            <v>60–64 years</v>
          </cell>
          <cell r="C23" t="str">
            <v>S</v>
          </cell>
          <cell r="D23">
            <v>46.15</v>
          </cell>
          <cell r="E23" t="str">
            <v/>
          </cell>
          <cell r="F23" t="str">
            <v/>
          </cell>
        </row>
        <row r="24">
          <cell r="B24" t="str">
            <v>65 years and over</v>
          </cell>
          <cell r="C24" t="str">
            <v>S</v>
          </cell>
          <cell r="D24">
            <v>41.95</v>
          </cell>
          <cell r="E24" t="str">
            <v/>
          </cell>
          <cell r="F24" t="str">
            <v/>
          </cell>
        </row>
        <row r="25">
          <cell r="B25" t="str">
            <v>15–29 years</v>
          </cell>
          <cell r="C25">
            <v>54.46</v>
          </cell>
          <cell r="D25">
            <v>15.62</v>
          </cell>
          <cell r="E25" t="str">
            <v>.</v>
          </cell>
          <cell r="F25" t="str">
            <v/>
          </cell>
        </row>
        <row r="26">
          <cell r="B26" t="str">
            <v>30–64 years</v>
          </cell>
          <cell r="C26">
            <v>73.58</v>
          </cell>
          <cell r="D26">
            <v>11.41</v>
          </cell>
          <cell r="E26" t="str">
            <v>.</v>
          </cell>
          <cell r="F26" t="str">
            <v/>
          </cell>
        </row>
        <row r="27">
          <cell r="B27" t="str">
            <v>65 years and over</v>
          </cell>
          <cell r="C27" t="str">
            <v>S</v>
          </cell>
          <cell r="D27">
            <v>41.95</v>
          </cell>
          <cell r="E27" t="str">
            <v/>
          </cell>
          <cell r="F27" t="str">
            <v/>
          </cell>
        </row>
        <row r="28">
          <cell r="B28" t="str">
            <v>15–19 years</v>
          </cell>
          <cell r="C28" t="str">
            <v>SŜ</v>
          </cell>
          <cell r="D28">
            <v>17.309999999999999</v>
          </cell>
          <cell r="E28" t="str">
            <v/>
          </cell>
          <cell r="F28" t="str">
            <v>*</v>
          </cell>
        </row>
        <row r="29">
          <cell r="B29" t="str">
            <v>20–29 years</v>
          </cell>
          <cell r="C29">
            <v>66.78</v>
          </cell>
          <cell r="D29">
            <v>16.02</v>
          </cell>
          <cell r="E29" t="str">
            <v>.</v>
          </cell>
          <cell r="F29" t="str">
            <v/>
          </cell>
        </row>
        <row r="30">
          <cell r="B30" t="str">
            <v>NZ European</v>
          </cell>
          <cell r="C30">
            <v>65.16</v>
          </cell>
          <cell r="D30">
            <v>12.29</v>
          </cell>
          <cell r="E30" t="str">
            <v>.</v>
          </cell>
          <cell r="F30" t="str">
            <v/>
          </cell>
        </row>
        <row r="31">
          <cell r="B31" t="str">
            <v>Māori</v>
          </cell>
          <cell r="C31">
            <v>67.36</v>
          </cell>
          <cell r="D31">
            <v>14.48</v>
          </cell>
          <cell r="E31" t="str">
            <v>.</v>
          </cell>
          <cell r="F31" t="str">
            <v/>
          </cell>
        </row>
        <row r="32">
          <cell r="B32" t="str">
            <v>Pacific peoples</v>
          </cell>
          <cell r="C32">
            <v>77.22</v>
          </cell>
          <cell r="D32">
            <v>29.59</v>
          </cell>
          <cell r="E32" t="str">
            <v>.</v>
          </cell>
          <cell r="F32" t="str">
            <v/>
          </cell>
        </row>
        <row r="33">
          <cell r="B33" t="str">
            <v>Asian</v>
          </cell>
          <cell r="C33" t="str">
            <v>Ŝ</v>
          </cell>
          <cell r="D33">
            <v>18.5</v>
          </cell>
          <cell r="E33" t="str">
            <v/>
          </cell>
          <cell r="F33" t="str">
            <v/>
          </cell>
        </row>
        <row r="34">
          <cell r="B34" t="str">
            <v>Chinese</v>
          </cell>
          <cell r="C34" t="str">
            <v>Ŝ</v>
          </cell>
          <cell r="D34">
            <v>14.3</v>
          </cell>
          <cell r="E34" t="str">
            <v/>
          </cell>
          <cell r="F34" t="str">
            <v>*</v>
          </cell>
        </row>
        <row r="35">
          <cell r="B35" t="str">
            <v>Indian</v>
          </cell>
          <cell r="C35" t="str">
            <v>S</v>
          </cell>
          <cell r="D35">
            <v>68.33</v>
          </cell>
          <cell r="E35" t="str">
            <v/>
          </cell>
          <cell r="F35" t="str">
            <v/>
          </cell>
        </row>
        <row r="36">
          <cell r="B36" t="str">
            <v>Other Asian ethnicity</v>
          </cell>
          <cell r="C36" t="str">
            <v>S</v>
          </cell>
          <cell r="D36">
            <v>101.38</v>
          </cell>
          <cell r="E36" t="str">
            <v/>
          </cell>
          <cell r="F36" t="str">
            <v/>
          </cell>
        </row>
        <row r="37">
          <cell r="B37" t="str">
            <v>Other ethnicity</v>
          </cell>
          <cell r="C37" t="str">
            <v>S</v>
          </cell>
          <cell r="D37">
            <v>43.05</v>
          </cell>
          <cell r="E37" t="str">
            <v/>
          </cell>
          <cell r="F37" t="str">
            <v/>
          </cell>
        </row>
        <row r="38">
          <cell r="B38" t="str">
            <v>Other ethnicity (except European and Māori)</v>
          </cell>
          <cell r="C38" t="str">
            <v>Ŝ</v>
          </cell>
          <cell r="D38">
            <v>15.52</v>
          </cell>
          <cell r="E38" t="str">
            <v/>
          </cell>
          <cell r="F38" t="str">
            <v/>
          </cell>
        </row>
        <row r="39">
          <cell r="B39" t="str">
            <v>Other ethnicity (except European, Māori and Asian)</v>
          </cell>
          <cell r="C39">
            <v>65.64</v>
          </cell>
          <cell r="D39">
            <v>28.44</v>
          </cell>
          <cell r="E39" t="str">
            <v>.</v>
          </cell>
          <cell r="F39" t="str">
            <v/>
          </cell>
        </row>
        <row r="40">
          <cell r="B40" t="str">
            <v>Other ethnicity (except European, Māori and Pacific)</v>
          </cell>
          <cell r="C40">
            <v>67.81</v>
          </cell>
          <cell r="D40">
            <v>21.06</v>
          </cell>
          <cell r="E40" t="str">
            <v>.</v>
          </cell>
          <cell r="F40" t="str">
            <v/>
          </cell>
        </row>
        <row r="41">
          <cell r="B41">
            <v>2018</v>
          </cell>
          <cell r="C41">
            <v>68.83</v>
          </cell>
          <cell r="D41">
            <v>12.59</v>
          </cell>
          <cell r="E41" t="str">
            <v>.</v>
          </cell>
          <cell r="F41" t="str">
            <v/>
          </cell>
        </row>
        <row r="42">
          <cell r="B42" t="str">
            <v>2019/20</v>
          </cell>
          <cell r="C42">
            <v>64.430000000000007</v>
          </cell>
          <cell r="D42">
            <v>15.6</v>
          </cell>
          <cell r="E42" t="str">
            <v>.</v>
          </cell>
          <cell r="F42" t="str">
            <v/>
          </cell>
        </row>
        <row r="43">
          <cell r="B43" t="str">
            <v>Auckland</v>
          </cell>
          <cell r="C43">
            <v>74.84</v>
          </cell>
          <cell r="D43">
            <v>11.78</v>
          </cell>
          <cell r="E43" t="str">
            <v>.</v>
          </cell>
          <cell r="F43" t="str">
            <v/>
          </cell>
        </row>
        <row r="44">
          <cell r="B44" t="str">
            <v>Wellington</v>
          </cell>
          <cell r="C44" t="str">
            <v>S</v>
          </cell>
          <cell r="D44">
            <v>26.59</v>
          </cell>
          <cell r="E44" t="str">
            <v/>
          </cell>
          <cell r="F44" t="str">
            <v/>
          </cell>
        </row>
        <row r="45">
          <cell r="B45" t="str">
            <v>Rest of North Island</v>
          </cell>
          <cell r="C45">
            <v>64.2</v>
          </cell>
          <cell r="D45">
            <v>22.47</v>
          </cell>
          <cell r="E45" t="str">
            <v>.</v>
          </cell>
          <cell r="F45" t="str">
            <v/>
          </cell>
        </row>
        <row r="46">
          <cell r="B46" t="str">
            <v>Canterbury</v>
          </cell>
          <cell r="C46">
            <v>81.99</v>
          </cell>
          <cell r="D46">
            <v>20.53</v>
          </cell>
          <cell r="E46" t="str">
            <v>.</v>
          </cell>
          <cell r="F46" t="str">
            <v/>
          </cell>
        </row>
        <row r="47">
          <cell r="B47" t="str">
            <v>Rest of South Island</v>
          </cell>
          <cell r="C47" t="str">
            <v>S</v>
          </cell>
          <cell r="D47">
            <v>38.21</v>
          </cell>
          <cell r="E47" t="str">
            <v/>
          </cell>
          <cell r="F47" t="str">
            <v/>
          </cell>
        </row>
        <row r="48">
          <cell r="B48" t="str">
            <v>Major urban area</v>
          </cell>
          <cell r="C48">
            <v>73.8</v>
          </cell>
          <cell r="D48">
            <v>10.71</v>
          </cell>
          <cell r="E48" t="str">
            <v>.</v>
          </cell>
          <cell r="F48" t="str">
            <v/>
          </cell>
        </row>
        <row r="49">
          <cell r="B49" t="str">
            <v>Large urban area</v>
          </cell>
          <cell r="C49" t="str">
            <v>S</v>
          </cell>
          <cell r="D49">
            <v>24.59</v>
          </cell>
          <cell r="E49" t="str">
            <v/>
          </cell>
          <cell r="F49" t="str">
            <v/>
          </cell>
        </row>
        <row r="50">
          <cell r="B50" t="str">
            <v>Medium urban area</v>
          </cell>
          <cell r="C50" t="str">
            <v>S</v>
          </cell>
          <cell r="D50">
            <v>42.69</v>
          </cell>
          <cell r="E50" t="str">
            <v/>
          </cell>
          <cell r="F50" t="str">
            <v/>
          </cell>
        </row>
        <row r="51">
          <cell r="B51" t="str">
            <v>Small urban area</v>
          </cell>
          <cell r="C51">
            <v>79.56</v>
          </cell>
          <cell r="D51">
            <v>37.520000000000003</v>
          </cell>
          <cell r="E51" t="str">
            <v>.</v>
          </cell>
          <cell r="F51" t="str">
            <v/>
          </cell>
        </row>
        <row r="52">
          <cell r="B52" t="str">
            <v>Rural settlement/rural other</v>
          </cell>
          <cell r="C52" t="str">
            <v>S</v>
          </cell>
          <cell r="D52">
            <v>30.92</v>
          </cell>
          <cell r="E52" t="str">
            <v/>
          </cell>
          <cell r="F52" t="str">
            <v/>
          </cell>
        </row>
        <row r="53">
          <cell r="B53" t="str">
            <v>Major urban area</v>
          </cell>
          <cell r="C53">
            <v>73.8</v>
          </cell>
          <cell r="D53">
            <v>10.71</v>
          </cell>
          <cell r="E53" t="str">
            <v>.</v>
          </cell>
          <cell r="F53" t="str">
            <v/>
          </cell>
        </row>
        <row r="54">
          <cell r="B54" t="str">
            <v>Medium/large urban area</v>
          </cell>
          <cell r="C54">
            <v>48.01</v>
          </cell>
          <cell r="D54">
            <v>18.989999999999998</v>
          </cell>
          <cell r="E54" t="str">
            <v>.</v>
          </cell>
          <cell r="F54" t="str">
            <v/>
          </cell>
        </row>
        <row r="55">
          <cell r="B55" t="str">
            <v>Small urban/rural area</v>
          </cell>
          <cell r="C55">
            <v>64.540000000000006</v>
          </cell>
          <cell r="D55">
            <v>24.12</v>
          </cell>
          <cell r="E55" t="str">
            <v>.</v>
          </cell>
          <cell r="F55" t="str">
            <v/>
          </cell>
        </row>
        <row r="56">
          <cell r="B56" t="str">
            <v>Quintile 1 (least deprived)</v>
          </cell>
          <cell r="C56">
            <v>70.16</v>
          </cell>
          <cell r="D56">
            <v>34.630000000000003</v>
          </cell>
          <cell r="E56" t="str">
            <v>.</v>
          </cell>
          <cell r="F56" t="str">
            <v/>
          </cell>
        </row>
        <row r="57">
          <cell r="B57" t="str">
            <v>Quintile 2</v>
          </cell>
          <cell r="C57">
            <v>59.94</v>
          </cell>
          <cell r="D57">
            <v>23.97</v>
          </cell>
          <cell r="E57" t="str">
            <v>.</v>
          </cell>
          <cell r="F57" t="str">
            <v/>
          </cell>
        </row>
        <row r="58">
          <cell r="B58" t="str">
            <v>Quintile 3</v>
          </cell>
          <cell r="C58">
            <v>69.42</v>
          </cell>
          <cell r="D58">
            <v>21.24</v>
          </cell>
          <cell r="E58" t="str">
            <v>.</v>
          </cell>
          <cell r="F58" t="str">
            <v/>
          </cell>
        </row>
        <row r="59">
          <cell r="B59" t="str">
            <v>Quintile 4</v>
          </cell>
          <cell r="C59" t="str">
            <v>Ŝ</v>
          </cell>
          <cell r="D59">
            <v>18.27</v>
          </cell>
          <cell r="E59" t="str">
            <v/>
          </cell>
          <cell r="F59" t="str">
            <v/>
          </cell>
        </row>
        <row r="60">
          <cell r="B60" t="str">
            <v>Quintile 5 (most deprived)</v>
          </cell>
          <cell r="C60">
            <v>56.72</v>
          </cell>
          <cell r="D60">
            <v>18.79</v>
          </cell>
          <cell r="E60" t="str">
            <v>.</v>
          </cell>
          <cell r="F60" t="str">
            <v/>
          </cell>
        </row>
        <row r="61">
          <cell r="B61" t="str">
            <v>Had partner within last 12 months</v>
          </cell>
          <cell r="C61">
            <v>66.69</v>
          </cell>
          <cell r="D61">
            <v>9.6</v>
          </cell>
          <cell r="E61" t="str">
            <v>.‡</v>
          </cell>
          <cell r="F61" t="str">
            <v/>
          </cell>
        </row>
        <row r="62">
          <cell r="B62" t="str">
            <v>Has ever had a partner</v>
          </cell>
          <cell r="C62">
            <v>66.69</v>
          </cell>
          <cell r="D62">
            <v>9.6</v>
          </cell>
          <cell r="E62" t="str">
            <v>.‡</v>
          </cell>
          <cell r="F62" t="str">
            <v/>
          </cell>
        </row>
        <row r="63">
          <cell r="B63" t="str">
            <v>Partnered – legally registered</v>
          </cell>
          <cell r="C63">
            <v>66.06</v>
          </cell>
          <cell r="D63">
            <v>11.67</v>
          </cell>
          <cell r="E63" t="str">
            <v>.</v>
          </cell>
          <cell r="F63" t="str">
            <v/>
          </cell>
        </row>
        <row r="64">
          <cell r="B64" t="str">
            <v>Partnered – not legally registered</v>
          </cell>
          <cell r="C64">
            <v>78.38</v>
          </cell>
          <cell r="D64">
            <v>21.55</v>
          </cell>
          <cell r="E64" t="str">
            <v>.</v>
          </cell>
          <cell r="F64" t="str">
            <v/>
          </cell>
        </row>
        <row r="65">
          <cell r="B65" t="str">
            <v>Non-partnered</v>
          </cell>
          <cell r="C65">
            <v>54.62</v>
          </cell>
          <cell r="D65">
            <v>25.47</v>
          </cell>
          <cell r="E65" t="str">
            <v>.</v>
          </cell>
          <cell r="F65" t="str">
            <v/>
          </cell>
        </row>
        <row r="66">
          <cell r="B66" t="str">
            <v>Never married and never in a civil union</v>
          </cell>
          <cell r="C66">
            <v>54.9</v>
          </cell>
          <cell r="D66">
            <v>19.309999999999999</v>
          </cell>
          <cell r="E66" t="str">
            <v>.</v>
          </cell>
          <cell r="F66" t="str">
            <v/>
          </cell>
        </row>
        <row r="67">
          <cell r="B67" t="str">
            <v>Widowed/surviving partner</v>
          </cell>
          <cell r="C67" t="str">
            <v>S</v>
          </cell>
          <cell r="D67">
            <v>157.58000000000001</v>
          </cell>
          <cell r="E67" t="str">
            <v/>
          </cell>
          <cell r="F67" t="str">
            <v/>
          </cell>
        </row>
        <row r="68">
          <cell r="B68" t="str">
            <v>Separated</v>
          </cell>
          <cell r="C68" t="str">
            <v>Ŝ</v>
          </cell>
          <cell r="D68">
            <v>1.76</v>
          </cell>
          <cell r="E68" t="str">
            <v/>
          </cell>
          <cell r="F68" t="str">
            <v>*</v>
          </cell>
        </row>
        <row r="69">
          <cell r="B69" t="str">
            <v>Married/civil union/de facto</v>
          </cell>
          <cell r="C69">
            <v>67.099999999999994</v>
          </cell>
          <cell r="D69">
            <v>11.39</v>
          </cell>
          <cell r="E69" t="str">
            <v>.</v>
          </cell>
          <cell r="F69" t="str">
            <v/>
          </cell>
        </row>
        <row r="70">
          <cell r="B70" t="str">
            <v>Adults with disability</v>
          </cell>
          <cell r="C70" t="str">
            <v>S</v>
          </cell>
          <cell r="D70">
            <v>75.23</v>
          </cell>
          <cell r="E70" t="str">
            <v/>
          </cell>
          <cell r="F70" t="str">
            <v/>
          </cell>
        </row>
        <row r="71">
          <cell r="B71" t="str">
            <v>Adults without disability</v>
          </cell>
          <cell r="C71">
            <v>66.83</v>
          </cell>
          <cell r="D71">
            <v>10.199999999999999</v>
          </cell>
          <cell r="E71" t="str">
            <v>.</v>
          </cell>
          <cell r="F71" t="str">
            <v/>
          </cell>
        </row>
        <row r="72">
          <cell r="B72" t="str">
            <v>Low level of psychological distress</v>
          </cell>
          <cell r="C72">
            <v>68.099999999999994</v>
          </cell>
          <cell r="D72">
            <v>9.6</v>
          </cell>
          <cell r="E72" t="str">
            <v>.‡</v>
          </cell>
          <cell r="F72" t="str">
            <v/>
          </cell>
        </row>
        <row r="73">
          <cell r="B73" t="str">
            <v>Moderate level of psychological distress</v>
          </cell>
          <cell r="C73" t="str">
            <v>S</v>
          </cell>
          <cell r="D73">
            <v>43.31</v>
          </cell>
          <cell r="E73" t="str">
            <v/>
          </cell>
          <cell r="F73" t="str">
            <v/>
          </cell>
        </row>
        <row r="74">
          <cell r="B74" t="str">
            <v>High level of psychological distress</v>
          </cell>
          <cell r="C74" t="str">
            <v>S</v>
          </cell>
          <cell r="D74">
            <v>74.28</v>
          </cell>
          <cell r="E74" t="str">
            <v/>
          </cell>
          <cell r="F74" t="str">
            <v/>
          </cell>
        </row>
        <row r="75">
          <cell r="B75" t="str">
            <v>No probable serious mental illness</v>
          </cell>
          <cell r="C75">
            <v>68.099999999999994</v>
          </cell>
          <cell r="D75">
            <v>9.6</v>
          </cell>
          <cell r="E75" t="str">
            <v>.‡</v>
          </cell>
          <cell r="F75" t="str">
            <v/>
          </cell>
        </row>
        <row r="76">
          <cell r="B76" t="str">
            <v>Probable serious mental illness</v>
          </cell>
          <cell r="C76" t="str">
            <v>S</v>
          </cell>
          <cell r="D76">
            <v>43.31</v>
          </cell>
          <cell r="E76" t="str">
            <v/>
          </cell>
          <cell r="F76" t="str">
            <v/>
          </cell>
        </row>
        <row r="77">
          <cell r="B77" t="str">
            <v>Employed</v>
          </cell>
          <cell r="C77">
            <v>71.03</v>
          </cell>
          <cell r="D77">
            <v>11.89</v>
          </cell>
          <cell r="E77" t="str">
            <v>.</v>
          </cell>
          <cell r="F77" t="str">
            <v/>
          </cell>
        </row>
        <row r="78">
          <cell r="B78" t="str">
            <v>Unemployed</v>
          </cell>
          <cell r="C78" t="str">
            <v>S</v>
          </cell>
          <cell r="D78">
            <v>38.94</v>
          </cell>
          <cell r="E78" t="str">
            <v/>
          </cell>
          <cell r="F78" t="str">
            <v/>
          </cell>
        </row>
        <row r="79">
          <cell r="B79" t="str">
            <v>Retired</v>
          </cell>
          <cell r="C79" t="str">
            <v>S</v>
          </cell>
          <cell r="D79">
            <v>39.78</v>
          </cell>
          <cell r="E79" t="str">
            <v/>
          </cell>
          <cell r="F79" t="str">
            <v/>
          </cell>
        </row>
        <row r="80">
          <cell r="B80" t="str">
            <v>Home or caring duties or voluntary work</v>
          </cell>
          <cell r="C80" t="str">
            <v>S</v>
          </cell>
          <cell r="D80">
            <v>83.59</v>
          </cell>
          <cell r="E80" t="str">
            <v/>
          </cell>
          <cell r="F80" t="str">
            <v/>
          </cell>
        </row>
        <row r="81">
          <cell r="B81" t="str">
            <v>Not employed, studying</v>
          </cell>
          <cell r="C81" t="str">
            <v>S</v>
          </cell>
          <cell r="D81">
            <v>21.49</v>
          </cell>
          <cell r="E81" t="str">
            <v/>
          </cell>
          <cell r="F81" t="str">
            <v>*</v>
          </cell>
        </row>
        <row r="82">
          <cell r="B82" t="str">
            <v>Not employed, not actively seeking work/unable to work</v>
          </cell>
          <cell r="C82" t="str">
            <v>Ŝ</v>
          </cell>
          <cell r="D82">
            <v>16.61</v>
          </cell>
          <cell r="E82" t="str">
            <v/>
          </cell>
          <cell r="F82" t="str">
            <v/>
          </cell>
        </row>
        <row r="83">
          <cell r="B83" t="str">
            <v>Other employment status</v>
          </cell>
          <cell r="C83" t="str">
            <v>S</v>
          </cell>
          <cell r="D83">
            <v>64.569999999999993</v>
          </cell>
          <cell r="E83" t="str">
            <v/>
          </cell>
          <cell r="F83" t="str">
            <v/>
          </cell>
        </row>
        <row r="84">
          <cell r="B84" t="str">
            <v>Not in the labour force</v>
          </cell>
          <cell r="C84">
            <v>54.23</v>
          </cell>
          <cell r="D84">
            <v>20.13</v>
          </cell>
          <cell r="E84" t="str">
            <v>.</v>
          </cell>
          <cell r="F84" t="str">
            <v/>
          </cell>
        </row>
        <row r="85">
          <cell r="B85" t="str">
            <v>Personal income: $20,000 or less</v>
          </cell>
          <cell r="C85">
            <v>46.48</v>
          </cell>
          <cell r="D85">
            <v>20.079999999999998</v>
          </cell>
          <cell r="E85" t="str">
            <v>.</v>
          </cell>
          <cell r="F85" t="str">
            <v/>
          </cell>
        </row>
        <row r="86">
          <cell r="B86" t="str">
            <v>Personal income: $20,001–$40,000</v>
          </cell>
          <cell r="C86" t="str">
            <v>Ŝ</v>
          </cell>
          <cell r="D86">
            <v>19.45</v>
          </cell>
          <cell r="E86" t="str">
            <v/>
          </cell>
          <cell r="F86" t="str">
            <v/>
          </cell>
        </row>
        <row r="87">
          <cell r="B87" t="str">
            <v>Personal income: $40,001–$60,000</v>
          </cell>
          <cell r="C87">
            <v>57.94</v>
          </cell>
          <cell r="D87">
            <v>22.05</v>
          </cell>
          <cell r="E87" t="str">
            <v>.</v>
          </cell>
          <cell r="F87" t="str">
            <v/>
          </cell>
        </row>
        <row r="88">
          <cell r="B88" t="str">
            <v>Personal income: $60,001 or more</v>
          </cell>
          <cell r="C88">
            <v>79.849999999999994</v>
          </cell>
          <cell r="D88">
            <v>14.83</v>
          </cell>
          <cell r="E88" t="str">
            <v>.</v>
          </cell>
          <cell r="F88" t="str">
            <v/>
          </cell>
        </row>
        <row r="89">
          <cell r="B89" t="str">
            <v>Household income: $40,000 or less</v>
          </cell>
          <cell r="C89">
            <v>58.73</v>
          </cell>
          <cell r="D89">
            <v>20.43</v>
          </cell>
          <cell r="E89" t="str">
            <v>.</v>
          </cell>
          <cell r="F89" t="str">
            <v/>
          </cell>
        </row>
        <row r="90">
          <cell r="B90" t="str">
            <v>Household income: $40,001–$60,000</v>
          </cell>
          <cell r="C90">
            <v>56.5</v>
          </cell>
          <cell r="D90">
            <v>25.18</v>
          </cell>
          <cell r="E90" t="str">
            <v>.</v>
          </cell>
          <cell r="F90" t="str">
            <v/>
          </cell>
        </row>
        <row r="91">
          <cell r="B91" t="str">
            <v>Household income: $60,001–$100,000</v>
          </cell>
          <cell r="C91" t="str">
            <v>Ŝ</v>
          </cell>
          <cell r="D91">
            <v>17.13</v>
          </cell>
          <cell r="E91" t="str">
            <v/>
          </cell>
          <cell r="F91" t="str">
            <v/>
          </cell>
        </row>
        <row r="92">
          <cell r="B92" t="str">
            <v>Household income: $100,001 or more</v>
          </cell>
          <cell r="C92">
            <v>79.459999999999994</v>
          </cell>
          <cell r="D92">
            <v>14.3</v>
          </cell>
          <cell r="E92" t="str">
            <v>.</v>
          </cell>
          <cell r="F92" t="str">
            <v/>
          </cell>
        </row>
        <row r="93">
          <cell r="B93" t="str">
            <v>Not at all limited</v>
          </cell>
          <cell r="C93">
            <v>80.180000000000007</v>
          </cell>
          <cell r="D93">
            <v>12.29</v>
          </cell>
          <cell r="E93" t="str">
            <v>.</v>
          </cell>
          <cell r="F93" t="str">
            <v/>
          </cell>
        </row>
        <row r="94">
          <cell r="B94" t="str">
            <v>A little limited</v>
          </cell>
          <cell r="C94">
            <v>59.8</v>
          </cell>
          <cell r="D94">
            <v>22.25</v>
          </cell>
          <cell r="E94" t="str">
            <v>.</v>
          </cell>
          <cell r="F94" t="str">
            <v/>
          </cell>
        </row>
        <row r="95">
          <cell r="B95" t="str">
            <v>Quite limited</v>
          </cell>
          <cell r="C95" t="str">
            <v>S</v>
          </cell>
          <cell r="D95">
            <v>34.94</v>
          </cell>
          <cell r="E95" t="str">
            <v/>
          </cell>
          <cell r="F95" t="str">
            <v/>
          </cell>
        </row>
        <row r="96">
          <cell r="B96" t="str">
            <v>Very limited</v>
          </cell>
          <cell r="C96" t="str">
            <v>S</v>
          </cell>
          <cell r="D96">
            <v>25.56</v>
          </cell>
          <cell r="E96" t="str">
            <v/>
          </cell>
          <cell r="F96" t="str">
            <v/>
          </cell>
        </row>
        <row r="97">
          <cell r="B97" t="str">
            <v>Couldn't buy it</v>
          </cell>
          <cell r="C97">
            <v>76.930000000000007</v>
          </cell>
          <cell r="D97">
            <v>21.57</v>
          </cell>
          <cell r="E97" t="str">
            <v>.</v>
          </cell>
          <cell r="F97" t="str">
            <v/>
          </cell>
        </row>
        <row r="98">
          <cell r="B98" t="str">
            <v>Not at all limited</v>
          </cell>
          <cell r="C98">
            <v>80.180000000000007</v>
          </cell>
          <cell r="D98">
            <v>12.29</v>
          </cell>
          <cell r="E98" t="str">
            <v>.</v>
          </cell>
          <cell r="F98" t="str">
            <v/>
          </cell>
        </row>
        <row r="99">
          <cell r="B99" t="str">
            <v>A little limited</v>
          </cell>
          <cell r="C99">
            <v>59.8</v>
          </cell>
          <cell r="D99">
            <v>22.25</v>
          </cell>
          <cell r="E99" t="str">
            <v>.</v>
          </cell>
          <cell r="F99" t="str">
            <v/>
          </cell>
        </row>
        <row r="100">
          <cell r="B100" t="str">
            <v>Quite or very limited</v>
          </cell>
          <cell r="C100">
            <v>52.37</v>
          </cell>
          <cell r="D100">
            <v>22.21</v>
          </cell>
          <cell r="E100" t="str">
            <v>.</v>
          </cell>
          <cell r="F100" t="str">
            <v/>
          </cell>
        </row>
        <row r="101">
          <cell r="B101" t="str">
            <v>Couldn't buy it</v>
          </cell>
          <cell r="C101">
            <v>76.930000000000007</v>
          </cell>
          <cell r="D101">
            <v>21.57</v>
          </cell>
          <cell r="E101" t="str">
            <v>.</v>
          </cell>
          <cell r="F101" t="str">
            <v/>
          </cell>
        </row>
        <row r="102">
          <cell r="B102" t="str">
            <v>Yes, can meet unexpected expense</v>
          </cell>
          <cell r="C102">
            <v>71.98</v>
          </cell>
          <cell r="D102">
            <v>11.43</v>
          </cell>
          <cell r="E102" t="str">
            <v>.</v>
          </cell>
          <cell r="F102" t="str">
            <v/>
          </cell>
        </row>
        <row r="103">
          <cell r="B103" t="str">
            <v>No, cannot meet unexpected expense</v>
          </cell>
          <cell r="C103">
            <v>49.73</v>
          </cell>
          <cell r="D103">
            <v>21.66</v>
          </cell>
          <cell r="E103" t="str">
            <v>.</v>
          </cell>
          <cell r="F103" t="str">
            <v/>
          </cell>
        </row>
        <row r="104">
          <cell r="B104" t="str">
            <v>Household had no vehicle access</v>
          </cell>
          <cell r="C104" t="str">
            <v>S</v>
          </cell>
          <cell r="D104">
            <v>50.08</v>
          </cell>
          <cell r="E104" t="str">
            <v/>
          </cell>
          <cell r="F104" t="str">
            <v/>
          </cell>
        </row>
        <row r="105">
          <cell r="B105" t="str">
            <v>Household had vehicle access</v>
          </cell>
          <cell r="C105">
            <v>66.260000000000005</v>
          </cell>
          <cell r="D105">
            <v>9.98</v>
          </cell>
          <cell r="E105" t="str">
            <v>.‡</v>
          </cell>
          <cell r="F105" t="str">
            <v/>
          </cell>
        </row>
        <row r="106">
          <cell r="B106" t="str">
            <v>Household had no access to device</v>
          </cell>
          <cell r="C106" t="str">
            <v>Ŝ</v>
          </cell>
          <cell r="D106">
            <v>0</v>
          </cell>
          <cell r="E106" t="str">
            <v/>
          </cell>
          <cell r="F106" t="str">
            <v>*</v>
          </cell>
        </row>
        <row r="107">
          <cell r="B107" t="str">
            <v>Household had access to device</v>
          </cell>
          <cell r="C107">
            <v>66.59</v>
          </cell>
          <cell r="D107">
            <v>9.6</v>
          </cell>
          <cell r="E107" t="str">
            <v>.‡</v>
          </cell>
          <cell r="F107" t="str">
            <v/>
          </cell>
        </row>
        <row r="108">
          <cell r="B108" t="str">
            <v>One person household</v>
          </cell>
          <cell r="C108" t="str">
            <v>Ŝ</v>
          </cell>
          <cell r="D108">
            <v>18.260000000000002</v>
          </cell>
          <cell r="E108" t="str">
            <v/>
          </cell>
          <cell r="F108" t="str">
            <v/>
          </cell>
        </row>
        <row r="109">
          <cell r="B109" t="str">
            <v>One parent with child(ren)</v>
          </cell>
          <cell r="C109" t="str">
            <v>Ŝ</v>
          </cell>
          <cell r="D109">
            <v>0</v>
          </cell>
          <cell r="E109" t="str">
            <v/>
          </cell>
          <cell r="F109" t="str">
            <v>*</v>
          </cell>
        </row>
        <row r="110">
          <cell r="B110" t="str">
            <v>Couple only</v>
          </cell>
          <cell r="C110" t="str">
            <v>Ŝ</v>
          </cell>
          <cell r="D110">
            <v>17.86</v>
          </cell>
          <cell r="E110" t="str">
            <v/>
          </cell>
          <cell r="F110" t="str">
            <v>*</v>
          </cell>
        </row>
        <row r="111">
          <cell r="B111" t="str">
            <v>Couple with child(ren)</v>
          </cell>
          <cell r="C111" t="str">
            <v>Ŝ</v>
          </cell>
          <cell r="D111">
            <v>17.48</v>
          </cell>
          <cell r="E111" t="str">
            <v/>
          </cell>
          <cell r="F111" t="str">
            <v/>
          </cell>
        </row>
        <row r="112">
          <cell r="B112" t="str">
            <v>Other multi-person household</v>
          </cell>
          <cell r="C112" t="str">
            <v>Ŝ</v>
          </cell>
          <cell r="D112">
            <v>19.149999999999999</v>
          </cell>
          <cell r="E112" t="str">
            <v/>
          </cell>
          <cell r="F112" t="str">
            <v/>
          </cell>
        </row>
        <row r="113">
          <cell r="B113" t="str">
            <v>Other household with couple and/or child</v>
          </cell>
          <cell r="C113">
            <v>63.95</v>
          </cell>
          <cell r="D113">
            <v>20</v>
          </cell>
          <cell r="E113" t="str">
            <v>.</v>
          </cell>
          <cell r="F113" t="str">
            <v/>
          </cell>
        </row>
        <row r="114">
          <cell r="B114" t="str">
            <v>One-person household</v>
          </cell>
          <cell r="C114" t="str">
            <v>Ŝ</v>
          </cell>
          <cell r="D114">
            <v>18.260000000000002</v>
          </cell>
          <cell r="E114" t="str">
            <v/>
          </cell>
          <cell r="F114" t="str">
            <v/>
          </cell>
        </row>
        <row r="115">
          <cell r="B115" t="str">
            <v>Two-people household</v>
          </cell>
          <cell r="C115">
            <v>54.38</v>
          </cell>
          <cell r="D115">
            <v>16.13</v>
          </cell>
          <cell r="E115" t="str">
            <v>.</v>
          </cell>
          <cell r="F115" t="str">
            <v/>
          </cell>
        </row>
        <row r="116">
          <cell r="B116" t="str">
            <v>Three-people household</v>
          </cell>
          <cell r="C116">
            <v>66.930000000000007</v>
          </cell>
          <cell r="D116">
            <v>22.06</v>
          </cell>
          <cell r="E116" t="str">
            <v>.</v>
          </cell>
          <cell r="F116" t="str">
            <v/>
          </cell>
        </row>
        <row r="117">
          <cell r="B117" t="str">
            <v>Four-people household</v>
          </cell>
          <cell r="C117">
            <v>58.24</v>
          </cell>
          <cell r="D117">
            <v>24.9</v>
          </cell>
          <cell r="E117" t="str">
            <v>.</v>
          </cell>
          <cell r="F117" t="str">
            <v/>
          </cell>
        </row>
        <row r="118">
          <cell r="B118" t="str">
            <v>Five-or-more-people household</v>
          </cell>
          <cell r="C118" t="str">
            <v>Ŝ</v>
          </cell>
          <cell r="D118">
            <v>18.57</v>
          </cell>
          <cell r="E118" t="str">
            <v/>
          </cell>
          <cell r="F118" t="str">
            <v/>
          </cell>
        </row>
        <row r="119">
          <cell r="B119" t="str">
            <v>No children in household</v>
          </cell>
          <cell r="C119">
            <v>67.760000000000005</v>
          </cell>
          <cell r="D119">
            <v>12.93</v>
          </cell>
          <cell r="E119" t="str">
            <v>.</v>
          </cell>
          <cell r="F119" t="str">
            <v/>
          </cell>
        </row>
        <row r="120">
          <cell r="B120" t="str">
            <v>One-child household</v>
          </cell>
          <cell r="C120" t="str">
            <v>S</v>
          </cell>
          <cell r="D120">
            <v>23.51</v>
          </cell>
          <cell r="E120" t="str">
            <v/>
          </cell>
          <cell r="F120" t="str">
            <v/>
          </cell>
        </row>
        <row r="121">
          <cell r="B121" t="str">
            <v>Two-or-more-children household</v>
          </cell>
          <cell r="C121">
            <v>76.760000000000005</v>
          </cell>
          <cell r="D121">
            <v>17.239999999999998</v>
          </cell>
          <cell r="E121" t="str">
            <v>.</v>
          </cell>
          <cell r="F121" t="str">
            <v/>
          </cell>
        </row>
        <row r="122">
          <cell r="B122" t="str">
            <v>No children in household</v>
          </cell>
          <cell r="C122">
            <v>67.760000000000005</v>
          </cell>
          <cell r="D122">
            <v>12.93</v>
          </cell>
          <cell r="E122" t="str">
            <v>.</v>
          </cell>
          <cell r="F122" t="str">
            <v/>
          </cell>
        </row>
        <row r="123">
          <cell r="B123" t="str">
            <v>One-or-more-children household</v>
          </cell>
          <cell r="C123">
            <v>64.989999999999995</v>
          </cell>
          <cell r="D123">
            <v>15</v>
          </cell>
          <cell r="E123" t="str">
            <v>.</v>
          </cell>
          <cell r="F123" t="str">
            <v/>
          </cell>
        </row>
        <row r="124">
          <cell r="B124" t="str">
            <v>Yes, lived at current address</v>
          </cell>
          <cell r="C124">
            <v>66.75</v>
          </cell>
          <cell r="D124">
            <v>11.53</v>
          </cell>
          <cell r="E124" t="str">
            <v>.</v>
          </cell>
          <cell r="F124" t="str">
            <v/>
          </cell>
        </row>
        <row r="125">
          <cell r="B125" t="str">
            <v>No, did not live at current address</v>
          </cell>
          <cell r="C125">
            <v>66.489999999999995</v>
          </cell>
          <cell r="D125">
            <v>17.57</v>
          </cell>
          <cell r="E125" t="str">
            <v>.</v>
          </cell>
          <cell r="F125" t="str">
            <v/>
          </cell>
        </row>
        <row r="126">
          <cell r="B126" t="str">
            <v>Owned</v>
          </cell>
          <cell r="C126">
            <v>61.92</v>
          </cell>
          <cell r="D126">
            <v>13.97</v>
          </cell>
          <cell r="E126" t="str">
            <v>.</v>
          </cell>
          <cell r="F126" t="str">
            <v/>
          </cell>
        </row>
        <row r="127">
          <cell r="B127" t="str">
            <v>Rented, private</v>
          </cell>
          <cell r="C127">
            <v>76.53</v>
          </cell>
          <cell r="D127">
            <v>11.9</v>
          </cell>
          <cell r="E127" t="str">
            <v>.</v>
          </cell>
          <cell r="F127" t="str">
            <v/>
          </cell>
        </row>
        <row r="128">
          <cell r="B128" t="str">
            <v>Rented, government</v>
          </cell>
          <cell r="C128" t="str">
            <v>S</v>
          </cell>
          <cell r="D128">
            <v>46.52</v>
          </cell>
          <cell r="E128" t="str">
            <v/>
          </cell>
          <cell r="F128" t="str">
            <v/>
          </cell>
        </row>
        <row r="130">
          <cell r="B130"/>
          <cell r="C130"/>
          <cell r="D130"/>
          <cell r="E130"/>
          <cell r="F130"/>
        </row>
      </sheetData>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IPV 1.0"/>
      <sheetName val="CBIPV 2.0"/>
      <sheetName val="CBIPV 2.1"/>
      <sheetName val="CBIPV 2.2"/>
      <sheetName val="CBIPV 2.3"/>
      <sheetName val="CBIPV 2.4"/>
      <sheetName val="CBIPV 2.5"/>
      <sheetName val="CBIPV 3.0"/>
      <sheetName val="CBIPV 3.1"/>
      <sheetName val="CBIPV 3.2"/>
      <sheetName val="CBIPV 3.3"/>
      <sheetName val="CBIPV 3.4"/>
      <sheetName val="CBIPV 3.5"/>
      <sheetName val="CBIPV 3.6"/>
      <sheetName val="CBIPV 4.0"/>
      <sheetName val="CBIPV 4.1"/>
      <sheetName val="CBIPV 4.2"/>
      <sheetName val="CBIPV 4.3"/>
      <sheetName val="CBIPV 4.4"/>
    </sheetNames>
    <sheetDataSet>
      <sheetData sheetId="0">
        <row r="4">
          <cell r="B4" t="str">
            <v>New Zealand Average</v>
          </cell>
          <cell r="C4">
            <v>0.79</v>
          </cell>
          <cell r="D4">
            <v>0.2</v>
          </cell>
          <cell r="E4" t="str">
            <v>.‡</v>
          </cell>
          <cell r="F4" t="str">
            <v/>
          </cell>
        </row>
        <row r="5">
          <cell r="B5" t="str">
            <v>Male</v>
          </cell>
          <cell r="C5" t="str">
            <v>SŜ</v>
          </cell>
          <cell r="D5">
            <v>0.14000000000000001</v>
          </cell>
          <cell r="E5" t="str">
            <v/>
          </cell>
          <cell r="F5" t="str">
            <v>*</v>
          </cell>
        </row>
        <row r="6">
          <cell r="B6" t="str">
            <v>Female</v>
          </cell>
          <cell r="C6">
            <v>1.33</v>
          </cell>
          <cell r="D6">
            <v>0.34</v>
          </cell>
          <cell r="E6" t="str">
            <v>.‡</v>
          </cell>
          <cell r="F6" t="str">
            <v>*</v>
          </cell>
        </row>
        <row r="7">
          <cell r="B7" t="str">
            <v>Gender diverse</v>
          </cell>
          <cell r="C7">
            <v>0</v>
          </cell>
          <cell r="D7">
            <v>0</v>
          </cell>
          <cell r="E7" t="str">
            <v>.</v>
          </cell>
          <cell r="F7" t="str">
            <v>*</v>
          </cell>
        </row>
        <row r="8">
          <cell r="B8" t="str">
            <v>Cis-male</v>
          </cell>
          <cell r="C8" t="str">
            <v>SŜ</v>
          </cell>
          <cell r="D8">
            <v>0.14000000000000001</v>
          </cell>
          <cell r="E8" t="str">
            <v/>
          </cell>
          <cell r="F8" t="str">
            <v>*</v>
          </cell>
        </row>
        <row r="9">
          <cell r="B9" t="str">
            <v>Cis-female</v>
          </cell>
          <cell r="C9">
            <v>1.32</v>
          </cell>
          <cell r="D9">
            <v>0.34</v>
          </cell>
          <cell r="E9" t="str">
            <v>.‡</v>
          </cell>
          <cell r="F9" t="str">
            <v/>
          </cell>
        </row>
        <row r="10">
          <cell r="B10" t="str">
            <v>Gender-diverse or trans-gender</v>
          </cell>
          <cell r="C10" t="str">
            <v>SŜ</v>
          </cell>
          <cell r="D10">
            <v>1.47</v>
          </cell>
          <cell r="E10" t="str">
            <v/>
          </cell>
          <cell r="F10" t="str">
            <v/>
          </cell>
        </row>
        <row r="11">
          <cell r="B11" t="str">
            <v>Heterosexual</v>
          </cell>
          <cell r="C11">
            <v>0.7</v>
          </cell>
          <cell r="D11">
            <v>0.19</v>
          </cell>
          <cell r="E11" t="str">
            <v>.‡</v>
          </cell>
          <cell r="F11" t="str">
            <v/>
          </cell>
        </row>
        <row r="12">
          <cell r="B12" t="str">
            <v>Gay or lesbian</v>
          </cell>
          <cell r="C12" t="str">
            <v>SŜ</v>
          </cell>
          <cell r="D12">
            <v>4.1500000000000004</v>
          </cell>
          <cell r="E12" t="str">
            <v/>
          </cell>
          <cell r="F12" t="str">
            <v/>
          </cell>
        </row>
        <row r="13">
          <cell r="B13" t="str">
            <v>Bisexual</v>
          </cell>
          <cell r="C13" t="str">
            <v>SŜ</v>
          </cell>
          <cell r="D13">
            <v>4</v>
          </cell>
          <cell r="E13" t="str">
            <v/>
          </cell>
          <cell r="F13" t="str">
            <v/>
          </cell>
        </row>
        <row r="14">
          <cell r="B14" t="str">
            <v>Other sexual identity</v>
          </cell>
          <cell r="C14" t="str">
            <v>SŜ</v>
          </cell>
          <cell r="D14">
            <v>8.58</v>
          </cell>
          <cell r="E14" t="str">
            <v/>
          </cell>
          <cell r="F14" t="str">
            <v/>
          </cell>
        </row>
        <row r="15">
          <cell r="B15" t="str">
            <v>People with diverse sexualities</v>
          </cell>
          <cell r="C15" t="str">
            <v>SŜ</v>
          </cell>
          <cell r="D15">
            <v>2.71</v>
          </cell>
          <cell r="E15" t="str">
            <v/>
          </cell>
          <cell r="F15" t="str">
            <v>*</v>
          </cell>
        </row>
        <row r="16">
          <cell r="B16" t="str">
            <v>Not LGBT</v>
          </cell>
          <cell r="C16">
            <v>0.71</v>
          </cell>
          <cell r="D16">
            <v>0.19</v>
          </cell>
          <cell r="E16" t="str">
            <v>.‡</v>
          </cell>
          <cell r="F16" t="str">
            <v/>
          </cell>
        </row>
        <row r="17">
          <cell r="B17" t="str">
            <v>LGBT</v>
          </cell>
          <cell r="C17" t="str">
            <v>SŜ</v>
          </cell>
          <cell r="D17">
            <v>2.2000000000000002</v>
          </cell>
          <cell r="E17" t="str">
            <v/>
          </cell>
          <cell r="F17" t="str">
            <v>*</v>
          </cell>
        </row>
        <row r="18">
          <cell r="B18" t="str">
            <v>15–19 years</v>
          </cell>
          <cell r="C18" t="str">
            <v>SŜ</v>
          </cell>
          <cell r="D18">
            <v>1.28</v>
          </cell>
          <cell r="E18" t="str">
            <v/>
          </cell>
          <cell r="F18" t="str">
            <v/>
          </cell>
        </row>
        <row r="19">
          <cell r="B19" t="str">
            <v>20–29 years</v>
          </cell>
          <cell r="C19">
            <v>2.35</v>
          </cell>
          <cell r="D19">
            <v>0.91</v>
          </cell>
          <cell r="E19" t="str">
            <v>.‡</v>
          </cell>
          <cell r="F19" t="str">
            <v>*</v>
          </cell>
        </row>
        <row r="20">
          <cell r="B20" t="str">
            <v>30–39 years</v>
          </cell>
          <cell r="C20">
            <v>0.99</v>
          </cell>
          <cell r="D20">
            <v>0.47</v>
          </cell>
          <cell r="E20" t="str">
            <v>.‡</v>
          </cell>
          <cell r="F20" t="str">
            <v/>
          </cell>
        </row>
        <row r="21">
          <cell r="B21" t="str">
            <v>40–49 years</v>
          </cell>
          <cell r="C21" t="str">
            <v>SŜ</v>
          </cell>
          <cell r="D21">
            <v>0.31</v>
          </cell>
          <cell r="E21" t="str">
            <v/>
          </cell>
          <cell r="F21" t="str">
            <v/>
          </cell>
        </row>
        <row r="22">
          <cell r="B22" t="str">
            <v>50–59 years</v>
          </cell>
          <cell r="C22" t="str">
            <v>SŜ</v>
          </cell>
          <cell r="D22">
            <v>0.35</v>
          </cell>
          <cell r="E22" t="str">
            <v/>
          </cell>
          <cell r="F22" t="str">
            <v/>
          </cell>
        </row>
        <row r="23">
          <cell r="B23" t="str">
            <v>60–64 years</v>
          </cell>
          <cell r="C23" t="str">
            <v>SŜ</v>
          </cell>
          <cell r="D23">
            <v>0.03</v>
          </cell>
          <cell r="E23" t="str">
            <v/>
          </cell>
          <cell r="F23" t="str">
            <v>*</v>
          </cell>
        </row>
        <row r="24">
          <cell r="B24" t="str">
            <v>65 years and over</v>
          </cell>
          <cell r="C24" t="str">
            <v>SŜ</v>
          </cell>
          <cell r="D24">
            <v>0.1</v>
          </cell>
          <cell r="E24" t="str">
            <v/>
          </cell>
          <cell r="F24" t="str">
            <v>*</v>
          </cell>
        </row>
        <row r="25">
          <cell r="B25" t="str">
            <v>15–29 years</v>
          </cell>
          <cell r="C25">
            <v>2.11</v>
          </cell>
          <cell r="D25">
            <v>0.78</v>
          </cell>
          <cell r="E25" t="str">
            <v>.‡</v>
          </cell>
          <cell r="F25" t="str">
            <v>*</v>
          </cell>
        </row>
        <row r="26">
          <cell r="B26" t="str">
            <v>30–64 years</v>
          </cell>
          <cell r="C26">
            <v>0.66</v>
          </cell>
          <cell r="D26">
            <v>0.22</v>
          </cell>
          <cell r="E26" t="str">
            <v>.‡</v>
          </cell>
          <cell r="F26" t="str">
            <v/>
          </cell>
        </row>
        <row r="27">
          <cell r="B27" t="str">
            <v>65 years and over</v>
          </cell>
          <cell r="C27" t="str">
            <v>SŜ</v>
          </cell>
          <cell r="D27">
            <v>0.1</v>
          </cell>
          <cell r="E27" t="str">
            <v/>
          </cell>
          <cell r="F27" t="str">
            <v>*</v>
          </cell>
        </row>
        <row r="28">
          <cell r="B28" t="str">
            <v>15–19 years</v>
          </cell>
          <cell r="C28" t="str">
            <v>SŜ</v>
          </cell>
          <cell r="D28">
            <v>1.28</v>
          </cell>
          <cell r="E28" t="str">
            <v/>
          </cell>
          <cell r="F28" t="str">
            <v/>
          </cell>
        </row>
        <row r="29">
          <cell r="B29" t="str">
            <v>20–29 years</v>
          </cell>
          <cell r="C29">
            <v>2.35</v>
          </cell>
          <cell r="D29">
            <v>0.91</v>
          </cell>
          <cell r="E29" t="str">
            <v>.‡</v>
          </cell>
          <cell r="F29" t="str">
            <v>*</v>
          </cell>
        </row>
        <row r="30">
          <cell r="B30" t="str">
            <v>NZ European</v>
          </cell>
          <cell r="C30">
            <v>0.75</v>
          </cell>
          <cell r="D30">
            <v>0.25</v>
          </cell>
          <cell r="E30" t="str">
            <v>.‡</v>
          </cell>
          <cell r="F30" t="str">
            <v/>
          </cell>
        </row>
        <row r="31">
          <cell r="B31" t="str">
            <v>Māori</v>
          </cell>
          <cell r="C31">
            <v>2.0499999999999998</v>
          </cell>
          <cell r="D31">
            <v>0.87</v>
          </cell>
          <cell r="E31" t="str">
            <v>.‡</v>
          </cell>
          <cell r="F31" t="str">
            <v>*</v>
          </cell>
        </row>
        <row r="32">
          <cell r="B32" t="str">
            <v>Pacific peoples</v>
          </cell>
          <cell r="C32" t="str">
            <v>SŜ</v>
          </cell>
          <cell r="D32">
            <v>1.04</v>
          </cell>
          <cell r="E32" t="str">
            <v/>
          </cell>
          <cell r="F32" t="str">
            <v/>
          </cell>
        </row>
        <row r="33">
          <cell r="B33" t="str">
            <v>Asian</v>
          </cell>
          <cell r="C33" t="str">
            <v>SŜ</v>
          </cell>
          <cell r="D33">
            <v>0.21</v>
          </cell>
          <cell r="E33" t="str">
            <v/>
          </cell>
          <cell r="F33" t="str">
            <v>*</v>
          </cell>
        </row>
        <row r="34">
          <cell r="B34" t="str">
            <v>Chinese</v>
          </cell>
          <cell r="C34">
            <v>0</v>
          </cell>
          <cell r="D34">
            <v>0</v>
          </cell>
          <cell r="E34" t="str">
            <v>.</v>
          </cell>
          <cell r="F34" t="str">
            <v>*</v>
          </cell>
        </row>
        <row r="35">
          <cell r="B35" t="str">
            <v>Indian</v>
          </cell>
          <cell r="C35" t="str">
            <v>SŜ</v>
          </cell>
          <cell r="D35">
            <v>0.5</v>
          </cell>
          <cell r="E35" t="str">
            <v/>
          </cell>
          <cell r="F35" t="str">
            <v/>
          </cell>
        </row>
        <row r="36">
          <cell r="B36" t="str">
            <v>Other Asian ethnicity</v>
          </cell>
          <cell r="C36" t="str">
            <v>SŜ</v>
          </cell>
          <cell r="D36">
            <v>0.23</v>
          </cell>
          <cell r="E36" t="str">
            <v/>
          </cell>
          <cell r="F36" t="str">
            <v>*</v>
          </cell>
        </row>
        <row r="37">
          <cell r="B37" t="str">
            <v>Other ethnicity</v>
          </cell>
          <cell r="C37">
            <v>0</v>
          </cell>
          <cell r="D37">
            <v>0</v>
          </cell>
          <cell r="E37" t="str">
            <v>.</v>
          </cell>
          <cell r="F37" t="str">
            <v>*</v>
          </cell>
        </row>
        <row r="38">
          <cell r="B38" t="str">
            <v>Other ethnicity (except European and Māori)</v>
          </cell>
          <cell r="C38" t="str">
            <v>SŜ</v>
          </cell>
          <cell r="D38">
            <v>0.33</v>
          </cell>
          <cell r="E38" t="str">
            <v/>
          </cell>
          <cell r="F38" t="str">
            <v/>
          </cell>
        </row>
        <row r="39">
          <cell r="B39" t="str">
            <v>Other ethnicity (except European, Māori and Asian)</v>
          </cell>
          <cell r="C39" t="str">
            <v>SŜ</v>
          </cell>
          <cell r="D39">
            <v>0.83</v>
          </cell>
          <cell r="E39" t="str">
            <v/>
          </cell>
          <cell r="F39" t="str">
            <v/>
          </cell>
        </row>
        <row r="40">
          <cell r="B40" t="str">
            <v>Other ethnicity (except European, Māori and Pacific)</v>
          </cell>
          <cell r="C40" t="str">
            <v>SŜ</v>
          </cell>
          <cell r="D40">
            <v>0.19</v>
          </cell>
          <cell r="E40" t="str">
            <v/>
          </cell>
          <cell r="F40" t="str">
            <v>*</v>
          </cell>
        </row>
        <row r="41">
          <cell r="B41">
            <v>2018</v>
          </cell>
          <cell r="C41">
            <v>11.29</v>
          </cell>
          <cell r="D41">
            <v>3.04</v>
          </cell>
          <cell r="E41" t="str">
            <v>.‡</v>
          </cell>
          <cell r="F41" t="str">
            <v>*</v>
          </cell>
        </row>
        <row r="42">
          <cell r="B42" t="str">
            <v>2019/20</v>
          </cell>
          <cell r="C42">
            <v>22.88</v>
          </cell>
          <cell r="D42">
            <v>8.0399999999999991</v>
          </cell>
          <cell r="E42" t="str">
            <v>.‡</v>
          </cell>
          <cell r="F42" t="str">
            <v>*</v>
          </cell>
        </row>
        <row r="43">
          <cell r="B43" t="str">
            <v>Auckland</v>
          </cell>
          <cell r="C43">
            <v>0.78</v>
          </cell>
          <cell r="D43">
            <v>0.36</v>
          </cell>
          <cell r="E43" t="str">
            <v>.‡</v>
          </cell>
          <cell r="F43" t="str">
            <v/>
          </cell>
        </row>
        <row r="44">
          <cell r="B44" t="str">
            <v>Wellington</v>
          </cell>
          <cell r="C44" t="str">
            <v>SŜ</v>
          </cell>
          <cell r="D44">
            <v>0.53</v>
          </cell>
          <cell r="E44" t="str">
            <v/>
          </cell>
          <cell r="F44" t="str">
            <v/>
          </cell>
        </row>
        <row r="45">
          <cell r="B45" t="str">
            <v>Rest of North Island</v>
          </cell>
          <cell r="C45">
            <v>0.91</v>
          </cell>
          <cell r="D45">
            <v>0.36</v>
          </cell>
          <cell r="E45" t="str">
            <v>.‡</v>
          </cell>
          <cell r="F45" t="str">
            <v/>
          </cell>
        </row>
        <row r="46">
          <cell r="B46" t="str">
            <v>Canterbury</v>
          </cell>
          <cell r="C46" t="str">
            <v>SŜ</v>
          </cell>
          <cell r="D46">
            <v>0.5</v>
          </cell>
          <cell r="E46" t="str">
            <v/>
          </cell>
          <cell r="F46" t="str">
            <v/>
          </cell>
        </row>
        <row r="47">
          <cell r="B47" t="str">
            <v>Rest of South Island</v>
          </cell>
          <cell r="C47" t="str">
            <v>SŜ</v>
          </cell>
          <cell r="D47">
            <v>0.51</v>
          </cell>
          <cell r="E47" t="str">
            <v/>
          </cell>
          <cell r="F47" t="str">
            <v/>
          </cell>
        </row>
        <row r="48">
          <cell r="B48" t="str">
            <v>Major urban area</v>
          </cell>
          <cell r="C48">
            <v>0.76</v>
          </cell>
          <cell r="D48">
            <v>0.28999999999999998</v>
          </cell>
          <cell r="E48" t="str">
            <v>.‡</v>
          </cell>
          <cell r="F48" t="str">
            <v/>
          </cell>
        </row>
        <row r="49">
          <cell r="B49" t="str">
            <v>Large urban area</v>
          </cell>
          <cell r="C49">
            <v>1.03</v>
          </cell>
          <cell r="D49">
            <v>0.5</v>
          </cell>
          <cell r="E49" t="str">
            <v>.‡</v>
          </cell>
          <cell r="F49" t="str">
            <v/>
          </cell>
        </row>
        <row r="50">
          <cell r="B50" t="str">
            <v>Medium urban area</v>
          </cell>
          <cell r="C50" t="str">
            <v>SŜ</v>
          </cell>
          <cell r="D50">
            <v>0.57999999999999996</v>
          </cell>
          <cell r="E50" t="str">
            <v/>
          </cell>
          <cell r="F50" t="str">
            <v/>
          </cell>
        </row>
        <row r="51">
          <cell r="B51" t="str">
            <v>Small urban area</v>
          </cell>
          <cell r="C51" t="str">
            <v>SŜ</v>
          </cell>
          <cell r="D51">
            <v>0.81</v>
          </cell>
          <cell r="E51" t="str">
            <v/>
          </cell>
          <cell r="F51" t="str">
            <v/>
          </cell>
        </row>
        <row r="52">
          <cell r="B52" t="str">
            <v>Rural settlement/rural other</v>
          </cell>
          <cell r="C52" t="str">
            <v>SŜ</v>
          </cell>
          <cell r="D52">
            <v>0.35</v>
          </cell>
          <cell r="E52" t="str">
            <v/>
          </cell>
          <cell r="F52" t="str">
            <v/>
          </cell>
        </row>
        <row r="53">
          <cell r="B53" t="str">
            <v>Major urban area</v>
          </cell>
          <cell r="C53">
            <v>0.76</v>
          </cell>
          <cell r="D53">
            <v>0.28999999999999998</v>
          </cell>
          <cell r="E53" t="str">
            <v>.‡</v>
          </cell>
          <cell r="F53" t="str">
            <v/>
          </cell>
        </row>
        <row r="54">
          <cell r="B54" t="str">
            <v>Medium/large urban area</v>
          </cell>
          <cell r="C54">
            <v>0.92</v>
          </cell>
          <cell r="D54">
            <v>0.36</v>
          </cell>
          <cell r="E54" t="str">
            <v>.‡</v>
          </cell>
          <cell r="F54" t="str">
            <v/>
          </cell>
        </row>
        <row r="55">
          <cell r="B55" t="str">
            <v>Small urban/rural area</v>
          </cell>
          <cell r="C55" t="str">
            <v>SŜ</v>
          </cell>
          <cell r="D55">
            <v>0.38</v>
          </cell>
          <cell r="E55" t="str">
            <v/>
          </cell>
          <cell r="F55" t="str">
            <v/>
          </cell>
        </row>
        <row r="56">
          <cell r="B56" t="str">
            <v>Quintile 1 (least deprived)</v>
          </cell>
          <cell r="C56" t="str">
            <v>SŜ</v>
          </cell>
          <cell r="D56">
            <v>0.28999999999999998</v>
          </cell>
          <cell r="E56" t="str">
            <v/>
          </cell>
          <cell r="F56" t="str">
            <v>*</v>
          </cell>
        </row>
        <row r="57">
          <cell r="B57" t="str">
            <v>Quintile 2</v>
          </cell>
          <cell r="C57" t="str">
            <v>SŜ</v>
          </cell>
          <cell r="D57">
            <v>0.14000000000000001</v>
          </cell>
          <cell r="E57" t="str">
            <v/>
          </cell>
          <cell r="F57" t="str">
            <v>*</v>
          </cell>
        </row>
        <row r="58">
          <cell r="B58" t="str">
            <v>Quintile 3</v>
          </cell>
          <cell r="C58" t="str">
            <v>SŜ</v>
          </cell>
          <cell r="D58">
            <v>0.28999999999999998</v>
          </cell>
          <cell r="E58" t="str">
            <v/>
          </cell>
          <cell r="F58" t="str">
            <v/>
          </cell>
        </row>
        <row r="59">
          <cell r="B59" t="str">
            <v>Quintile 4</v>
          </cell>
          <cell r="C59">
            <v>1.34</v>
          </cell>
          <cell r="D59">
            <v>0.6</v>
          </cell>
          <cell r="E59" t="str">
            <v>.‡</v>
          </cell>
          <cell r="F59" t="str">
            <v/>
          </cell>
        </row>
        <row r="60">
          <cell r="B60" t="str">
            <v>Quintile 5 (most deprived)</v>
          </cell>
          <cell r="C60">
            <v>1.92</v>
          </cell>
          <cell r="D60">
            <v>0.62</v>
          </cell>
          <cell r="E60" t="str">
            <v>.‡</v>
          </cell>
          <cell r="F60" t="str">
            <v>*</v>
          </cell>
        </row>
        <row r="61">
          <cell r="B61" t="str">
            <v>Had partner within last 12 months</v>
          </cell>
          <cell r="C61">
            <v>0.79</v>
          </cell>
          <cell r="D61">
            <v>0.2</v>
          </cell>
          <cell r="E61" t="str">
            <v>.‡</v>
          </cell>
          <cell r="F61" t="str">
            <v/>
          </cell>
        </row>
        <row r="62">
          <cell r="B62" t="str">
            <v>Has ever had a partner</v>
          </cell>
          <cell r="C62">
            <v>0.79</v>
          </cell>
          <cell r="D62">
            <v>0.2</v>
          </cell>
          <cell r="E62" t="str">
            <v>.‡</v>
          </cell>
          <cell r="F62" t="str">
            <v/>
          </cell>
        </row>
        <row r="63">
          <cell r="B63" t="str">
            <v>Partnered – legally registered</v>
          </cell>
          <cell r="C63" t="str">
            <v>SŜ</v>
          </cell>
          <cell r="D63">
            <v>0.11</v>
          </cell>
          <cell r="E63" t="str">
            <v/>
          </cell>
          <cell r="F63" t="str">
            <v>*</v>
          </cell>
        </row>
        <row r="64">
          <cell r="B64" t="str">
            <v>Partnered – not legally registered</v>
          </cell>
          <cell r="C64" t="str">
            <v>SŜ</v>
          </cell>
          <cell r="D64">
            <v>0.78</v>
          </cell>
          <cell r="E64" t="str">
            <v/>
          </cell>
          <cell r="F64" t="str">
            <v/>
          </cell>
        </row>
        <row r="65">
          <cell r="B65" t="str">
            <v>Non-partnered</v>
          </cell>
          <cell r="C65">
            <v>6.52</v>
          </cell>
          <cell r="D65">
            <v>2.29</v>
          </cell>
          <cell r="E65" t="str">
            <v>.‡</v>
          </cell>
          <cell r="F65" t="str">
            <v>*</v>
          </cell>
        </row>
        <row r="66">
          <cell r="B66" t="str">
            <v>Never married and never in a civil union</v>
          </cell>
          <cell r="C66">
            <v>2.09</v>
          </cell>
          <cell r="D66">
            <v>0.8</v>
          </cell>
          <cell r="E66" t="str">
            <v>.‡</v>
          </cell>
          <cell r="F66" t="str">
            <v>*</v>
          </cell>
        </row>
        <row r="67">
          <cell r="B67" t="str">
            <v>Divorced</v>
          </cell>
          <cell r="C67" t="str">
            <v>SŜ</v>
          </cell>
          <cell r="D67">
            <v>4.28</v>
          </cell>
          <cell r="E67" t="str">
            <v/>
          </cell>
          <cell r="F67" t="str">
            <v/>
          </cell>
        </row>
        <row r="68">
          <cell r="B68" t="str">
            <v>Widowed/surviving partner</v>
          </cell>
          <cell r="C68" t="str">
            <v>SŜ</v>
          </cell>
          <cell r="D68">
            <v>1.59</v>
          </cell>
          <cell r="E68" t="str">
            <v/>
          </cell>
          <cell r="F68" t="str">
            <v/>
          </cell>
        </row>
        <row r="69">
          <cell r="B69" t="str">
            <v>Separated</v>
          </cell>
          <cell r="C69">
            <v>10.66</v>
          </cell>
          <cell r="D69">
            <v>4.4800000000000004</v>
          </cell>
          <cell r="E69" t="str">
            <v>.‡</v>
          </cell>
          <cell r="F69" t="str">
            <v>*</v>
          </cell>
        </row>
        <row r="70">
          <cell r="B70" t="str">
            <v>Married/civil union/de facto</v>
          </cell>
          <cell r="C70" t="str">
            <v>SŜ</v>
          </cell>
          <cell r="D70">
            <v>0.11</v>
          </cell>
          <cell r="E70" t="str">
            <v/>
          </cell>
          <cell r="F70" t="str">
            <v>*</v>
          </cell>
        </row>
        <row r="71">
          <cell r="B71" t="str">
            <v>Adults with disability</v>
          </cell>
          <cell r="C71" t="str">
            <v>SŜ</v>
          </cell>
          <cell r="D71">
            <v>2.12</v>
          </cell>
          <cell r="E71" t="str">
            <v/>
          </cell>
          <cell r="F71" t="str">
            <v/>
          </cell>
        </row>
        <row r="72">
          <cell r="B72" t="str">
            <v>Adults without disability</v>
          </cell>
          <cell r="C72">
            <v>0.72</v>
          </cell>
          <cell r="D72">
            <v>0.2</v>
          </cell>
          <cell r="E72" t="str">
            <v>.‡</v>
          </cell>
          <cell r="F72" t="str">
            <v/>
          </cell>
        </row>
        <row r="73">
          <cell r="B73" t="str">
            <v>Low level of psychological distress</v>
          </cell>
          <cell r="C73">
            <v>0.5</v>
          </cell>
          <cell r="D73">
            <v>0.13</v>
          </cell>
          <cell r="E73" t="str">
            <v>.‡</v>
          </cell>
          <cell r="F73" t="str">
            <v/>
          </cell>
        </row>
        <row r="74">
          <cell r="B74" t="str">
            <v>Moderate level of psychological distress</v>
          </cell>
          <cell r="C74" t="str">
            <v>SŜ</v>
          </cell>
          <cell r="D74">
            <v>2.54</v>
          </cell>
          <cell r="E74" t="str">
            <v/>
          </cell>
          <cell r="F74" t="str">
            <v>*</v>
          </cell>
        </row>
        <row r="75">
          <cell r="B75" t="str">
            <v>High level of psychological distress</v>
          </cell>
          <cell r="C75" t="str">
            <v>SŜ</v>
          </cell>
          <cell r="D75">
            <v>8.66</v>
          </cell>
          <cell r="E75" t="str">
            <v/>
          </cell>
          <cell r="F75" t="str">
            <v>*</v>
          </cell>
        </row>
        <row r="76">
          <cell r="B76" t="str">
            <v>No probable serious mental illness</v>
          </cell>
          <cell r="C76">
            <v>0.5</v>
          </cell>
          <cell r="D76">
            <v>0.13</v>
          </cell>
          <cell r="E76" t="str">
            <v>.‡</v>
          </cell>
          <cell r="F76" t="str">
            <v/>
          </cell>
        </row>
        <row r="77">
          <cell r="B77" t="str">
            <v>Probable serious mental illness</v>
          </cell>
          <cell r="C77" t="str">
            <v>SŜ</v>
          </cell>
          <cell r="D77">
            <v>2.54</v>
          </cell>
          <cell r="E77" t="str">
            <v/>
          </cell>
          <cell r="F77" t="str">
            <v>*</v>
          </cell>
        </row>
        <row r="78">
          <cell r="B78" t="str">
            <v>Employed</v>
          </cell>
          <cell r="C78">
            <v>0.56000000000000005</v>
          </cell>
          <cell r="D78">
            <v>0.18</v>
          </cell>
          <cell r="E78" t="str">
            <v>.‡</v>
          </cell>
          <cell r="F78" t="str">
            <v/>
          </cell>
        </row>
        <row r="79">
          <cell r="B79" t="str">
            <v>Unemployed</v>
          </cell>
          <cell r="C79" t="str">
            <v>SŜ</v>
          </cell>
          <cell r="D79">
            <v>1.46</v>
          </cell>
          <cell r="E79" t="str">
            <v/>
          </cell>
          <cell r="F79" t="str">
            <v/>
          </cell>
        </row>
        <row r="80">
          <cell r="B80" t="str">
            <v>Retired</v>
          </cell>
          <cell r="C80" t="str">
            <v>SŜ</v>
          </cell>
          <cell r="D80">
            <v>0.08</v>
          </cell>
          <cell r="E80" t="str">
            <v/>
          </cell>
          <cell r="F80" t="str">
            <v>*</v>
          </cell>
        </row>
        <row r="81">
          <cell r="B81" t="str">
            <v>Home or caring duties or voluntary work</v>
          </cell>
          <cell r="C81">
            <v>2.7</v>
          </cell>
          <cell r="D81">
            <v>1.28</v>
          </cell>
          <cell r="E81" t="str">
            <v>.‡</v>
          </cell>
          <cell r="F81" t="str">
            <v>*</v>
          </cell>
        </row>
        <row r="82">
          <cell r="B82" t="str">
            <v>Not employed, studying</v>
          </cell>
          <cell r="C82" t="str">
            <v>SŜ</v>
          </cell>
          <cell r="D82">
            <v>2.04</v>
          </cell>
          <cell r="E82" t="str">
            <v/>
          </cell>
          <cell r="F82" t="str">
            <v/>
          </cell>
        </row>
        <row r="83">
          <cell r="B83" t="str">
            <v>Not employed, not actively seeking work/unable to work</v>
          </cell>
          <cell r="C83" t="str">
            <v>SŜ</v>
          </cell>
          <cell r="D83">
            <v>4.33</v>
          </cell>
          <cell r="E83" t="str">
            <v/>
          </cell>
          <cell r="F83" t="str">
            <v>*</v>
          </cell>
        </row>
        <row r="84">
          <cell r="B84" t="str">
            <v>Other employment status</v>
          </cell>
          <cell r="C84" t="str">
            <v>SŜ</v>
          </cell>
          <cell r="D84">
            <v>1.3</v>
          </cell>
          <cell r="E84" t="str">
            <v/>
          </cell>
          <cell r="F84" t="str">
            <v/>
          </cell>
        </row>
        <row r="85">
          <cell r="B85" t="str">
            <v>Not in the labour force</v>
          </cell>
          <cell r="C85">
            <v>1.3</v>
          </cell>
          <cell r="D85">
            <v>0.55000000000000004</v>
          </cell>
          <cell r="E85" t="str">
            <v>.‡</v>
          </cell>
          <cell r="F85" t="str">
            <v/>
          </cell>
        </row>
        <row r="86">
          <cell r="B86" t="str">
            <v>Personal income: $20,000 or less</v>
          </cell>
          <cell r="C86">
            <v>1.25</v>
          </cell>
          <cell r="D86">
            <v>0.43</v>
          </cell>
          <cell r="E86" t="str">
            <v>.‡</v>
          </cell>
          <cell r="F86" t="str">
            <v/>
          </cell>
        </row>
        <row r="87">
          <cell r="B87" t="str">
            <v>Personal income: $20,001–$40,000</v>
          </cell>
          <cell r="C87">
            <v>1.08</v>
          </cell>
          <cell r="D87">
            <v>0.51</v>
          </cell>
          <cell r="E87" t="str">
            <v>.‡</v>
          </cell>
          <cell r="F87" t="str">
            <v/>
          </cell>
        </row>
        <row r="88">
          <cell r="B88" t="str">
            <v>Personal income: $40,001–$60,000</v>
          </cell>
          <cell r="C88" t="str">
            <v>SŜ</v>
          </cell>
          <cell r="D88">
            <v>0.43</v>
          </cell>
          <cell r="E88" t="str">
            <v/>
          </cell>
          <cell r="F88" t="str">
            <v/>
          </cell>
        </row>
        <row r="89">
          <cell r="B89" t="str">
            <v>Personal income: $60,001 or more</v>
          </cell>
          <cell r="C89" t="str">
            <v>SŜ</v>
          </cell>
          <cell r="D89">
            <v>0.19</v>
          </cell>
          <cell r="E89" t="str">
            <v/>
          </cell>
          <cell r="F89" t="str">
            <v>*</v>
          </cell>
        </row>
        <row r="90">
          <cell r="B90" t="str">
            <v>Household income: $40,000 or less</v>
          </cell>
          <cell r="C90">
            <v>1.68</v>
          </cell>
          <cell r="D90">
            <v>0.56999999999999995</v>
          </cell>
          <cell r="E90" t="str">
            <v>.‡</v>
          </cell>
          <cell r="F90" t="str">
            <v>*</v>
          </cell>
        </row>
        <row r="91">
          <cell r="B91" t="str">
            <v>Household income: $40,001–$60,000</v>
          </cell>
          <cell r="C91" t="str">
            <v>SŜ</v>
          </cell>
          <cell r="D91">
            <v>0.69</v>
          </cell>
          <cell r="E91" t="str">
            <v/>
          </cell>
          <cell r="F91" t="str">
            <v/>
          </cell>
        </row>
        <row r="92">
          <cell r="B92" t="str">
            <v>Household income: $60,001–$100,000</v>
          </cell>
          <cell r="C92" t="str">
            <v>SŜ</v>
          </cell>
          <cell r="D92">
            <v>0.3</v>
          </cell>
          <cell r="E92" t="str">
            <v/>
          </cell>
          <cell r="F92" t="str">
            <v/>
          </cell>
        </row>
        <row r="93">
          <cell r="B93" t="str">
            <v>Household income: $100,001 or more</v>
          </cell>
          <cell r="C93" t="str">
            <v>SŜ</v>
          </cell>
          <cell r="D93">
            <v>0.19</v>
          </cell>
          <cell r="E93" t="str">
            <v/>
          </cell>
          <cell r="F93" t="str">
            <v>*</v>
          </cell>
        </row>
        <row r="94">
          <cell r="B94" t="str">
            <v>Not at all limited</v>
          </cell>
          <cell r="C94" t="str">
            <v>SŜ</v>
          </cell>
          <cell r="D94">
            <v>0.19</v>
          </cell>
          <cell r="E94" t="str">
            <v/>
          </cell>
          <cell r="F94" t="str">
            <v>*</v>
          </cell>
        </row>
        <row r="95">
          <cell r="B95" t="str">
            <v>A little limited</v>
          </cell>
          <cell r="C95" t="str">
            <v>SŜ</v>
          </cell>
          <cell r="D95">
            <v>0.4</v>
          </cell>
          <cell r="E95" t="str">
            <v/>
          </cell>
          <cell r="F95" t="str">
            <v/>
          </cell>
        </row>
        <row r="96">
          <cell r="B96" t="str">
            <v>Quite limited</v>
          </cell>
          <cell r="C96" t="str">
            <v>SŜ</v>
          </cell>
          <cell r="D96">
            <v>0.55000000000000004</v>
          </cell>
          <cell r="E96" t="str">
            <v/>
          </cell>
          <cell r="F96" t="str">
            <v/>
          </cell>
        </row>
        <row r="97">
          <cell r="B97" t="str">
            <v>Very limited</v>
          </cell>
          <cell r="C97" t="str">
            <v>SŜ</v>
          </cell>
          <cell r="D97">
            <v>0.43</v>
          </cell>
          <cell r="E97" t="str">
            <v/>
          </cell>
          <cell r="F97" t="str">
            <v/>
          </cell>
        </row>
        <row r="98">
          <cell r="B98" t="str">
            <v>Couldn't buy it</v>
          </cell>
          <cell r="C98">
            <v>2.99</v>
          </cell>
          <cell r="D98">
            <v>1.03</v>
          </cell>
          <cell r="E98" t="str">
            <v>.‡</v>
          </cell>
          <cell r="F98" t="str">
            <v>*</v>
          </cell>
        </row>
        <row r="99">
          <cell r="B99" t="str">
            <v>Not at all limited</v>
          </cell>
          <cell r="C99" t="str">
            <v>SŜ</v>
          </cell>
          <cell r="D99">
            <v>0.19</v>
          </cell>
          <cell r="E99" t="str">
            <v/>
          </cell>
          <cell r="F99" t="str">
            <v>*</v>
          </cell>
        </row>
        <row r="100">
          <cell r="B100" t="str">
            <v>A little limited</v>
          </cell>
          <cell r="C100" t="str">
            <v>SŜ</v>
          </cell>
          <cell r="D100">
            <v>0.4</v>
          </cell>
          <cell r="E100" t="str">
            <v/>
          </cell>
          <cell r="F100" t="str">
            <v/>
          </cell>
        </row>
        <row r="101">
          <cell r="B101" t="str">
            <v>Quite or very limited</v>
          </cell>
          <cell r="C101">
            <v>0.73</v>
          </cell>
          <cell r="D101">
            <v>0.34</v>
          </cell>
          <cell r="E101" t="str">
            <v>.‡</v>
          </cell>
          <cell r="F101" t="str">
            <v/>
          </cell>
        </row>
        <row r="102">
          <cell r="B102" t="str">
            <v>Couldn't buy it</v>
          </cell>
          <cell r="C102">
            <v>2.99</v>
          </cell>
          <cell r="D102">
            <v>1.03</v>
          </cell>
          <cell r="E102" t="str">
            <v>.‡</v>
          </cell>
          <cell r="F102" t="str">
            <v>*</v>
          </cell>
        </row>
        <row r="103">
          <cell r="B103" t="str">
            <v>Yes, can meet unexpected expense</v>
          </cell>
          <cell r="C103">
            <v>0.51</v>
          </cell>
          <cell r="D103">
            <v>0.2</v>
          </cell>
          <cell r="E103" t="str">
            <v>.‡</v>
          </cell>
          <cell r="F103" t="str">
            <v/>
          </cell>
        </row>
        <row r="104">
          <cell r="B104" t="str">
            <v>No, cannot meet unexpected expense</v>
          </cell>
          <cell r="C104">
            <v>2.58</v>
          </cell>
          <cell r="D104">
            <v>0.79</v>
          </cell>
          <cell r="E104" t="str">
            <v>.‡</v>
          </cell>
          <cell r="F104" t="str">
            <v>*</v>
          </cell>
        </row>
        <row r="105">
          <cell r="B105" t="str">
            <v>Household had no vehicle access</v>
          </cell>
          <cell r="C105" t="str">
            <v>SŜ</v>
          </cell>
          <cell r="D105">
            <v>1.85</v>
          </cell>
          <cell r="E105" t="str">
            <v/>
          </cell>
          <cell r="F105" t="str">
            <v/>
          </cell>
        </row>
        <row r="106">
          <cell r="B106" t="str">
            <v>Household had vehicle access</v>
          </cell>
          <cell r="C106">
            <v>0.74</v>
          </cell>
          <cell r="D106">
            <v>0.19</v>
          </cell>
          <cell r="E106" t="str">
            <v>.‡</v>
          </cell>
          <cell r="F106" t="str">
            <v/>
          </cell>
        </row>
        <row r="107">
          <cell r="B107" t="str">
            <v>Household had no access to device</v>
          </cell>
          <cell r="C107">
            <v>0</v>
          </cell>
          <cell r="D107">
            <v>0</v>
          </cell>
          <cell r="E107" t="str">
            <v>.</v>
          </cell>
          <cell r="F107" t="str">
            <v>*</v>
          </cell>
        </row>
        <row r="108">
          <cell r="B108" t="str">
            <v>Household had access to device</v>
          </cell>
          <cell r="C108">
            <v>0.81</v>
          </cell>
          <cell r="D108">
            <v>0.2</v>
          </cell>
          <cell r="E108" t="str">
            <v>.‡</v>
          </cell>
          <cell r="F108" t="str">
            <v/>
          </cell>
        </row>
        <row r="109">
          <cell r="B109" t="str">
            <v>One person household</v>
          </cell>
          <cell r="C109">
            <v>1.1599999999999999</v>
          </cell>
          <cell r="D109">
            <v>0.53</v>
          </cell>
          <cell r="E109" t="str">
            <v>.‡</v>
          </cell>
          <cell r="F109" t="str">
            <v/>
          </cell>
        </row>
        <row r="110">
          <cell r="B110" t="str">
            <v>One parent with child(ren)</v>
          </cell>
          <cell r="C110">
            <v>7.74</v>
          </cell>
          <cell r="D110">
            <v>3.05</v>
          </cell>
          <cell r="E110" t="str">
            <v>.‡</v>
          </cell>
          <cell r="F110" t="str">
            <v>*</v>
          </cell>
        </row>
        <row r="111">
          <cell r="B111" t="str">
            <v>Couple only</v>
          </cell>
          <cell r="C111" t="str">
            <v>SŜ</v>
          </cell>
          <cell r="D111">
            <v>0.1</v>
          </cell>
          <cell r="E111" t="str">
            <v/>
          </cell>
          <cell r="F111" t="str">
            <v>*</v>
          </cell>
        </row>
        <row r="112">
          <cell r="B112" t="str">
            <v>Couple with child(ren)</v>
          </cell>
          <cell r="C112" t="str">
            <v>SŜ</v>
          </cell>
          <cell r="D112">
            <v>0.24</v>
          </cell>
          <cell r="E112" t="str">
            <v/>
          </cell>
          <cell r="F112" t="str">
            <v/>
          </cell>
        </row>
        <row r="113">
          <cell r="B113" t="str">
            <v>Other multi-person household</v>
          </cell>
          <cell r="C113" t="str">
            <v>SŜ</v>
          </cell>
          <cell r="D113">
            <v>1.18</v>
          </cell>
          <cell r="E113" t="str">
            <v/>
          </cell>
          <cell r="F113" t="str">
            <v/>
          </cell>
        </row>
        <row r="114">
          <cell r="B114" t="str">
            <v>Household composition unidentifiable</v>
          </cell>
          <cell r="C114">
            <v>0</v>
          </cell>
          <cell r="D114">
            <v>0</v>
          </cell>
          <cell r="E114" t="str">
            <v>.</v>
          </cell>
          <cell r="F114" t="str">
            <v>*</v>
          </cell>
        </row>
        <row r="115">
          <cell r="B115" t="str">
            <v>Other household with couple and/or child</v>
          </cell>
          <cell r="C115" t="str">
            <v>SŜ</v>
          </cell>
          <cell r="D115">
            <v>0.85</v>
          </cell>
          <cell r="E115" t="str">
            <v/>
          </cell>
          <cell r="F115" t="str">
            <v/>
          </cell>
        </row>
        <row r="116">
          <cell r="B116" t="str">
            <v>One-person household</v>
          </cell>
          <cell r="C116">
            <v>1.1599999999999999</v>
          </cell>
          <cell r="D116">
            <v>0.53</v>
          </cell>
          <cell r="E116" t="str">
            <v>.‡</v>
          </cell>
          <cell r="F116" t="str">
            <v/>
          </cell>
        </row>
        <row r="117">
          <cell r="B117" t="str">
            <v>Two-people household</v>
          </cell>
          <cell r="C117">
            <v>0.38</v>
          </cell>
          <cell r="D117">
            <v>0.17</v>
          </cell>
          <cell r="E117" t="str">
            <v>.‡</v>
          </cell>
          <cell r="F117" t="str">
            <v>*</v>
          </cell>
        </row>
        <row r="118">
          <cell r="B118" t="str">
            <v>Three-people household</v>
          </cell>
          <cell r="C118">
            <v>1.33</v>
          </cell>
          <cell r="D118">
            <v>0.52</v>
          </cell>
          <cell r="E118" t="str">
            <v>.‡</v>
          </cell>
          <cell r="F118" t="str">
            <v/>
          </cell>
        </row>
        <row r="119">
          <cell r="B119" t="str">
            <v>Four-people household</v>
          </cell>
          <cell r="C119" t="str">
            <v>SŜ</v>
          </cell>
          <cell r="D119">
            <v>0.42</v>
          </cell>
          <cell r="E119" t="str">
            <v/>
          </cell>
          <cell r="F119" t="str">
            <v/>
          </cell>
        </row>
        <row r="120">
          <cell r="B120" t="str">
            <v>Five-or-more-people household</v>
          </cell>
          <cell r="C120" t="str">
            <v>SŜ</v>
          </cell>
          <cell r="D120">
            <v>0.57999999999999996</v>
          </cell>
          <cell r="E120" t="str">
            <v/>
          </cell>
          <cell r="F120" t="str">
            <v/>
          </cell>
        </row>
        <row r="121">
          <cell r="B121" t="str">
            <v>No children in household</v>
          </cell>
          <cell r="C121">
            <v>0.5</v>
          </cell>
          <cell r="D121">
            <v>0.16</v>
          </cell>
          <cell r="E121" t="str">
            <v>.‡</v>
          </cell>
          <cell r="F121" t="str">
            <v/>
          </cell>
        </row>
        <row r="122">
          <cell r="B122" t="str">
            <v>One-child household</v>
          </cell>
          <cell r="C122">
            <v>1.02</v>
          </cell>
          <cell r="D122">
            <v>0.5</v>
          </cell>
          <cell r="E122" t="str">
            <v>.‡</v>
          </cell>
          <cell r="F122" t="str">
            <v/>
          </cell>
        </row>
        <row r="123">
          <cell r="B123" t="str">
            <v>Two-or-more-children household</v>
          </cell>
          <cell r="C123">
            <v>1.3</v>
          </cell>
          <cell r="D123">
            <v>0.53</v>
          </cell>
          <cell r="E123" t="str">
            <v>.‡</v>
          </cell>
          <cell r="F123" t="str">
            <v/>
          </cell>
        </row>
        <row r="124">
          <cell r="B124" t="str">
            <v>No children in household</v>
          </cell>
          <cell r="C124">
            <v>0.5</v>
          </cell>
          <cell r="D124">
            <v>0.16</v>
          </cell>
          <cell r="E124" t="str">
            <v>.‡</v>
          </cell>
          <cell r="F124" t="str">
            <v/>
          </cell>
        </row>
        <row r="125">
          <cell r="B125" t="str">
            <v>One-or-more-children household</v>
          </cell>
          <cell r="C125">
            <v>1.21</v>
          </cell>
          <cell r="D125">
            <v>0.4</v>
          </cell>
          <cell r="E125" t="str">
            <v>.‡</v>
          </cell>
          <cell r="F125" t="str">
            <v/>
          </cell>
        </row>
        <row r="126">
          <cell r="B126" t="str">
            <v>Yes, lived at current address</v>
          </cell>
          <cell r="C126">
            <v>0.6</v>
          </cell>
          <cell r="D126">
            <v>0.17</v>
          </cell>
          <cell r="E126" t="str">
            <v>.‡</v>
          </cell>
          <cell r="F126" t="str">
            <v/>
          </cell>
        </row>
        <row r="127">
          <cell r="B127" t="str">
            <v>No, did not live at current address</v>
          </cell>
          <cell r="C127">
            <v>1.74</v>
          </cell>
          <cell r="D127">
            <v>0.77</v>
          </cell>
          <cell r="E127" t="str">
            <v>.‡</v>
          </cell>
          <cell r="F127" t="str">
            <v/>
          </cell>
        </row>
        <row r="128">
          <cell r="B128" t="str">
            <v>Owned</v>
          </cell>
          <cell r="C128">
            <v>0.34</v>
          </cell>
          <cell r="D128">
            <v>0.16</v>
          </cell>
          <cell r="E128" t="str">
            <v>.‡</v>
          </cell>
          <cell r="F128" t="str">
            <v>*</v>
          </cell>
        </row>
        <row r="129">
          <cell r="B129" t="str">
            <v>Rented, private</v>
          </cell>
          <cell r="C129">
            <v>1.48</v>
          </cell>
          <cell r="D129">
            <v>0.47</v>
          </cell>
          <cell r="E129" t="str">
            <v>.‡</v>
          </cell>
          <cell r="F129" t="str">
            <v>*</v>
          </cell>
        </row>
        <row r="130">
          <cell r="B130" t="str">
            <v>Rented, government</v>
          </cell>
          <cell r="C130">
            <v>4.2699999999999996</v>
          </cell>
          <cell r="D130">
            <v>2</v>
          </cell>
          <cell r="E130" t="str">
            <v>.‡</v>
          </cell>
          <cell r="F130" t="str">
            <v>*</v>
          </cell>
        </row>
      </sheetData>
      <sheetData sheetId="1">
        <row r="4">
          <cell r="B4" t="str">
            <v>New Zealand Average</v>
          </cell>
          <cell r="C4">
            <v>79.19</v>
          </cell>
          <cell r="D4">
            <v>9.8800000000000008</v>
          </cell>
          <cell r="E4" t="str">
            <v>.‡</v>
          </cell>
          <cell r="F4" t="str">
            <v/>
          </cell>
        </row>
        <row r="5">
          <cell r="B5" t="str">
            <v>Male</v>
          </cell>
          <cell r="C5">
            <v>67.67</v>
          </cell>
          <cell r="D5">
            <v>26.66</v>
          </cell>
          <cell r="E5" t="str">
            <v>.</v>
          </cell>
          <cell r="F5" t="str">
            <v/>
          </cell>
        </row>
        <row r="6">
          <cell r="B6" t="str">
            <v>Female</v>
          </cell>
          <cell r="C6">
            <v>82.56</v>
          </cell>
          <cell r="D6">
            <v>11.31</v>
          </cell>
          <cell r="E6" t="str">
            <v>.</v>
          </cell>
          <cell r="F6" t="str">
            <v/>
          </cell>
        </row>
        <row r="7">
          <cell r="B7" t="str">
            <v>Cis-male</v>
          </cell>
          <cell r="C7">
            <v>67.67</v>
          </cell>
          <cell r="D7">
            <v>26.66</v>
          </cell>
          <cell r="E7" t="str">
            <v>.</v>
          </cell>
          <cell r="F7" t="str">
            <v/>
          </cell>
        </row>
        <row r="8">
          <cell r="B8" t="str">
            <v>Cis-female</v>
          </cell>
          <cell r="C8">
            <v>82.34</v>
          </cell>
          <cell r="D8">
            <v>11.44</v>
          </cell>
          <cell r="E8" t="str">
            <v>.</v>
          </cell>
          <cell r="F8" t="str">
            <v/>
          </cell>
        </row>
        <row r="9">
          <cell r="B9" t="str">
            <v>Gender-diverse or trans-gender</v>
          </cell>
          <cell r="C9" t="str">
            <v>Ŝ</v>
          </cell>
          <cell r="D9">
            <v>0</v>
          </cell>
          <cell r="E9" t="str">
            <v/>
          </cell>
          <cell r="F9" t="str">
            <v>*</v>
          </cell>
        </row>
        <row r="10">
          <cell r="B10" t="str">
            <v>Heterosexual</v>
          </cell>
          <cell r="C10">
            <v>79.489999999999995</v>
          </cell>
          <cell r="D10">
            <v>10.25</v>
          </cell>
          <cell r="E10" t="str">
            <v>.</v>
          </cell>
          <cell r="F10" t="str">
            <v/>
          </cell>
        </row>
        <row r="11">
          <cell r="B11" t="str">
            <v>Gay or lesbian</v>
          </cell>
          <cell r="C11" t="str">
            <v>Ŝ</v>
          </cell>
          <cell r="D11">
            <v>0</v>
          </cell>
          <cell r="E11" t="str">
            <v/>
          </cell>
          <cell r="F11" t="str">
            <v>*</v>
          </cell>
        </row>
        <row r="12">
          <cell r="B12" t="str">
            <v>Bisexual</v>
          </cell>
          <cell r="C12" t="str">
            <v>S</v>
          </cell>
          <cell r="D12">
            <v>58.27</v>
          </cell>
          <cell r="E12" t="str">
            <v/>
          </cell>
          <cell r="F12" t="str">
            <v/>
          </cell>
        </row>
        <row r="13">
          <cell r="B13" t="str">
            <v>Other sexual identity</v>
          </cell>
          <cell r="C13" t="str">
            <v>Ŝ</v>
          </cell>
          <cell r="D13">
            <v>0</v>
          </cell>
          <cell r="E13" t="str">
            <v/>
          </cell>
          <cell r="F13" t="str">
            <v>*</v>
          </cell>
        </row>
        <row r="14">
          <cell r="B14" t="str">
            <v>People with diverse sexualities</v>
          </cell>
          <cell r="C14">
            <v>79.78</v>
          </cell>
          <cell r="D14">
            <v>31.01</v>
          </cell>
          <cell r="E14" t="str">
            <v>.</v>
          </cell>
          <cell r="F14" t="str">
            <v/>
          </cell>
        </row>
        <row r="15">
          <cell r="B15" t="str">
            <v>Not LGBT</v>
          </cell>
          <cell r="C15">
            <v>78.86</v>
          </cell>
          <cell r="D15">
            <v>10.08</v>
          </cell>
          <cell r="E15" t="str">
            <v>.</v>
          </cell>
          <cell r="F15" t="str">
            <v/>
          </cell>
        </row>
        <row r="16">
          <cell r="B16" t="str">
            <v>LGBT</v>
          </cell>
          <cell r="C16">
            <v>81.319999999999993</v>
          </cell>
          <cell r="D16">
            <v>28.2</v>
          </cell>
          <cell r="E16" t="str">
            <v>.</v>
          </cell>
          <cell r="F16" t="str">
            <v/>
          </cell>
        </row>
        <row r="17">
          <cell r="B17" t="str">
            <v>15–19 years</v>
          </cell>
          <cell r="C17" t="str">
            <v>Ŝ</v>
          </cell>
          <cell r="D17">
            <v>0</v>
          </cell>
          <cell r="E17" t="str">
            <v/>
          </cell>
          <cell r="F17" t="str">
            <v>*</v>
          </cell>
        </row>
        <row r="18">
          <cell r="B18" t="str">
            <v>20–29 years</v>
          </cell>
          <cell r="C18">
            <v>89.33</v>
          </cell>
          <cell r="D18">
            <v>10.11</v>
          </cell>
          <cell r="E18" t="str">
            <v>.</v>
          </cell>
          <cell r="F18" t="str">
            <v/>
          </cell>
        </row>
        <row r="19">
          <cell r="B19" t="str">
            <v>30–39 years</v>
          </cell>
          <cell r="C19">
            <v>76.010000000000005</v>
          </cell>
          <cell r="D19">
            <v>24.19</v>
          </cell>
          <cell r="E19" t="str">
            <v>.</v>
          </cell>
          <cell r="F19" t="str">
            <v/>
          </cell>
        </row>
        <row r="20">
          <cell r="B20" t="str">
            <v>40–49 years</v>
          </cell>
          <cell r="C20">
            <v>71.540000000000006</v>
          </cell>
          <cell r="D20">
            <v>27.55</v>
          </cell>
          <cell r="E20" t="str">
            <v>.</v>
          </cell>
          <cell r="F20" t="str">
            <v/>
          </cell>
        </row>
        <row r="21">
          <cell r="B21" t="str">
            <v>50–59 years</v>
          </cell>
          <cell r="C21" t="str">
            <v>S</v>
          </cell>
          <cell r="D21">
            <v>52.2</v>
          </cell>
          <cell r="E21" t="str">
            <v/>
          </cell>
          <cell r="F21" t="str">
            <v/>
          </cell>
        </row>
        <row r="22">
          <cell r="B22" t="str">
            <v>60–64 years</v>
          </cell>
          <cell r="C22" t="str">
            <v>Ŝ</v>
          </cell>
          <cell r="D22">
            <v>0</v>
          </cell>
          <cell r="E22" t="str">
            <v/>
          </cell>
          <cell r="F22" t="str">
            <v>*</v>
          </cell>
        </row>
        <row r="23">
          <cell r="B23" t="str">
            <v>65 years and over</v>
          </cell>
          <cell r="C23" t="str">
            <v>S</v>
          </cell>
          <cell r="D23">
            <v>138.38</v>
          </cell>
          <cell r="E23" t="str">
            <v/>
          </cell>
          <cell r="F23" t="str">
            <v/>
          </cell>
        </row>
        <row r="24">
          <cell r="B24" t="str">
            <v>15–29 years</v>
          </cell>
          <cell r="C24">
            <v>90.05</v>
          </cell>
          <cell r="D24">
            <v>9.44</v>
          </cell>
          <cell r="E24" t="str">
            <v>.‡</v>
          </cell>
          <cell r="F24" t="str">
            <v/>
          </cell>
        </row>
        <row r="25">
          <cell r="B25" t="str">
            <v>30–64 years</v>
          </cell>
          <cell r="C25">
            <v>71.39</v>
          </cell>
          <cell r="D25">
            <v>17.63</v>
          </cell>
          <cell r="E25" t="str">
            <v>.</v>
          </cell>
          <cell r="F25" t="str">
            <v/>
          </cell>
        </row>
        <row r="26">
          <cell r="B26" t="str">
            <v>65 years and over</v>
          </cell>
          <cell r="C26" t="str">
            <v>S</v>
          </cell>
          <cell r="D26">
            <v>138.38</v>
          </cell>
          <cell r="E26" t="str">
            <v/>
          </cell>
          <cell r="F26" t="str">
            <v/>
          </cell>
        </row>
        <row r="27">
          <cell r="B27" t="str">
            <v>15–19 years</v>
          </cell>
          <cell r="C27" t="str">
            <v>Ŝ</v>
          </cell>
          <cell r="D27">
            <v>0</v>
          </cell>
          <cell r="E27" t="str">
            <v/>
          </cell>
          <cell r="F27" t="str">
            <v>*</v>
          </cell>
        </row>
        <row r="28">
          <cell r="B28" t="str">
            <v>20–29 years</v>
          </cell>
          <cell r="C28">
            <v>89.33</v>
          </cell>
          <cell r="D28">
            <v>10.11</v>
          </cell>
          <cell r="E28" t="str">
            <v>.</v>
          </cell>
          <cell r="F28" t="str">
            <v/>
          </cell>
        </row>
        <row r="29">
          <cell r="B29" t="str">
            <v>NZ European</v>
          </cell>
          <cell r="C29">
            <v>74.17</v>
          </cell>
          <cell r="D29">
            <v>13.73</v>
          </cell>
          <cell r="E29" t="str">
            <v>.</v>
          </cell>
          <cell r="F29" t="str">
            <v/>
          </cell>
        </row>
        <row r="30">
          <cell r="B30" t="str">
            <v>Māori</v>
          </cell>
          <cell r="C30">
            <v>94.78</v>
          </cell>
          <cell r="D30">
            <v>6.98</v>
          </cell>
          <cell r="E30" t="str">
            <v>.‡</v>
          </cell>
          <cell r="F30" t="str">
            <v/>
          </cell>
        </row>
        <row r="31">
          <cell r="B31" t="str">
            <v>Pacific peoples</v>
          </cell>
          <cell r="C31" t="str">
            <v>Ŝ</v>
          </cell>
          <cell r="D31">
            <v>12.84</v>
          </cell>
          <cell r="E31" t="str">
            <v/>
          </cell>
          <cell r="F31" t="str">
            <v/>
          </cell>
        </row>
        <row r="32">
          <cell r="B32" t="str">
            <v>Asian</v>
          </cell>
          <cell r="C32" t="str">
            <v>S</v>
          </cell>
          <cell r="D32">
            <v>67.53</v>
          </cell>
          <cell r="E32" t="str">
            <v/>
          </cell>
          <cell r="F32" t="str">
            <v/>
          </cell>
        </row>
        <row r="33">
          <cell r="B33" t="str">
            <v>Indian</v>
          </cell>
          <cell r="C33" t="str">
            <v>Ŝ</v>
          </cell>
          <cell r="D33">
            <v>0</v>
          </cell>
          <cell r="E33" t="str">
            <v/>
          </cell>
          <cell r="F33" t="str">
            <v>*</v>
          </cell>
        </row>
        <row r="34">
          <cell r="B34" t="str">
            <v>Other Asian ethnicity</v>
          </cell>
          <cell r="C34">
            <v>0</v>
          </cell>
          <cell r="D34">
            <v>0</v>
          </cell>
          <cell r="E34" t="str">
            <v>.</v>
          </cell>
          <cell r="F34" t="str">
            <v>*</v>
          </cell>
        </row>
        <row r="35">
          <cell r="B35" t="str">
            <v>Other ethnicity (except European and Māori)</v>
          </cell>
          <cell r="C35" t="str">
            <v>Ŝ</v>
          </cell>
          <cell r="D35">
            <v>13.54</v>
          </cell>
          <cell r="E35" t="str">
            <v/>
          </cell>
          <cell r="F35" t="str">
            <v/>
          </cell>
        </row>
        <row r="36">
          <cell r="B36" t="str">
            <v>Other ethnicity (except European, Māori and Asian)</v>
          </cell>
          <cell r="C36" t="str">
            <v>Ŝ</v>
          </cell>
          <cell r="D36">
            <v>12.84</v>
          </cell>
          <cell r="E36" t="str">
            <v/>
          </cell>
          <cell r="F36" t="str">
            <v/>
          </cell>
        </row>
        <row r="37">
          <cell r="B37" t="str">
            <v>Other ethnicity (except European, Māori and Pacific)</v>
          </cell>
          <cell r="C37" t="str">
            <v>S</v>
          </cell>
          <cell r="D37">
            <v>67.53</v>
          </cell>
          <cell r="E37" t="str">
            <v/>
          </cell>
          <cell r="F37" t="str">
            <v/>
          </cell>
        </row>
        <row r="38">
          <cell r="B38">
            <v>2018</v>
          </cell>
          <cell r="C38">
            <v>81.06</v>
          </cell>
          <cell r="D38">
            <v>13.96</v>
          </cell>
          <cell r="E38" t="str">
            <v>.</v>
          </cell>
          <cell r="F38" t="str">
            <v/>
          </cell>
        </row>
        <row r="39">
          <cell r="B39" t="str">
            <v>2019/20</v>
          </cell>
          <cell r="C39">
            <v>78.069999999999993</v>
          </cell>
          <cell r="D39">
            <v>13.55</v>
          </cell>
          <cell r="E39" t="str">
            <v>.</v>
          </cell>
          <cell r="F39" t="str">
            <v/>
          </cell>
        </row>
        <row r="40">
          <cell r="B40" t="str">
            <v>Auckland</v>
          </cell>
          <cell r="C40" t="str">
            <v>Ŝ</v>
          </cell>
          <cell r="D40">
            <v>18.16</v>
          </cell>
          <cell r="E40" t="str">
            <v/>
          </cell>
          <cell r="F40" t="str">
            <v/>
          </cell>
        </row>
        <row r="41">
          <cell r="B41" t="str">
            <v>Wellington</v>
          </cell>
          <cell r="C41" t="str">
            <v>Ŝ</v>
          </cell>
          <cell r="D41">
            <v>14.15</v>
          </cell>
          <cell r="E41" t="str">
            <v/>
          </cell>
          <cell r="F41" t="str">
            <v/>
          </cell>
        </row>
        <row r="42">
          <cell r="B42" t="str">
            <v>Rest of North Island</v>
          </cell>
          <cell r="C42">
            <v>71.48</v>
          </cell>
          <cell r="D42">
            <v>20.79</v>
          </cell>
          <cell r="E42" t="str">
            <v>.</v>
          </cell>
          <cell r="F42" t="str">
            <v/>
          </cell>
        </row>
        <row r="43">
          <cell r="B43" t="str">
            <v>Canterbury</v>
          </cell>
          <cell r="C43" t="str">
            <v>Ŝ</v>
          </cell>
          <cell r="D43">
            <v>0</v>
          </cell>
          <cell r="E43" t="str">
            <v/>
          </cell>
          <cell r="F43" t="str">
            <v>*</v>
          </cell>
        </row>
        <row r="44">
          <cell r="B44" t="str">
            <v>Rest of South Island</v>
          </cell>
          <cell r="C44">
            <v>80.83</v>
          </cell>
          <cell r="D44">
            <v>37.01</v>
          </cell>
          <cell r="E44" t="str">
            <v>.</v>
          </cell>
          <cell r="F44" t="str">
            <v/>
          </cell>
        </row>
        <row r="45">
          <cell r="B45" t="str">
            <v>Major urban area</v>
          </cell>
          <cell r="C45">
            <v>88.07</v>
          </cell>
          <cell r="D45">
            <v>10.85</v>
          </cell>
          <cell r="E45" t="str">
            <v>.</v>
          </cell>
          <cell r="F45" t="str">
            <v/>
          </cell>
        </row>
        <row r="46">
          <cell r="B46" t="str">
            <v>Large urban area</v>
          </cell>
          <cell r="C46">
            <v>93.15</v>
          </cell>
          <cell r="D46">
            <v>8.94</v>
          </cell>
          <cell r="E46" t="str">
            <v>.‡</v>
          </cell>
          <cell r="F46" t="str">
            <v/>
          </cell>
        </row>
        <row r="47">
          <cell r="B47" t="str">
            <v>Medium urban area</v>
          </cell>
          <cell r="C47" t="str">
            <v>S</v>
          </cell>
          <cell r="D47">
            <v>45.83</v>
          </cell>
          <cell r="E47" t="str">
            <v/>
          </cell>
          <cell r="F47" t="str">
            <v/>
          </cell>
        </row>
        <row r="48">
          <cell r="B48" t="str">
            <v>Small urban area</v>
          </cell>
          <cell r="C48" t="str">
            <v>S</v>
          </cell>
          <cell r="D48">
            <v>34.619999999999997</v>
          </cell>
          <cell r="E48" t="str">
            <v/>
          </cell>
          <cell r="F48" t="str">
            <v/>
          </cell>
        </row>
        <row r="49">
          <cell r="B49" t="str">
            <v>Rural settlement/rural other</v>
          </cell>
          <cell r="C49" t="str">
            <v>S</v>
          </cell>
          <cell r="D49">
            <v>61.64</v>
          </cell>
          <cell r="E49" t="str">
            <v/>
          </cell>
          <cell r="F49" t="str">
            <v/>
          </cell>
        </row>
        <row r="50">
          <cell r="B50" t="str">
            <v>Major urban area</v>
          </cell>
          <cell r="C50">
            <v>88.07</v>
          </cell>
          <cell r="D50">
            <v>10.85</v>
          </cell>
          <cell r="E50" t="str">
            <v>.</v>
          </cell>
          <cell r="F50" t="str">
            <v/>
          </cell>
        </row>
        <row r="51">
          <cell r="B51" t="str">
            <v>Medium/large urban area</v>
          </cell>
          <cell r="C51">
            <v>88.41</v>
          </cell>
          <cell r="D51">
            <v>14.41</v>
          </cell>
          <cell r="E51" t="str">
            <v>.</v>
          </cell>
          <cell r="F51" t="str">
            <v/>
          </cell>
        </row>
        <row r="52">
          <cell r="B52" t="str">
            <v>Small urban/rural area</v>
          </cell>
          <cell r="C52" t="str">
            <v>S</v>
          </cell>
          <cell r="D52">
            <v>29.33</v>
          </cell>
          <cell r="E52" t="str">
            <v/>
          </cell>
          <cell r="F52" t="str">
            <v/>
          </cell>
        </row>
        <row r="53">
          <cell r="B53" t="str">
            <v>Quintile 1 (least deprived)</v>
          </cell>
          <cell r="C53" t="str">
            <v>S</v>
          </cell>
          <cell r="D53">
            <v>50.95</v>
          </cell>
          <cell r="E53" t="str">
            <v/>
          </cell>
          <cell r="F53" t="str">
            <v/>
          </cell>
        </row>
        <row r="54">
          <cell r="B54" t="str">
            <v>Quintile 2</v>
          </cell>
          <cell r="C54">
            <v>84.26</v>
          </cell>
          <cell r="D54">
            <v>34.56</v>
          </cell>
          <cell r="E54" t="str">
            <v>.</v>
          </cell>
          <cell r="F54" t="str">
            <v/>
          </cell>
        </row>
        <row r="55">
          <cell r="B55" t="str">
            <v>Quintile 3</v>
          </cell>
          <cell r="C55">
            <v>81.069999999999993</v>
          </cell>
          <cell r="D55">
            <v>24.64</v>
          </cell>
          <cell r="E55" t="str">
            <v>.</v>
          </cell>
          <cell r="F55" t="str">
            <v/>
          </cell>
        </row>
        <row r="56">
          <cell r="B56" t="str">
            <v>Quintile 4</v>
          </cell>
          <cell r="C56">
            <v>67.95</v>
          </cell>
          <cell r="D56">
            <v>23.36</v>
          </cell>
          <cell r="E56" t="str">
            <v>.</v>
          </cell>
          <cell r="F56" t="str">
            <v/>
          </cell>
        </row>
        <row r="57">
          <cell r="B57" t="str">
            <v>Quintile 5 (most deprived)</v>
          </cell>
          <cell r="C57">
            <v>87.73</v>
          </cell>
          <cell r="D57">
            <v>11.57</v>
          </cell>
          <cell r="E57" t="str">
            <v>.</v>
          </cell>
          <cell r="F57" t="str">
            <v/>
          </cell>
        </row>
        <row r="58">
          <cell r="B58" t="str">
            <v>Had partner within last 12 months</v>
          </cell>
          <cell r="C58">
            <v>79.19</v>
          </cell>
          <cell r="D58">
            <v>9.8800000000000008</v>
          </cell>
          <cell r="E58" t="str">
            <v>.‡</v>
          </cell>
          <cell r="F58" t="str">
            <v/>
          </cell>
        </row>
        <row r="59">
          <cell r="B59" t="str">
            <v>Has ever had a partner</v>
          </cell>
          <cell r="C59">
            <v>79.19</v>
          </cell>
          <cell r="D59">
            <v>9.8800000000000008</v>
          </cell>
          <cell r="E59" t="str">
            <v>.‡</v>
          </cell>
          <cell r="F59" t="str">
            <v/>
          </cell>
        </row>
        <row r="60">
          <cell r="B60" t="str">
            <v>Partnered – legally registered</v>
          </cell>
          <cell r="C60" t="str">
            <v>S</v>
          </cell>
          <cell r="D60">
            <v>32.19</v>
          </cell>
          <cell r="E60" t="str">
            <v/>
          </cell>
          <cell r="F60" t="str">
            <v/>
          </cell>
        </row>
        <row r="61">
          <cell r="B61" t="str">
            <v>Partnered – not legally registered</v>
          </cell>
          <cell r="C61" t="str">
            <v>Ŝ</v>
          </cell>
          <cell r="D61">
            <v>8.44</v>
          </cell>
          <cell r="E61" t="str">
            <v/>
          </cell>
          <cell r="F61" t="str">
            <v/>
          </cell>
        </row>
        <row r="62">
          <cell r="B62" t="str">
            <v>Non-partnered</v>
          </cell>
          <cell r="C62">
            <v>82.2</v>
          </cell>
          <cell r="D62">
            <v>12.2</v>
          </cell>
          <cell r="E62" t="str">
            <v>.</v>
          </cell>
          <cell r="F62" t="str">
            <v/>
          </cell>
        </row>
        <row r="63">
          <cell r="B63" t="str">
            <v>Never married and never in a civil union</v>
          </cell>
          <cell r="C63">
            <v>98.78</v>
          </cell>
          <cell r="D63">
            <v>1.79</v>
          </cell>
          <cell r="E63" t="str">
            <v>.‡</v>
          </cell>
          <cell r="F63" t="str">
            <v>*</v>
          </cell>
        </row>
        <row r="64">
          <cell r="B64" t="str">
            <v>Divorced</v>
          </cell>
          <cell r="C64" t="str">
            <v>S</v>
          </cell>
          <cell r="D64">
            <v>66.489999999999995</v>
          </cell>
          <cell r="E64" t="str">
            <v/>
          </cell>
          <cell r="F64" t="str">
            <v/>
          </cell>
        </row>
        <row r="65">
          <cell r="B65" t="str">
            <v>Widowed/surviving partner</v>
          </cell>
          <cell r="C65">
            <v>87.95</v>
          </cell>
          <cell r="D65">
            <v>35.630000000000003</v>
          </cell>
          <cell r="E65" t="str">
            <v>.</v>
          </cell>
          <cell r="F65" t="str">
            <v/>
          </cell>
        </row>
        <row r="66">
          <cell r="B66" t="str">
            <v>Separated</v>
          </cell>
          <cell r="C66">
            <v>79.81</v>
          </cell>
          <cell r="D66">
            <v>16.97</v>
          </cell>
          <cell r="E66" t="str">
            <v>.</v>
          </cell>
          <cell r="F66" t="str">
            <v/>
          </cell>
        </row>
        <row r="67">
          <cell r="B67" t="str">
            <v>Married/civil union/de facto</v>
          </cell>
          <cell r="C67" t="str">
            <v>S</v>
          </cell>
          <cell r="D67">
            <v>32.19</v>
          </cell>
          <cell r="E67" t="str">
            <v/>
          </cell>
          <cell r="F67" t="str">
            <v/>
          </cell>
        </row>
        <row r="68">
          <cell r="B68" t="str">
            <v>Adults with disability</v>
          </cell>
          <cell r="C68" t="str">
            <v>Ŝ</v>
          </cell>
          <cell r="D68">
            <v>0</v>
          </cell>
          <cell r="E68" t="str">
            <v/>
          </cell>
          <cell r="F68" t="str">
            <v>*</v>
          </cell>
        </row>
        <row r="69">
          <cell r="B69" t="str">
            <v>Adults without disability</v>
          </cell>
          <cell r="C69">
            <v>77.489999999999995</v>
          </cell>
          <cell r="D69">
            <v>10.74</v>
          </cell>
          <cell r="E69" t="str">
            <v>.</v>
          </cell>
          <cell r="F69" t="str">
            <v/>
          </cell>
        </row>
        <row r="70">
          <cell r="B70" t="str">
            <v>Low level of psychological distress</v>
          </cell>
          <cell r="C70">
            <v>74.88</v>
          </cell>
          <cell r="D70">
            <v>14.39</v>
          </cell>
          <cell r="E70" t="str">
            <v>.</v>
          </cell>
          <cell r="F70" t="str">
            <v/>
          </cell>
        </row>
        <row r="71">
          <cell r="B71" t="str">
            <v>Moderate level of psychological distress</v>
          </cell>
          <cell r="C71">
            <v>77.89</v>
          </cell>
          <cell r="D71">
            <v>27.37</v>
          </cell>
          <cell r="E71" t="str">
            <v>.</v>
          </cell>
          <cell r="F71" t="str">
            <v/>
          </cell>
        </row>
        <row r="72">
          <cell r="B72" t="str">
            <v>High level of psychological distress</v>
          </cell>
          <cell r="C72" t="str">
            <v>Ŝ</v>
          </cell>
          <cell r="D72">
            <v>10.1</v>
          </cell>
          <cell r="E72" t="str">
            <v/>
          </cell>
          <cell r="F72" t="str">
            <v/>
          </cell>
        </row>
        <row r="73">
          <cell r="B73" t="str">
            <v>No probable serious mental illness</v>
          </cell>
          <cell r="C73">
            <v>74.88</v>
          </cell>
          <cell r="D73">
            <v>14.39</v>
          </cell>
          <cell r="E73" t="str">
            <v>.</v>
          </cell>
          <cell r="F73" t="str">
            <v/>
          </cell>
        </row>
        <row r="74">
          <cell r="B74" t="str">
            <v>Probable serious mental illness</v>
          </cell>
          <cell r="C74">
            <v>77.89</v>
          </cell>
          <cell r="D74">
            <v>27.37</v>
          </cell>
          <cell r="E74" t="str">
            <v>.</v>
          </cell>
          <cell r="F74" t="str">
            <v/>
          </cell>
        </row>
        <row r="75">
          <cell r="B75" t="str">
            <v>Employed</v>
          </cell>
          <cell r="C75">
            <v>73.14</v>
          </cell>
          <cell r="D75">
            <v>15.07</v>
          </cell>
          <cell r="E75" t="str">
            <v>.</v>
          </cell>
          <cell r="F75" t="str">
            <v/>
          </cell>
        </row>
        <row r="76">
          <cell r="B76" t="str">
            <v>Unemployed</v>
          </cell>
          <cell r="C76" t="str">
            <v>Ŝ</v>
          </cell>
          <cell r="D76">
            <v>0</v>
          </cell>
          <cell r="E76" t="str">
            <v/>
          </cell>
          <cell r="F76" t="str">
            <v>*</v>
          </cell>
        </row>
        <row r="77">
          <cell r="B77" t="str">
            <v>Retired</v>
          </cell>
          <cell r="C77">
            <v>0</v>
          </cell>
          <cell r="D77">
            <v>0</v>
          </cell>
          <cell r="E77" t="str">
            <v>.</v>
          </cell>
          <cell r="F77" t="str">
            <v>*</v>
          </cell>
        </row>
        <row r="78">
          <cell r="B78" t="str">
            <v>Home or caring duties or voluntary work</v>
          </cell>
          <cell r="C78">
            <v>91.02</v>
          </cell>
          <cell r="D78">
            <v>18.079999999999998</v>
          </cell>
          <cell r="E78" t="str">
            <v>.</v>
          </cell>
          <cell r="F78" t="str">
            <v/>
          </cell>
        </row>
        <row r="79">
          <cell r="B79" t="str">
            <v>Not employed, studying</v>
          </cell>
          <cell r="C79" t="str">
            <v>Ŝ</v>
          </cell>
          <cell r="D79">
            <v>0</v>
          </cell>
          <cell r="E79" t="str">
            <v/>
          </cell>
          <cell r="F79" t="str">
            <v>*</v>
          </cell>
        </row>
        <row r="80">
          <cell r="B80" t="str">
            <v>Not employed, not actively seeking work/unable to work</v>
          </cell>
          <cell r="C80" t="str">
            <v>S</v>
          </cell>
          <cell r="D80">
            <v>49.41</v>
          </cell>
          <cell r="E80" t="str">
            <v/>
          </cell>
          <cell r="F80" t="str">
            <v/>
          </cell>
        </row>
        <row r="81">
          <cell r="B81" t="str">
            <v>Other employment status</v>
          </cell>
          <cell r="C81" t="str">
            <v>Ŝ</v>
          </cell>
          <cell r="D81">
            <v>0</v>
          </cell>
          <cell r="E81" t="str">
            <v/>
          </cell>
          <cell r="F81" t="str">
            <v>*</v>
          </cell>
        </row>
        <row r="82">
          <cell r="B82" t="str">
            <v>Not in the labour force</v>
          </cell>
          <cell r="C82">
            <v>84.66</v>
          </cell>
          <cell r="D82">
            <v>14.78</v>
          </cell>
          <cell r="E82" t="str">
            <v>.</v>
          </cell>
          <cell r="F82" t="str">
            <v/>
          </cell>
        </row>
        <row r="83">
          <cell r="B83" t="str">
            <v>Personal income: $20,000 or less</v>
          </cell>
          <cell r="C83">
            <v>86.47</v>
          </cell>
          <cell r="D83">
            <v>13.84</v>
          </cell>
          <cell r="E83" t="str">
            <v>.</v>
          </cell>
          <cell r="F83" t="str">
            <v/>
          </cell>
        </row>
        <row r="84">
          <cell r="B84" t="str">
            <v>Personal income: $20,001–$40,000</v>
          </cell>
          <cell r="C84">
            <v>80.58</v>
          </cell>
          <cell r="D84">
            <v>20.69</v>
          </cell>
          <cell r="E84" t="str">
            <v>.</v>
          </cell>
          <cell r="F84" t="str">
            <v/>
          </cell>
        </row>
        <row r="85">
          <cell r="B85" t="str">
            <v>Personal income: $40,001–$60,000</v>
          </cell>
          <cell r="C85">
            <v>77.84</v>
          </cell>
          <cell r="D85">
            <v>27.95</v>
          </cell>
          <cell r="E85" t="str">
            <v>.</v>
          </cell>
          <cell r="F85" t="str">
            <v/>
          </cell>
        </row>
        <row r="86">
          <cell r="B86" t="str">
            <v>Personal income: $60,001 or more</v>
          </cell>
          <cell r="C86">
            <v>62.71</v>
          </cell>
          <cell r="D86">
            <v>30.76</v>
          </cell>
          <cell r="E86" t="str">
            <v>.</v>
          </cell>
          <cell r="F86" t="str">
            <v/>
          </cell>
        </row>
        <row r="87">
          <cell r="B87" t="str">
            <v>Household income: $40,000 or less</v>
          </cell>
          <cell r="C87">
            <v>84.49</v>
          </cell>
          <cell r="D87">
            <v>11.42</v>
          </cell>
          <cell r="E87" t="str">
            <v>.</v>
          </cell>
          <cell r="F87" t="str">
            <v/>
          </cell>
        </row>
        <row r="88">
          <cell r="B88" t="str">
            <v>Household income: $40,001–$60,000</v>
          </cell>
          <cell r="C88">
            <v>59.54</v>
          </cell>
          <cell r="D88">
            <v>27</v>
          </cell>
          <cell r="E88" t="str">
            <v>.</v>
          </cell>
          <cell r="F88" t="str">
            <v/>
          </cell>
        </row>
        <row r="89">
          <cell r="B89" t="str">
            <v>Household income: $60,001–$100,000</v>
          </cell>
          <cell r="C89" t="str">
            <v>Ŝ</v>
          </cell>
          <cell r="D89">
            <v>9.4700000000000006</v>
          </cell>
          <cell r="E89" t="str">
            <v/>
          </cell>
          <cell r="F89" t="str">
            <v/>
          </cell>
        </row>
        <row r="90">
          <cell r="B90" t="str">
            <v>Household income: $100,001 or more</v>
          </cell>
          <cell r="C90">
            <v>79.739999999999995</v>
          </cell>
          <cell r="D90">
            <v>28.31</v>
          </cell>
          <cell r="E90" t="str">
            <v>.</v>
          </cell>
          <cell r="F90" t="str">
            <v/>
          </cell>
        </row>
        <row r="91">
          <cell r="B91" t="str">
            <v>Not at all limited</v>
          </cell>
          <cell r="C91">
            <v>72.459999999999994</v>
          </cell>
          <cell r="D91">
            <v>28.1</v>
          </cell>
          <cell r="E91" t="str">
            <v>.</v>
          </cell>
          <cell r="F91" t="str">
            <v/>
          </cell>
        </row>
        <row r="92">
          <cell r="B92" t="str">
            <v>A little limited</v>
          </cell>
          <cell r="C92">
            <v>68.2</v>
          </cell>
          <cell r="D92">
            <v>32.880000000000003</v>
          </cell>
          <cell r="E92" t="str">
            <v>.</v>
          </cell>
          <cell r="F92" t="str">
            <v/>
          </cell>
        </row>
        <row r="93">
          <cell r="B93" t="str">
            <v>Quite limited</v>
          </cell>
          <cell r="C93" t="str">
            <v>Ŝ</v>
          </cell>
          <cell r="D93">
            <v>4.88</v>
          </cell>
          <cell r="E93" t="str">
            <v/>
          </cell>
          <cell r="F93" t="str">
            <v>*</v>
          </cell>
        </row>
        <row r="94">
          <cell r="B94" t="str">
            <v>Very limited</v>
          </cell>
          <cell r="C94" t="str">
            <v>S</v>
          </cell>
          <cell r="D94">
            <v>37.590000000000003</v>
          </cell>
          <cell r="E94" t="str">
            <v/>
          </cell>
          <cell r="F94" t="str">
            <v/>
          </cell>
        </row>
        <row r="95">
          <cell r="B95" t="str">
            <v>Couldn't buy it</v>
          </cell>
          <cell r="C95">
            <v>86.84</v>
          </cell>
          <cell r="D95">
            <v>13.36</v>
          </cell>
          <cell r="E95" t="str">
            <v>.</v>
          </cell>
          <cell r="F95" t="str">
            <v/>
          </cell>
        </row>
        <row r="96">
          <cell r="B96" t="str">
            <v>Not at all limited</v>
          </cell>
          <cell r="C96">
            <v>72.459999999999994</v>
          </cell>
          <cell r="D96">
            <v>28.1</v>
          </cell>
          <cell r="E96" t="str">
            <v>.</v>
          </cell>
          <cell r="F96" t="str">
            <v/>
          </cell>
        </row>
        <row r="97">
          <cell r="B97" t="str">
            <v>A little limited</v>
          </cell>
          <cell r="C97">
            <v>68.2</v>
          </cell>
          <cell r="D97">
            <v>32.880000000000003</v>
          </cell>
          <cell r="E97" t="str">
            <v>.</v>
          </cell>
          <cell r="F97" t="str">
            <v/>
          </cell>
        </row>
        <row r="98">
          <cell r="B98" t="str">
            <v>Quite or very limited</v>
          </cell>
          <cell r="C98" t="str">
            <v>Ŝ</v>
          </cell>
          <cell r="D98">
            <v>18.62</v>
          </cell>
          <cell r="E98" t="str">
            <v/>
          </cell>
          <cell r="F98" t="str">
            <v/>
          </cell>
        </row>
        <row r="99">
          <cell r="B99" t="str">
            <v>Couldn't buy it</v>
          </cell>
          <cell r="C99">
            <v>86.84</v>
          </cell>
          <cell r="D99">
            <v>13.36</v>
          </cell>
          <cell r="E99" t="str">
            <v>.</v>
          </cell>
          <cell r="F99" t="str">
            <v/>
          </cell>
        </row>
        <row r="100">
          <cell r="B100" t="str">
            <v>Yes, can meet unexpected expense</v>
          </cell>
          <cell r="C100">
            <v>71.47</v>
          </cell>
          <cell r="D100">
            <v>16.63</v>
          </cell>
          <cell r="E100" t="str">
            <v>.</v>
          </cell>
          <cell r="F100" t="str">
            <v/>
          </cell>
        </row>
        <row r="101">
          <cell r="B101" t="str">
            <v>No, cannot meet unexpected expense</v>
          </cell>
          <cell r="C101">
            <v>89.83</v>
          </cell>
          <cell r="D101">
            <v>11.46</v>
          </cell>
          <cell r="E101" t="str">
            <v>.</v>
          </cell>
          <cell r="F101" t="str">
            <v/>
          </cell>
        </row>
        <row r="102">
          <cell r="B102" t="str">
            <v>Household had no vehicle access</v>
          </cell>
          <cell r="C102" t="str">
            <v>Ŝ</v>
          </cell>
          <cell r="D102">
            <v>0</v>
          </cell>
          <cell r="E102" t="str">
            <v/>
          </cell>
          <cell r="F102" t="str">
            <v>*</v>
          </cell>
        </row>
        <row r="103">
          <cell r="B103" t="str">
            <v>Household had vehicle access</v>
          </cell>
          <cell r="C103">
            <v>77.319999999999993</v>
          </cell>
          <cell r="D103">
            <v>10.69</v>
          </cell>
          <cell r="E103" t="str">
            <v>.</v>
          </cell>
          <cell r="F103" t="str">
            <v/>
          </cell>
        </row>
        <row r="104">
          <cell r="B104" t="str">
            <v>Household had access to device</v>
          </cell>
          <cell r="C104">
            <v>79.19</v>
          </cell>
          <cell r="D104">
            <v>9.8800000000000008</v>
          </cell>
          <cell r="E104" t="str">
            <v>.‡</v>
          </cell>
          <cell r="F104" t="str">
            <v/>
          </cell>
        </row>
        <row r="105">
          <cell r="B105" t="str">
            <v>One person household</v>
          </cell>
          <cell r="C105">
            <v>79.41</v>
          </cell>
          <cell r="D105">
            <v>17.690000000000001</v>
          </cell>
          <cell r="E105" t="str">
            <v>.</v>
          </cell>
          <cell r="F105" t="str">
            <v/>
          </cell>
        </row>
        <row r="106">
          <cell r="B106" t="str">
            <v>One parent with child(ren)</v>
          </cell>
          <cell r="C106">
            <v>86.79</v>
          </cell>
          <cell r="D106">
            <v>14.99</v>
          </cell>
          <cell r="E106" t="str">
            <v>.</v>
          </cell>
          <cell r="F106" t="str">
            <v/>
          </cell>
        </row>
        <row r="107">
          <cell r="B107" t="str">
            <v>Couple only</v>
          </cell>
          <cell r="C107" t="str">
            <v>S</v>
          </cell>
          <cell r="D107">
            <v>60.57</v>
          </cell>
          <cell r="E107" t="str">
            <v/>
          </cell>
          <cell r="F107" t="str">
            <v/>
          </cell>
        </row>
        <row r="108">
          <cell r="B108" t="str">
            <v>Couple with child(ren)</v>
          </cell>
          <cell r="C108" t="str">
            <v>S</v>
          </cell>
          <cell r="D108">
            <v>38.36</v>
          </cell>
          <cell r="E108" t="str">
            <v/>
          </cell>
          <cell r="F108" t="str">
            <v/>
          </cell>
        </row>
        <row r="109">
          <cell r="B109" t="str">
            <v>Other multi-person household</v>
          </cell>
          <cell r="C109" t="str">
            <v>S</v>
          </cell>
          <cell r="D109">
            <v>51.13</v>
          </cell>
          <cell r="E109" t="str">
            <v/>
          </cell>
          <cell r="F109" t="str">
            <v/>
          </cell>
        </row>
        <row r="110">
          <cell r="B110" t="str">
            <v>Other household with couple and/or child</v>
          </cell>
          <cell r="C110">
            <v>85.12</v>
          </cell>
          <cell r="D110">
            <v>29.92</v>
          </cell>
          <cell r="E110" t="str">
            <v>.</v>
          </cell>
          <cell r="F110" t="str">
            <v/>
          </cell>
        </row>
        <row r="111">
          <cell r="B111" t="str">
            <v>One-person household</v>
          </cell>
          <cell r="C111">
            <v>79.41</v>
          </cell>
          <cell r="D111">
            <v>17.690000000000001</v>
          </cell>
          <cell r="E111" t="str">
            <v>.</v>
          </cell>
          <cell r="F111" t="str">
            <v/>
          </cell>
        </row>
        <row r="112">
          <cell r="B112" t="str">
            <v>Two-people household</v>
          </cell>
          <cell r="C112">
            <v>76.59</v>
          </cell>
          <cell r="D112">
            <v>21.55</v>
          </cell>
          <cell r="E112" t="str">
            <v>.</v>
          </cell>
          <cell r="F112" t="str">
            <v/>
          </cell>
        </row>
        <row r="113">
          <cell r="B113" t="str">
            <v>Three-people household</v>
          </cell>
          <cell r="C113">
            <v>71.349999999999994</v>
          </cell>
          <cell r="D113">
            <v>22.83</v>
          </cell>
          <cell r="E113" t="str">
            <v>.</v>
          </cell>
          <cell r="F113" t="str">
            <v/>
          </cell>
        </row>
        <row r="114">
          <cell r="B114" t="str">
            <v>Four-people household</v>
          </cell>
          <cell r="C114">
            <v>86.05</v>
          </cell>
          <cell r="D114">
            <v>20.54</v>
          </cell>
          <cell r="E114" t="str">
            <v>.</v>
          </cell>
          <cell r="F114" t="str">
            <v/>
          </cell>
        </row>
        <row r="115">
          <cell r="B115" t="str">
            <v>Five-or-more-people household</v>
          </cell>
          <cell r="C115">
            <v>85.95</v>
          </cell>
          <cell r="D115">
            <v>28.68</v>
          </cell>
          <cell r="E115" t="str">
            <v>.</v>
          </cell>
          <cell r="F115" t="str">
            <v/>
          </cell>
        </row>
        <row r="116">
          <cell r="B116" t="str">
            <v>No children in household</v>
          </cell>
          <cell r="C116">
            <v>66.959999999999994</v>
          </cell>
          <cell r="D116">
            <v>17.68</v>
          </cell>
          <cell r="E116" t="str">
            <v>.</v>
          </cell>
          <cell r="F116" t="str">
            <v/>
          </cell>
        </row>
        <row r="117">
          <cell r="B117" t="str">
            <v>One-child household</v>
          </cell>
          <cell r="C117">
            <v>82.9</v>
          </cell>
          <cell r="D117">
            <v>23.19</v>
          </cell>
          <cell r="E117" t="str">
            <v>.</v>
          </cell>
          <cell r="F117" t="str">
            <v/>
          </cell>
        </row>
        <row r="118">
          <cell r="B118" t="str">
            <v>Two-or-more-children household</v>
          </cell>
          <cell r="C118">
            <v>87.9</v>
          </cell>
          <cell r="D118">
            <v>15.34</v>
          </cell>
          <cell r="E118" t="str">
            <v>.</v>
          </cell>
          <cell r="F118" t="str">
            <v/>
          </cell>
        </row>
        <row r="119">
          <cell r="B119" t="str">
            <v>No children in household</v>
          </cell>
          <cell r="C119">
            <v>66.959999999999994</v>
          </cell>
          <cell r="D119">
            <v>17.68</v>
          </cell>
          <cell r="E119" t="str">
            <v>.</v>
          </cell>
          <cell r="F119" t="str">
            <v/>
          </cell>
        </row>
        <row r="120">
          <cell r="B120" t="str">
            <v>One-or-more-children household</v>
          </cell>
          <cell r="C120">
            <v>86.52</v>
          </cell>
          <cell r="D120">
            <v>11.95</v>
          </cell>
          <cell r="E120" t="str">
            <v>.</v>
          </cell>
          <cell r="F120" t="str">
            <v/>
          </cell>
        </row>
        <row r="121">
          <cell r="B121" t="str">
            <v>Yes, lived at current address</v>
          </cell>
          <cell r="C121">
            <v>86.98</v>
          </cell>
          <cell r="D121">
            <v>9.68</v>
          </cell>
          <cell r="E121" t="str">
            <v>.‡</v>
          </cell>
          <cell r="F121" t="str">
            <v/>
          </cell>
        </row>
        <row r="122">
          <cell r="B122" t="str">
            <v>No, did not live at current address</v>
          </cell>
          <cell r="C122">
            <v>67.13</v>
          </cell>
          <cell r="D122">
            <v>20.21</v>
          </cell>
          <cell r="E122" t="str">
            <v>.</v>
          </cell>
          <cell r="F122" t="str">
            <v/>
          </cell>
        </row>
        <row r="123">
          <cell r="B123" t="str">
            <v>Owned</v>
          </cell>
          <cell r="C123">
            <v>70.47</v>
          </cell>
          <cell r="D123">
            <v>22.26</v>
          </cell>
          <cell r="E123" t="str">
            <v>.</v>
          </cell>
          <cell r="F123" t="str">
            <v/>
          </cell>
        </row>
        <row r="124">
          <cell r="B124" t="str">
            <v>Rented, private</v>
          </cell>
          <cell r="C124">
            <v>77.400000000000006</v>
          </cell>
          <cell r="D124">
            <v>17.52</v>
          </cell>
          <cell r="E124" t="str">
            <v>.</v>
          </cell>
          <cell r="F124" t="str">
            <v/>
          </cell>
        </row>
        <row r="125">
          <cell r="B125" t="str">
            <v>Rented, government</v>
          </cell>
          <cell r="C125">
            <v>100</v>
          </cell>
          <cell r="D125">
            <v>0</v>
          </cell>
          <cell r="E125" t="str">
            <v>.‡</v>
          </cell>
          <cell r="F125" t="str">
            <v>*</v>
          </cell>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2">
        <row r="4">
          <cell r="B4" t="str">
            <v>New Zealand Average</v>
          </cell>
          <cell r="C4">
            <v>69.97</v>
          </cell>
          <cell r="D4">
            <v>11.31</v>
          </cell>
          <cell r="E4" t="str">
            <v>.</v>
          </cell>
          <cell r="F4" t="str">
            <v/>
          </cell>
        </row>
        <row r="5">
          <cell r="B5" t="str">
            <v>Male</v>
          </cell>
          <cell r="C5" t="str">
            <v>S</v>
          </cell>
          <cell r="D5">
            <v>28.53</v>
          </cell>
          <cell r="E5" t="str">
            <v/>
          </cell>
          <cell r="F5" t="str">
            <v/>
          </cell>
        </row>
        <row r="6">
          <cell r="B6" t="str">
            <v>Female</v>
          </cell>
          <cell r="C6">
            <v>73.75</v>
          </cell>
          <cell r="D6">
            <v>13.82</v>
          </cell>
          <cell r="E6" t="str">
            <v>.</v>
          </cell>
          <cell r="F6" t="str">
            <v/>
          </cell>
        </row>
        <row r="7">
          <cell r="B7" t="str">
            <v>Cis-male</v>
          </cell>
          <cell r="C7" t="str">
            <v>S</v>
          </cell>
          <cell r="D7">
            <v>28.53</v>
          </cell>
          <cell r="E7" t="str">
            <v/>
          </cell>
          <cell r="F7" t="str">
            <v/>
          </cell>
        </row>
        <row r="8">
          <cell r="B8" t="str">
            <v>Cis-female</v>
          </cell>
          <cell r="C8">
            <v>73.930000000000007</v>
          </cell>
          <cell r="D8">
            <v>13.97</v>
          </cell>
          <cell r="E8" t="str">
            <v>.</v>
          </cell>
          <cell r="F8" t="str">
            <v/>
          </cell>
        </row>
        <row r="9">
          <cell r="B9" t="str">
            <v>Gender-diverse or trans-gender</v>
          </cell>
          <cell r="C9" t="str">
            <v>S</v>
          </cell>
          <cell r="D9">
            <v>140.16999999999999</v>
          </cell>
          <cell r="E9" t="str">
            <v/>
          </cell>
          <cell r="F9" t="str">
            <v/>
          </cell>
        </row>
        <row r="10">
          <cell r="B10" t="str">
            <v>Heterosexual</v>
          </cell>
          <cell r="C10">
            <v>69.849999999999994</v>
          </cell>
          <cell r="D10">
            <v>12.04</v>
          </cell>
          <cell r="E10" t="str">
            <v>.</v>
          </cell>
          <cell r="F10" t="str">
            <v/>
          </cell>
        </row>
        <row r="11">
          <cell r="B11" t="str">
            <v>Gay or lesbian</v>
          </cell>
          <cell r="C11" t="str">
            <v>Ŝ</v>
          </cell>
          <cell r="D11">
            <v>0</v>
          </cell>
          <cell r="E11" t="str">
            <v/>
          </cell>
          <cell r="F11" t="str">
            <v>*</v>
          </cell>
        </row>
        <row r="12">
          <cell r="B12" t="str">
            <v>Bisexual</v>
          </cell>
          <cell r="C12" t="str">
            <v>S</v>
          </cell>
          <cell r="D12">
            <v>63.42</v>
          </cell>
          <cell r="E12" t="str">
            <v/>
          </cell>
          <cell r="F12" t="str">
            <v/>
          </cell>
        </row>
        <row r="13">
          <cell r="B13" t="str">
            <v>Other sexual identity</v>
          </cell>
          <cell r="C13" t="str">
            <v>Ŝ</v>
          </cell>
          <cell r="D13">
            <v>0</v>
          </cell>
          <cell r="E13" t="str">
            <v/>
          </cell>
          <cell r="F13" t="str">
            <v>*</v>
          </cell>
        </row>
        <row r="14">
          <cell r="B14" t="str">
            <v>People with diverse sexualities</v>
          </cell>
          <cell r="C14">
            <v>71.36</v>
          </cell>
          <cell r="D14">
            <v>34.83</v>
          </cell>
          <cell r="E14" t="str">
            <v>.</v>
          </cell>
          <cell r="F14" t="str">
            <v/>
          </cell>
        </row>
        <row r="15">
          <cell r="B15" t="str">
            <v>Not LGBT</v>
          </cell>
          <cell r="C15">
            <v>69.900000000000006</v>
          </cell>
          <cell r="D15">
            <v>11.82</v>
          </cell>
          <cell r="E15" t="str">
            <v>.</v>
          </cell>
          <cell r="F15" t="str">
            <v/>
          </cell>
        </row>
        <row r="16">
          <cell r="B16" t="str">
            <v>LGBT</v>
          </cell>
          <cell r="C16">
            <v>70.42</v>
          </cell>
          <cell r="D16">
            <v>32.4</v>
          </cell>
          <cell r="E16" t="str">
            <v>.</v>
          </cell>
          <cell r="F16" t="str">
            <v/>
          </cell>
        </row>
        <row r="17">
          <cell r="B17" t="str">
            <v>15–19 years</v>
          </cell>
          <cell r="C17" t="str">
            <v>S</v>
          </cell>
          <cell r="D17">
            <v>142.77000000000001</v>
          </cell>
          <cell r="E17" t="str">
            <v/>
          </cell>
          <cell r="F17" t="str">
            <v/>
          </cell>
        </row>
        <row r="18">
          <cell r="B18" t="str">
            <v>20–29 years</v>
          </cell>
          <cell r="C18">
            <v>75.41</v>
          </cell>
          <cell r="D18">
            <v>13.32</v>
          </cell>
          <cell r="E18" t="str">
            <v>.</v>
          </cell>
          <cell r="F18" t="str">
            <v/>
          </cell>
        </row>
        <row r="19">
          <cell r="B19" t="str">
            <v>30–39 years</v>
          </cell>
          <cell r="C19">
            <v>70.56</v>
          </cell>
          <cell r="D19">
            <v>25.02</v>
          </cell>
          <cell r="E19" t="str">
            <v>.</v>
          </cell>
          <cell r="F19" t="str">
            <v/>
          </cell>
        </row>
        <row r="20">
          <cell r="B20" t="str">
            <v>40–49 years</v>
          </cell>
          <cell r="C20">
            <v>71.540000000000006</v>
          </cell>
          <cell r="D20">
            <v>27.55</v>
          </cell>
          <cell r="E20" t="str">
            <v>.</v>
          </cell>
          <cell r="F20" t="str">
            <v/>
          </cell>
        </row>
        <row r="21">
          <cell r="B21" t="str">
            <v>50–59 years</v>
          </cell>
          <cell r="C21" t="str">
            <v>S</v>
          </cell>
          <cell r="D21">
            <v>47.25</v>
          </cell>
          <cell r="E21" t="str">
            <v/>
          </cell>
          <cell r="F21" t="str">
            <v/>
          </cell>
        </row>
        <row r="22">
          <cell r="B22" t="str">
            <v>60–64 years</v>
          </cell>
          <cell r="C22" t="str">
            <v>Ŝ</v>
          </cell>
          <cell r="D22">
            <v>0</v>
          </cell>
          <cell r="E22" t="str">
            <v/>
          </cell>
          <cell r="F22" t="str">
            <v>*</v>
          </cell>
        </row>
        <row r="23">
          <cell r="B23" t="str">
            <v>65 years and over</v>
          </cell>
          <cell r="C23" t="str">
            <v>S</v>
          </cell>
          <cell r="D23">
            <v>138.38</v>
          </cell>
          <cell r="E23" t="str">
            <v/>
          </cell>
          <cell r="F23" t="str">
            <v/>
          </cell>
        </row>
        <row r="24">
          <cell r="B24" t="str">
            <v>15–29 years</v>
          </cell>
          <cell r="C24">
            <v>74.59</v>
          </cell>
          <cell r="D24">
            <v>13.09</v>
          </cell>
          <cell r="E24" t="str">
            <v>.</v>
          </cell>
          <cell r="F24" t="str">
            <v/>
          </cell>
        </row>
        <row r="25">
          <cell r="B25" t="str">
            <v>30–64 years</v>
          </cell>
          <cell r="C25">
            <v>66.81</v>
          </cell>
          <cell r="D25">
            <v>18.260000000000002</v>
          </cell>
          <cell r="E25" t="str">
            <v>.</v>
          </cell>
          <cell r="F25" t="str">
            <v/>
          </cell>
        </row>
        <row r="26">
          <cell r="B26" t="str">
            <v>65 years and over</v>
          </cell>
          <cell r="C26" t="str">
            <v>S</v>
          </cell>
          <cell r="D26">
            <v>138.38</v>
          </cell>
          <cell r="E26" t="str">
            <v/>
          </cell>
          <cell r="F26" t="str">
            <v/>
          </cell>
        </row>
        <row r="27">
          <cell r="B27" t="str">
            <v>15–19 years</v>
          </cell>
          <cell r="C27" t="str">
            <v>S</v>
          </cell>
          <cell r="D27">
            <v>142.77000000000001</v>
          </cell>
          <cell r="E27" t="str">
            <v/>
          </cell>
          <cell r="F27" t="str">
            <v/>
          </cell>
        </row>
        <row r="28">
          <cell r="B28" t="str">
            <v>20–29 years</v>
          </cell>
          <cell r="C28">
            <v>75.41</v>
          </cell>
          <cell r="D28">
            <v>13.32</v>
          </cell>
          <cell r="E28" t="str">
            <v>.</v>
          </cell>
          <cell r="F28" t="str">
            <v/>
          </cell>
        </row>
        <row r="29">
          <cell r="B29" t="str">
            <v>NZ European</v>
          </cell>
          <cell r="C29">
            <v>62.92</v>
          </cell>
          <cell r="D29">
            <v>15</v>
          </cell>
          <cell r="E29" t="str">
            <v>.</v>
          </cell>
          <cell r="F29" t="str">
            <v/>
          </cell>
        </row>
        <row r="30">
          <cell r="B30" t="str">
            <v>Māori</v>
          </cell>
          <cell r="C30">
            <v>78.069999999999993</v>
          </cell>
          <cell r="D30">
            <v>12.35</v>
          </cell>
          <cell r="E30" t="str">
            <v>.</v>
          </cell>
          <cell r="F30" t="str">
            <v/>
          </cell>
        </row>
        <row r="31">
          <cell r="B31" t="str">
            <v>Pacific peoples</v>
          </cell>
          <cell r="C31" t="str">
            <v>Ŝ</v>
          </cell>
          <cell r="D31">
            <v>12.84</v>
          </cell>
          <cell r="E31" t="str">
            <v/>
          </cell>
          <cell r="F31" t="str">
            <v/>
          </cell>
        </row>
        <row r="32">
          <cell r="B32" t="str">
            <v>Asian</v>
          </cell>
          <cell r="C32" t="str">
            <v>S</v>
          </cell>
          <cell r="D32">
            <v>67.53</v>
          </cell>
          <cell r="E32" t="str">
            <v/>
          </cell>
          <cell r="F32" t="str">
            <v/>
          </cell>
        </row>
        <row r="33">
          <cell r="B33" t="str">
            <v>Indian</v>
          </cell>
          <cell r="C33" t="str">
            <v>Ŝ</v>
          </cell>
          <cell r="D33">
            <v>0</v>
          </cell>
          <cell r="E33" t="str">
            <v/>
          </cell>
          <cell r="F33" t="str">
            <v>*</v>
          </cell>
        </row>
        <row r="34">
          <cell r="B34" t="str">
            <v>Other Asian ethnicity</v>
          </cell>
          <cell r="C34">
            <v>0</v>
          </cell>
          <cell r="D34">
            <v>0</v>
          </cell>
          <cell r="E34" t="str">
            <v>.</v>
          </cell>
          <cell r="F34" t="str">
            <v>*</v>
          </cell>
        </row>
        <row r="35">
          <cell r="B35" t="str">
            <v>Other ethnicity (except European and Māori)</v>
          </cell>
          <cell r="C35" t="str">
            <v>Ŝ</v>
          </cell>
          <cell r="D35">
            <v>13.54</v>
          </cell>
          <cell r="E35" t="str">
            <v/>
          </cell>
          <cell r="F35" t="str">
            <v/>
          </cell>
        </row>
        <row r="36">
          <cell r="B36" t="str">
            <v>Other ethnicity (except European, Māori and Asian)</v>
          </cell>
          <cell r="C36" t="str">
            <v>Ŝ</v>
          </cell>
          <cell r="D36">
            <v>12.84</v>
          </cell>
          <cell r="E36" t="str">
            <v/>
          </cell>
          <cell r="F36" t="str">
            <v/>
          </cell>
        </row>
        <row r="37">
          <cell r="B37" t="str">
            <v>Other ethnicity (except European, Māori and Pacific)</v>
          </cell>
          <cell r="C37" t="str">
            <v>S</v>
          </cell>
          <cell r="D37">
            <v>67.53</v>
          </cell>
          <cell r="E37" t="str">
            <v/>
          </cell>
          <cell r="F37" t="str">
            <v/>
          </cell>
        </row>
        <row r="38">
          <cell r="B38">
            <v>2018</v>
          </cell>
          <cell r="C38">
            <v>70.260000000000005</v>
          </cell>
          <cell r="D38">
            <v>14.46</v>
          </cell>
          <cell r="E38" t="str">
            <v>.</v>
          </cell>
          <cell r="F38" t="str">
            <v/>
          </cell>
        </row>
        <row r="39">
          <cell r="B39" t="str">
            <v>2019/20</v>
          </cell>
          <cell r="C39">
            <v>69.8</v>
          </cell>
          <cell r="D39">
            <v>16.27</v>
          </cell>
          <cell r="E39" t="str">
            <v>.</v>
          </cell>
          <cell r="F39" t="str">
            <v/>
          </cell>
        </row>
        <row r="40">
          <cell r="B40" t="str">
            <v>Auckland</v>
          </cell>
          <cell r="C40" t="str">
            <v>Ŝ</v>
          </cell>
          <cell r="D40">
            <v>19.09</v>
          </cell>
          <cell r="E40" t="str">
            <v/>
          </cell>
          <cell r="F40" t="str">
            <v/>
          </cell>
        </row>
        <row r="41">
          <cell r="B41" t="str">
            <v>Wellington</v>
          </cell>
          <cell r="C41">
            <v>70.33</v>
          </cell>
          <cell r="D41">
            <v>25.99</v>
          </cell>
          <cell r="E41" t="str">
            <v>.</v>
          </cell>
          <cell r="F41" t="str">
            <v/>
          </cell>
        </row>
        <row r="42">
          <cell r="B42" t="str">
            <v>Rest of North Island</v>
          </cell>
          <cell r="C42">
            <v>62.35</v>
          </cell>
          <cell r="D42">
            <v>21.01</v>
          </cell>
          <cell r="E42" t="str">
            <v>.</v>
          </cell>
          <cell r="F42" t="str">
            <v/>
          </cell>
        </row>
        <row r="43">
          <cell r="B43" t="str">
            <v>Canterbury</v>
          </cell>
          <cell r="C43" t="str">
            <v>Ŝ</v>
          </cell>
          <cell r="D43">
            <v>7.87</v>
          </cell>
          <cell r="E43" t="str">
            <v/>
          </cell>
          <cell r="F43" t="str">
            <v>*</v>
          </cell>
        </row>
        <row r="44">
          <cell r="B44" t="str">
            <v>Rest of South Island</v>
          </cell>
          <cell r="C44" t="str">
            <v>S</v>
          </cell>
          <cell r="D44">
            <v>44</v>
          </cell>
          <cell r="E44" t="str">
            <v/>
          </cell>
          <cell r="F44" t="str">
            <v/>
          </cell>
        </row>
        <row r="45">
          <cell r="B45" t="str">
            <v>Major urban area</v>
          </cell>
          <cell r="C45">
            <v>82.28</v>
          </cell>
          <cell r="D45">
            <v>12.26</v>
          </cell>
          <cell r="E45" t="str">
            <v>.</v>
          </cell>
          <cell r="F45" t="str">
            <v/>
          </cell>
        </row>
        <row r="46">
          <cell r="B46" t="str">
            <v>Large urban area</v>
          </cell>
          <cell r="C46">
            <v>66.150000000000006</v>
          </cell>
          <cell r="D46">
            <v>22.69</v>
          </cell>
          <cell r="E46" t="str">
            <v>.</v>
          </cell>
          <cell r="F46" t="str">
            <v/>
          </cell>
        </row>
        <row r="47">
          <cell r="B47" t="str">
            <v>Medium urban area</v>
          </cell>
          <cell r="C47" t="str">
            <v>S</v>
          </cell>
          <cell r="D47">
            <v>45.4</v>
          </cell>
          <cell r="E47" t="str">
            <v/>
          </cell>
          <cell r="F47" t="str">
            <v/>
          </cell>
        </row>
        <row r="48">
          <cell r="B48" t="str">
            <v>Small urban area</v>
          </cell>
          <cell r="C48" t="str">
            <v>S</v>
          </cell>
          <cell r="D48">
            <v>32.32</v>
          </cell>
          <cell r="E48" t="str">
            <v/>
          </cell>
          <cell r="F48" t="str">
            <v/>
          </cell>
        </row>
        <row r="49">
          <cell r="B49" t="str">
            <v>Rural settlement/rural other</v>
          </cell>
          <cell r="C49" t="str">
            <v>S</v>
          </cell>
          <cell r="D49">
            <v>61.64</v>
          </cell>
          <cell r="E49" t="str">
            <v/>
          </cell>
          <cell r="F49" t="str">
            <v/>
          </cell>
        </row>
        <row r="50">
          <cell r="B50" t="str">
            <v>Major urban area</v>
          </cell>
          <cell r="C50">
            <v>82.28</v>
          </cell>
          <cell r="D50">
            <v>12.26</v>
          </cell>
          <cell r="E50" t="str">
            <v>.</v>
          </cell>
          <cell r="F50" t="str">
            <v/>
          </cell>
        </row>
        <row r="51">
          <cell r="B51" t="str">
            <v>Medium/large urban area</v>
          </cell>
          <cell r="C51">
            <v>68.22</v>
          </cell>
          <cell r="D51">
            <v>19.440000000000001</v>
          </cell>
          <cell r="E51" t="str">
            <v>.</v>
          </cell>
          <cell r="F51" t="str">
            <v/>
          </cell>
        </row>
        <row r="52">
          <cell r="B52" t="str">
            <v>Small urban/rural area</v>
          </cell>
          <cell r="C52" t="str">
            <v>S</v>
          </cell>
          <cell r="D52">
            <v>28.81</v>
          </cell>
          <cell r="E52" t="str">
            <v/>
          </cell>
          <cell r="F52" t="str">
            <v/>
          </cell>
        </row>
        <row r="53">
          <cell r="B53" t="str">
            <v>Quintile 1 (least deprived)</v>
          </cell>
          <cell r="C53" t="str">
            <v>S</v>
          </cell>
          <cell r="D53">
            <v>54.11</v>
          </cell>
          <cell r="E53" t="str">
            <v/>
          </cell>
          <cell r="F53" t="str">
            <v/>
          </cell>
        </row>
        <row r="54">
          <cell r="B54" t="str">
            <v>Quintile 2</v>
          </cell>
          <cell r="C54" t="str">
            <v>S</v>
          </cell>
          <cell r="D54">
            <v>37.82</v>
          </cell>
          <cell r="E54" t="str">
            <v/>
          </cell>
          <cell r="F54" t="str">
            <v/>
          </cell>
        </row>
        <row r="55">
          <cell r="B55" t="str">
            <v>Quintile 3</v>
          </cell>
          <cell r="C55">
            <v>70.41</v>
          </cell>
          <cell r="D55">
            <v>27.38</v>
          </cell>
          <cell r="E55" t="str">
            <v>.</v>
          </cell>
          <cell r="F55" t="str">
            <v/>
          </cell>
        </row>
        <row r="56">
          <cell r="B56" t="str">
            <v>Quintile 4</v>
          </cell>
          <cell r="C56">
            <v>65.61</v>
          </cell>
          <cell r="D56">
            <v>23.24</v>
          </cell>
          <cell r="E56" t="str">
            <v>.</v>
          </cell>
          <cell r="F56" t="str">
            <v/>
          </cell>
        </row>
        <row r="57">
          <cell r="B57" t="str">
            <v>Quintile 5 (most deprived)</v>
          </cell>
          <cell r="C57">
            <v>72.19</v>
          </cell>
          <cell r="D57">
            <v>15.12</v>
          </cell>
          <cell r="E57" t="str">
            <v>.</v>
          </cell>
          <cell r="F57" t="str">
            <v/>
          </cell>
        </row>
        <row r="58">
          <cell r="B58" t="str">
            <v>Had partner within last 12 months</v>
          </cell>
          <cell r="C58">
            <v>69.97</v>
          </cell>
          <cell r="D58">
            <v>11.31</v>
          </cell>
          <cell r="E58" t="str">
            <v>.</v>
          </cell>
          <cell r="F58" t="str">
            <v/>
          </cell>
        </row>
        <row r="59">
          <cell r="B59" t="str">
            <v>Has ever had a partner</v>
          </cell>
          <cell r="C59">
            <v>69.97</v>
          </cell>
          <cell r="D59">
            <v>11.31</v>
          </cell>
          <cell r="E59" t="str">
            <v>.</v>
          </cell>
          <cell r="F59" t="str">
            <v/>
          </cell>
        </row>
        <row r="60">
          <cell r="B60" t="str">
            <v>Partnered – legally registered</v>
          </cell>
          <cell r="C60" t="str">
            <v>S</v>
          </cell>
          <cell r="D60">
            <v>32.81</v>
          </cell>
          <cell r="E60" t="str">
            <v/>
          </cell>
          <cell r="F60" t="str">
            <v/>
          </cell>
        </row>
        <row r="61">
          <cell r="B61" t="str">
            <v>Partnered – not legally registered</v>
          </cell>
          <cell r="C61" t="str">
            <v>Ŝ</v>
          </cell>
          <cell r="D61">
            <v>16.57</v>
          </cell>
          <cell r="E61" t="str">
            <v/>
          </cell>
          <cell r="F61" t="str">
            <v/>
          </cell>
        </row>
        <row r="62">
          <cell r="B62" t="str">
            <v>Non-partnered</v>
          </cell>
          <cell r="C62">
            <v>72.930000000000007</v>
          </cell>
          <cell r="D62">
            <v>14.7</v>
          </cell>
          <cell r="E62" t="str">
            <v>.</v>
          </cell>
          <cell r="F62" t="str">
            <v/>
          </cell>
        </row>
        <row r="63">
          <cell r="B63" t="str">
            <v>Never married and never in a civil union</v>
          </cell>
          <cell r="C63">
            <v>88.58</v>
          </cell>
          <cell r="D63">
            <v>10.17</v>
          </cell>
          <cell r="E63" t="str">
            <v>.</v>
          </cell>
          <cell r="F63" t="str">
            <v/>
          </cell>
        </row>
        <row r="64">
          <cell r="B64" t="str">
            <v>Divorced</v>
          </cell>
          <cell r="C64" t="str">
            <v>S</v>
          </cell>
          <cell r="D64">
            <v>67.2</v>
          </cell>
          <cell r="E64" t="str">
            <v/>
          </cell>
          <cell r="F64" t="str">
            <v/>
          </cell>
        </row>
        <row r="65">
          <cell r="B65" t="str">
            <v>Widowed/surviving partner</v>
          </cell>
          <cell r="C65">
            <v>87.95</v>
          </cell>
          <cell r="D65">
            <v>35.630000000000003</v>
          </cell>
          <cell r="E65" t="str">
            <v>.</v>
          </cell>
          <cell r="F65" t="str">
            <v/>
          </cell>
        </row>
        <row r="66">
          <cell r="B66" t="str">
            <v>Separated</v>
          </cell>
          <cell r="C66">
            <v>68.239999999999995</v>
          </cell>
          <cell r="D66">
            <v>23.68</v>
          </cell>
          <cell r="E66" t="str">
            <v>.</v>
          </cell>
          <cell r="F66" t="str">
            <v/>
          </cell>
        </row>
        <row r="67">
          <cell r="B67" t="str">
            <v>Married/civil union/de facto</v>
          </cell>
          <cell r="C67" t="str">
            <v>S</v>
          </cell>
          <cell r="D67">
            <v>32.81</v>
          </cell>
          <cell r="E67" t="str">
            <v/>
          </cell>
          <cell r="F67" t="str">
            <v/>
          </cell>
        </row>
        <row r="68">
          <cell r="B68" t="str">
            <v>Adults with disability</v>
          </cell>
          <cell r="C68" t="str">
            <v>Ŝ</v>
          </cell>
          <cell r="D68">
            <v>0</v>
          </cell>
          <cell r="E68" t="str">
            <v/>
          </cell>
          <cell r="F68" t="str">
            <v>*</v>
          </cell>
        </row>
        <row r="69">
          <cell r="B69" t="str">
            <v>Adults without disability</v>
          </cell>
          <cell r="C69">
            <v>67.06</v>
          </cell>
          <cell r="D69">
            <v>12.54</v>
          </cell>
          <cell r="E69" t="str">
            <v>.</v>
          </cell>
          <cell r="F69" t="str">
            <v/>
          </cell>
        </row>
        <row r="70">
          <cell r="B70" t="str">
            <v>Low level of psychological distress</v>
          </cell>
          <cell r="C70">
            <v>65.7</v>
          </cell>
          <cell r="D70">
            <v>15.02</v>
          </cell>
          <cell r="E70" t="str">
            <v>.</v>
          </cell>
          <cell r="F70" t="str">
            <v/>
          </cell>
        </row>
        <row r="71">
          <cell r="B71" t="str">
            <v>Moderate level of psychological distress</v>
          </cell>
          <cell r="C71">
            <v>69.94</v>
          </cell>
          <cell r="D71">
            <v>28.92</v>
          </cell>
          <cell r="E71" t="str">
            <v>.</v>
          </cell>
          <cell r="F71" t="str">
            <v/>
          </cell>
        </row>
        <row r="72">
          <cell r="B72" t="str">
            <v>High level of psychological distress</v>
          </cell>
          <cell r="C72" t="str">
            <v>Ŝ</v>
          </cell>
          <cell r="D72">
            <v>15.57</v>
          </cell>
          <cell r="E72" t="str">
            <v/>
          </cell>
          <cell r="F72" t="str">
            <v/>
          </cell>
        </row>
        <row r="73">
          <cell r="B73" t="str">
            <v>No probable serious mental illness</v>
          </cell>
          <cell r="C73">
            <v>65.7</v>
          </cell>
          <cell r="D73">
            <v>15.02</v>
          </cell>
          <cell r="E73" t="str">
            <v>.</v>
          </cell>
          <cell r="F73" t="str">
            <v/>
          </cell>
        </row>
        <row r="74">
          <cell r="B74" t="str">
            <v>Probable serious mental illness</v>
          </cell>
          <cell r="C74">
            <v>69.94</v>
          </cell>
          <cell r="D74">
            <v>28.92</v>
          </cell>
          <cell r="E74" t="str">
            <v>.</v>
          </cell>
          <cell r="F74" t="str">
            <v/>
          </cell>
        </row>
        <row r="75">
          <cell r="B75" t="str">
            <v>Employed</v>
          </cell>
          <cell r="C75">
            <v>67.44</v>
          </cell>
          <cell r="D75">
            <v>15.64</v>
          </cell>
          <cell r="E75" t="str">
            <v>.</v>
          </cell>
          <cell r="F75" t="str">
            <v/>
          </cell>
        </row>
        <row r="76">
          <cell r="B76" t="str">
            <v>Unemployed</v>
          </cell>
          <cell r="C76" t="str">
            <v>Ŝ</v>
          </cell>
          <cell r="D76">
            <v>19.66</v>
          </cell>
          <cell r="E76" t="str">
            <v/>
          </cell>
          <cell r="F76" t="str">
            <v/>
          </cell>
        </row>
        <row r="77">
          <cell r="B77" t="str">
            <v>Retired</v>
          </cell>
          <cell r="C77">
            <v>0</v>
          </cell>
          <cell r="D77">
            <v>0</v>
          </cell>
          <cell r="E77" t="str">
            <v>.</v>
          </cell>
          <cell r="F77" t="str">
            <v>*</v>
          </cell>
        </row>
        <row r="78">
          <cell r="B78" t="str">
            <v>Home or caring duties or voluntary work</v>
          </cell>
          <cell r="C78">
            <v>73.930000000000007</v>
          </cell>
          <cell r="D78">
            <v>22.89</v>
          </cell>
          <cell r="E78" t="str">
            <v>.</v>
          </cell>
          <cell r="F78" t="str">
            <v/>
          </cell>
        </row>
        <row r="79">
          <cell r="B79" t="str">
            <v>Not employed, studying</v>
          </cell>
          <cell r="C79" t="str">
            <v>S</v>
          </cell>
          <cell r="D79">
            <v>53.74</v>
          </cell>
          <cell r="E79" t="str">
            <v/>
          </cell>
          <cell r="F79" t="str">
            <v/>
          </cell>
        </row>
        <row r="80">
          <cell r="B80" t="str">
            <v>Not employed, not actively seeking work/unable to work</v>
          </cell>
          <cell r="C80" t="str">
            <v>S</v>
          </cell>
          <cell r="D80">
            <v>49.68</v>
          </cell>
          <cell r="E80" t="str">
            <v/>
          </cell>
          <cell r="F80" t="str">
            <v/>
          </cell>
        </row>
        <row r="81">
          <cell r="B81" t="str">
            <v>Other employment status</v>
          </cell>
          <cell r="C81" t="str">
            <v>Ŝ</v>
          </cell>
          <cell r="D81">
            <v>0</v>
          </cell>
          <cell r="E81" t="str">
            <v/>
          </cell>
          <cell r="F81" t="str">
            <v>*</v>
          </cell>
        </row>
        <row r="82">
          <cell r="B82" t="str">
            <v>Not in the labour force</v>
          </cell>
          <cell r="C82">
            <v>70.98</v>
          </cell>
          <cell r="D82">
            <v>18.809999999999999</v>
          </cell>
          <cell r="E82" t="str">
            <v>.</v>
          </cell>
          <cell r="F82" t="str">
            <v/>
          </cell>
        </row>
        <row r="83">
          <cell r="B83" t="str">
            <v>Personal income: $20,000 or less</v>
          </cell>
          <cell r="C83">
            <v>69.66</v>
          </cell>
          <cell r="D83">
            <v>17.21</v>
          </cell>
          <cell r="E83" t="str">
            <v>.</v>
          </cell>
          <cell r="F83" t="str">
            <v/>
          </cell>
        </row>
        <row r="84">
          <cell r="B84" t="str">
            <v>Personal income: $20,001–$40,000</v>
          </cell>
          <cell r="C84">
            <v>74.47</v>
          </cell>
          <cell r="D84">
            <v>29.14</v>
          </cell>
          <cell r="E84" t="str">
            <v>.</v>
          </cell>
          <cell r="F84" t="str">
            <v/>
          </cell>
        </row>
        <row r="85">
          <cell r="B85" t="str">
            <v>Personal income: $40,001–$60,000</v>
          </cell>
          <cell r="C85">
            <v>69.8</v>
          </cell>
          <cell r="D85">
            <v>28.57</v>
          </cell>
          <cell r="E85" t="str">
            <v>.</v>
          </cell>
          <cell r="F85" t="str">
            <v/>
          </cell>
        </row>
        <row r="86">
          <cell r="B86" t="str">
            <v>Personal income: $60,001 or more</v>
          </cell>
          <cell r="C86">
            <v>61.93</v>
          </cell>
          <cell r="D86">
            <v>30.77</v>
          </cell>
          <cell r="E86" t="str">
            <v>.</v>
          </cell>
          <cell r="F86" t="str">
            <v/>
          </cell>
        </row>
        <row r="87">
          <cell r="B87" t="str">
            <v>Household income: $40,000 or less</v>
          </cell>
          <cell r="C87">
            <v>70.7</v>
          </cell>
          <cell r="D87">
            <v>13.28</v>
          </cell>
          <cell r="E87" t="str">
            <v>.</v>
          </cell>
          <cell r="F87" t="str">
            <v/>
          </cell>
        </row>
        <row r="88">
          <cell r="B88" t="str">
            <v>Household income: $40,001–$60,000</v>
          </cell>
          <cell r="C88" t="str">
            <v>S</v>
          </cell>
          <cell r="D88">
            <v>32.5</v>
          </cell>
          <cell r="E88" t="str">
            <v/>
          </cell>
          <cell r="F88" t="str">
            <v/>
          </cell>
        </row>
        <row r="89">
          <cell r="B89" t="str">
            <v>Household income: $60,001–$100,000</v>
          </cell>
          <cell r="C89" t="str">
            <v>Ŝ</v>
          </cell>
          <cell r="D89">
            <v>9.4700000000000006</v>
          </cell>
          <cell r="E89" t="str">
            <v/>
          </cell>
          <cell r="F89" t="str">
            <v>*</v>
          </cell>
        </row>
        <row r="90">
          <cell r="B90" t="str">
            <v>Household income: $100,001 or more</v>
          </cell>
          <cell r="C90">
            <v>73.98</v>
          </cell>
          <cell r="D90">
            <v>29.87</v>
          </cell>
          <cell r="E90" t="str">
            <v>.</v>
          </cell>
          <cell r="F90" t="str">
            <v/>
          </cell>
        </row>
        <row r="91">
          <cell r="B91" t="str">
            <v>Not at all limited</v>
          </cell>
          <cell r="C91">
            <v>62.42</v>
          </cell>
          <cell r="D91">
            <v>30.09</v>
          </cell>
          <cell r="E91" t="str">
            <v>.</v>
          </cell>
          <cell r="F91" t="str">
            <v/>
          </cell>
        </row>
        <row r="92">
          <cell r="B92" t="str">
            <v>A little limited</v>
          </cell>
          <cell r="C92">
            <v>65.73</v>
          </cell>
          <cell r="D92">
            <v>32.799999999999997</v>
          </cell>
          <cell r="E92" t="str">
            <v>.</v>
          </cell>
          <cell r="F92" t="str">
            <v/>
          </cell>
        </row>
        <row r="93">
          <cell r="B93" t="str">
            <v>Quite limited</v>
          </cell>
          <cell r="C93" t="str">
            <v>Ŝ</v>
          </cell>
          <cell r="D93">
            <v>4.88</v>
          </cell>
          <cell r="E93" t="str">
            <v/>
          </cell>
          <cell r="F93" t="str">
            <v>*</v>
          </cell>
        </row>
        <row r="94">
          <cell r="B94" t="str">
            <v>Very limited</v>
          </cell>
          <cell r="C94" t="str">
            <v>S</v>
          </cell>
          <cell r="D94">
            <v>36.5</v>
          </cell>
          <cell r="E94" t="str">
            <v/>
          </cell>
          <cell r="F94" t="str">
            <v/>
          </cell>
        </row>
        <row r="95">
          <cell r="B95" t="str">
            <v>Couldn't buy it</v>
          </cell>
          <cell r="C95">
            <v>73</v>
          </cell>
          <cell r="D95">
            <v>16.13</v>
          </cell>
          <cell r="E95" t="str">
            <v>.</v>
          </cell>
          <cell r="F95" t="str">
            <v/>
          </cell>
        </row>
        <row r="96">
          <cell r="B96" t="str">
            <v>Not at all limited</v>
          </cell>
          <cell r="C96">
            <v>62.42</v>
          </cell>
          <cell r="D96">
            <v>30.09</v>
          </cell>
          <cell r="E96" t="str">
            <v>.</v>
          </cell>
          <cell r="F96" t="str">
            <v/>
          </cell>
        </row>
        <row r="97">
          <cell r="B97" t="str">
            <v>A little limited</v>
          </cell>
          <cell r="C97">
            <v>65.73</v>
          </cell>
          <cell r="D97">
            <v>32.799999999999997</v>
          </cell>
          <cell r="E97" t="str">
            <v>.</v>
          </cell>
          <cell r="F97" t="str">
            <v/>
          </cell>
        </row>
        <row r="98">
          <cell r="B98" t="str">
            <v>Quite or very limited</v>
          </cell>
          <cell r="C98" t="str">
            <v>Ŝ</v>
          </cell>
          <cell r="D98">
            <v>19.600000000000001</v>
          </cell>
          <cell r="E98" t="str">
            <v/>
          </cell>
          <cell r="F98" t="str">
            <v/>
          </cell>
        </row>
        <row r="99">
          <cell r="B99" t="str">
            <v>Couldn't buy it</v>
          </cell>
          <cell r="C99">
            <v>73</v>
          </cell>
          <cell r="D99">
            <v>16.13</v>
          </cell>
          <cell r="E99" t="str">
            <v>.</v>
          </cell>
          <cell r="F99" t="str">
            <v/>
          </cell>
        </row>
        <row r="100">
          <cell r="B100" t="str">
            <v>Yes, can meet unexpected expense</v>
          </cell>
          <cell r="C100">
            <v>65.59</v>
          </cell>
          <cell r="D100">
            <v>16.690000000000001</v>
          </cell>
          <cell r="E100" t="str">
            <v>.</v>
          </cell>
          <cell r="F100" t="str">
            <v/>
          </cell>
        </row>
        <row r="101">
          <cell r="B101" t="str">
            <v>No, cannot meet unexpected expense</v>
          </cell>
          <cell r="C101">
            <v>78.33</v>
          </cell>
          <cell r="D101">
            <v>13.71</v>
          </cell>
          <cell r="E101" t="str">
            <v>.</v>
          </cell>
          <cell r="F101" t="str">
            <v/>
          </cell>
        </row>
        <row r="102">
          <cell r="B102" t="str">
            <v>Household had no vehicle access</v>
          </cell>
          <cell r="C102">
            <v>77.37</v>
          </cell>
          <cell r="D102">
            <v>37.94</v>
          </cell>
          <cell r="E102" t="str">
            <v>.</v>
          </cell>
          <cell r="F102" t="str">
            <v/>
          </cell>
        </row>
        <row r="103">
          <cell r="B103" t="str">
            <v>Household had vehicle access</v>
          </cell>
          <cell r="C103">
            <v>69.31</v>
          </cell>
          <cell r="D103">
            <v>11.1</v>
          </cell>
          <cell r="E103" t="str">
            <v>.</v>
          </cell>
          <cell r="F103" t="str">
            <v/>
          </cell>
        </row>
        <row r="104">
          <cell r="B104" t="str">
            <v>Household had access to device</v>
          </cell>
          <cell r="C104">
            <v>69.97</v>
          </cell>
          <cell r="D104">
            <v>11.31</v>
          </cell>
          <cell r="E104" t="str">
            <v>.</v>
          </cell>
          <cell r="F104" t="str">
            <v/>
          </cell>
        </row>
        <row r="105">
          <cell r="B105" t="str">
            <v>One person household</v>
          </cell>
          <cell r="C105">
            <v>73</v>
          </cell>
          <cell r="D105">
            <v>17.850000000000001</v>
          </cell>
          <cell r="E105" t="str">
            <v>.</v>
          </cell>
          <cell r="F105" t="str">
            <v/>
          </cell>
        </row>
        <row r="106">
          <cell r="B106" t="str">
            <v>One parent with child(ren)</v>
          </cell>
          <cell r="C106">
            <v>79.86</v>
          </cell>
          <cell r="D106">
            <v>16.63</v>
          </cell>
          <cell r="E106" t="str">
            <v>.</v>
          </cell>
          <cell r="F106" t="str">
            <v/>
          </cell>
        </row>
        <row r="107">
          <cell r="B107" t="str">
            <v>Couple only</v>
          </cell>
          <cell r="C107" t="str">
            <v>S</v>
          </cell>
          <cell r="D107">
            <v>60.57</v>
          </cell>
          <cell r="E107" t="str">
            <v/>
          </cell>
          <cell r="F107" t="str">
            <v/>
          </cell>
        </row>
        <row r="108">
          <cell r="B108" t="str">
            <v>Couple with child(ren)</v>
          </cell>
          <cell r="C108" t="str">
            <v>S</v>
          </cell>
          <cell r="D108">
            <v>38.6</v>
          </cell>
          <cell r="E108" t="str">
            <v/>
          </cell>
          <cell r="F108" t="str">
            <v/>
          </cell>
        </row>
        <row r="109">
          <cell r="B109" t="str">
            <v>Other multi-person household</v>
          </cell>
          <cell r="C109" t="str">
            <v>S</v>
          </cell>
          <cell r="D109">
            <v>50.72</v>
          </cell>
          <cell r="E109" t="str">
            <v/>
          </cell>
          <cell r="F109" t="str">
            <v/>
          </cell>
        </row>
        <row r="110">
          <cell r="B110" t="str">
            <v>Other household with couple and/or child</v>
          </cell>
          <cell r="C110" t="str">
            <v>S</v>
          </cell>
          <cell r="D110">
            <v>30.58</v>
          </cell>
          <cell r="E110" t="str">
            <v/>
          </cell>
          <cell r="F110" t="str">
            <v/>
          </cell>
        </row>
        <row r="111">
          <cell r="B111" t="str">
            <v>One-person household</v>
          </cell>
          <cell r="C111">
            <v>73</v>
          </cell>
          <cell r="D111">
            <v>17.850000000000001</v>
          </cell>
          <cell r="E111" t="str">
            <v>.</v>
          </cell>
          <cell r="F111" t="str">
            <v/>
          </cell>
        </row>
        <row r="112">
          <cell r="B112" t="str">
            <v>Two-people household</v>
          </cell>
          <cell r="C112">
            <v>70.92</v>
          </cell>
          <cell r="D112">
            <v>22.16</v>
          </cell>
          <cell r="E112" t="str">
            <v>.</v>
          </cell>
          <cell r="F112" t="str">
            <v/>
          </cell>
        </row>
        <row r="113">
          <cell r="B113" t="str">
            <v>Three-people household</v>
          </cell>
          <cell r="C113">
            <v>56.14</v>
          </cell>
          <cell r="D113">
            <v>22.48</v>
          </cell>
          <cell r="E113" t="str">
            <v>.</v>
          </cell>
          <cell r="F113" t="str">
            <v/>
          </cell>
        </row>
        <row r="114">
          <cell r="B114" t="str">
            <v>Four-people household</v>
          </cell>
          <cell r="C114">
            <v>72.349999999999994</v>
          </cell>
          <cell r="D114">
            <v>26.64</v>
          </cell>
          <cell r="E114" t="str">
            <v>.</v>
          </cell>
          <cell r="F114" t="str">
            <v/>
          </cell>
        </row>
        <row r="115">
          <cell r="B115" t="str">
            <v>Five-or-more-people household</v>
          </cell>
          <cell r="C115">
            <v>84.46</v>
          </cell>
          <cell r="D115">
            <v>28.6</v>
          </cell>
          <cell r="E115" t="str">
            <v>.</v>
          </cell>
          <cell r="F115" t="str">
            <v/>
          </cell>
        </row>
        <row r="116">
          <cell r="B116" t="str">
            <v>No children in household</v>
          </cell>
          <cell r="C116">
            <v>57.31</v>
          </cell>
          <cell r="D116">
            <v>17.34</v>
          </cell>
          <cell r="E116" t="str">
            <v>.</v>
          </cell>
          <cell r="F116" t="str">
            <v/>
          </cell>
        </row>
        <row r="117">
          <cell r="B117" t="str">
            <v>One-child household</v>
          </cell>
          <cell r="C117">
            <v>68.52</v>
          </cell>
          <cell r="D117">
            <v>25.7</v>
          </cell>
          <cell r="E117" t="str">
            <v>.</v>
          </cell>
          <cell r="F117" t="str">
            <v/>
          </cell>
        </row>
        <row r="118">
          <cell r="B118" t="str">
            <v>Two-or-more-children household</v>
          </cell>
          <cell r="C118">
            <v>81.03</v>
          </cell>
          <cell r="D118">
            <v>16.420000000000002</v>
          </cell>
          <cell r="E118" t="str">
            <v>.</v>
          </cell>
          <cell r="F118" t="str">
            <v/>
          </cell>
        </row>
        <row r="119">
          <cell r="B119" t="str">
            <v>No children in household</v>
          </cell>
          <cell r="C119">
            <v>57.31</v>
          </cell>
          <cell r="D119">
            <v>17.34</v>
          </cell>
          <cell r="E119" t="str">
            <v>.</v>
          </cell>
          <cell r="F119" t="str">
            <v/>
          </cell>
        </row>
        <row r="120">
          <cell r="B120" t="str">
            <v>One-or-more-children household</v>
          </cell>
          <cell r="C120">
            <v>77.569999999999993</v>
          </cell>
          <cell r="D120">
            <v>15.84</v>
          </cell>
          <cell r="E120" t="str">
            <v>.</v>
          </cell>
          <cell r="F120" t="str">
            <v/>
          </cell>
        </row>
        <row r="121">
          <cell r="B121" t="str">
            <v>Yes, lived at current address</v>
          </cell>
          <cell r="C121">
            <v>77.95</v>
          </cell>
          <cell r="D121">
            <v>10.81</v>
          </cell>
          <cell r="E121" t="str">
            <v>.</v>
          </cell>
          <cell r="F121" t="str">
            <v/>
          </cell>
        </row>
        <row r="122">
          <cell r="B122" t="str">
            <v>No, did not live at current address</v>
          </cell>
          <cell r="C122" t="str">
            <v>Ŝ</v>
          </cell>
          <cell r="D122">
            <v>19.18</v>
          </cell>
          <cell r="E122" t="str">
            <v/>
          </cell>
          <cell r="F122" t="str">
            <v/>
          </cell>
        </row>
        <row r="123">
          <cell r="B123" t="str">
            <v>Owned</v>
          </cell>
          <cell r="C123">
            <v>59.7</v>
          </cell>
          <cell r="D123">
            <v>21.36</v>
          </cell>
          <cell r="E123" t="str">
            <v>.</v>
          </cell>
          <cell r="F123" t="str">
            <v/>
          </cell>
        </row>
        <row r="124">
          <cell r="B124" t="str">
            <v>Rented, private</v>
          </cell>
          <cell r="C124">
            <v>68.12</v>
          </cell>
          <cell r="D124">
            <v>18.309999999999999</v>
          </cell>
          <cell r="E124" t="str">
            <v>.</v>
          </cell>
          <cell r="F124" t="str">
            <v/>
          </cell>
        </row>
        <row r="125">
          <cell r="B125" t="str">
            <v>Rented, government</v>
          </cell>
          <cell r="C125" t="str">
            <v>Ŝ</v>
          </cell>
          <cell r="D125">
            <v>14.77</v>
          </cell>
          <cell r="E125" t="str">
            <v/>
          </cell>
          <cell r="F125" t="str">
            <v/>
          </cell>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3">
        <row r="4">
          <cell r="B4" t="str">
            <v>New Zealand Average</v>
          </cell>
          <cell r="C4">
            <v>57.6</v>
          </cell>
          <cell r="D4">
            <v>15.03</v>
          </cell>
          <cell r="E4" t="str">
            <v>.</v>
          </cell>
          <cell r="F4" t="str">
            <v/>
          </cell>
        </row>
        <row r="5">
          <cell r="B5" t="str">
            <v>Male</v>
          </cell>
          <cell r="C5" t="str">
            <v>S</v>
          </cell>
          <cell r="D5">
            <v>23.88</v>
          </cell>
          <cell r="E5" t="str">
            <v/>
          </cell>
          <cell r="F5" t="str">
            <v/>
          </cell>
        </row>
        <row r="6">
          <cell r="B6" t="str">
            <v>Female</v>
          </cell>
          <cell r="C6">
            <v>64.52</v>
          </cell>
          <cell r="D6">
            <v>14.85</v>
          </cell>
          <cell r="E6" t="str">
            <v>.</v>
          </cell>
          <cell r="F6" t="str">
            <v/>
          </cell>
        </row>
        <row r="7">
          <cell r="B7" t="str">
            <v>Cis-male</v>
          </cell>
          <cell r="C7" t="str">
            <v>S</v>
          </cell>
          <cell r="D7">
            <v>23.88</v>
          </cell>
          <cell r="E7" t="str">
            <v/>
          </cell>
          <cell r="F7" t="str">
            <v/>
          </cell>
        </row>
        <row r="8">
          <cell r="B8" t="str">
            <v>Cis-female</v>
          </cell>
          <cell r="C8">
            <v>64.59</v>
          </cell>
          <cell r="D8">
            <v>15.01</v>
          </cell>
          <cell r="E8" t="str">
            <v>.</v>
          </cell>
          <cell r="F8" t="str">
            <v/>
          </cell>
        </row>
        <row r="9">
          <cell r="B9" t="str">
            <v>Gender-diverse or trans-gender</v>
          </cell>
          <cell r="C9" t="str">
            <v>S</v>
          </cell>
          <cell r="D9">
            <v>140.16999999999999</v>
          </cell>
          <cell r="E9" t="str">
            <v/>
          </cell>
          <cell r="F9" t="str">
            <v/>
          </cell>
        </row>
        <row r="10">
          <cell r="B10" t="str">
            <v>Heterosexual</v>
          </cell>
          <cell r="C10">
            <v>55.22</v>
          </cell>
          <cell r="D10">
            <v>16.170000000000002</v>
          </cell>
          <cell r="E10" t="str">
            <v>.</v>
          </cell>
          <cell r="F10" t="str">
            <v/>
          </cell>
        </row>
        <row r="11">
          <cell r="B11" t="str">
            <v>Gay or lesbian</v>
          </cell>
          <cell r="C11" t="str">
            <v>Ŝ</v>
          </cell>
          <cell r="D11">
            <v>0</v>
          </cell>
          <cell r="E11" t="str">
            <v/>
          </cell>
          <cell r="F11" t="str">
            <v>*</v>
          </cell>
        </row>
        <row r="12">
          <cell r="B12" t="str">
            <v>Bisexual</v>
          </cell>
          <cell r="C12" t="str">
            <v>S</v>
          </cell>
          <cell r="D12">
            <v>63.42</v>
          </cell>
          <cell r="E12" t="str">
            <v/>
          </cell>
          <cell r="F12" t="str">
            <v/>
          </cell>
        </row>
        <row r="13">
          <cell r="B13" t="str">
            <v>Other sexual identity</v>
          </cell>
          <cell r="C13" t="str">
            <v>Ŝ</v>
          </cell>
          <cell r="D13">
            <v>0</v>
          </cell>
          <cell r="E13" t="str">
            <v/>
          </cell>
          <cell r="F13" t="str">
            <v>*</v>
          </cell>
        </row>
        <row r="14">
          <cell r="B14" t="str">
            <v>People with diverse sexualities</v>
          </cell>
          <cell r="C14">
            <v>71.36</v>
          </cell>
          <cell r="D14">
            <v>34.83</v>
          </cell>
          <cell r="E14" t="str">
            <v>.</v>
          </cell>
          <cell r="F14" t="str">
            <v/>
          </cell>
        </row>
        <row r="15">
          <cell r="B15" t="str">
            <v>Not LGBT</v>
          </cell>
          <cell r="C15">
            <v>55.51</v>
          </cell>
          <cell r="D15">
            <v>16.03</v>
          </cell>
          <cell r="E15" t="str">
            <v>.</v>
          </cell>
          <cell r="F15" t="str">
            <v/>
          </cell>
        </row>
        <row r="16">
          <cell r="B16" t="str">
            <v>LGBT</v>
          </cell>
          <cell r="C16">
            <v>70.42</v>
          </cell>
          <cell r="D16">
            <v>32.4</v>
          </cell>
          <cell r="E16" t="str">
            <v>.</v>
          </cell>
          <cell r="F16" t="str">
            <v/>
          </cell>
        </row>
        <row r="17">
          <cell r="B17" t="str">
            <v>15–19 years</v>
          </cell>
          <cell r="C17">
            <v>0</v>
          </cell>
          <cell r="D17">
            <v>0</v>
          </cell>
          <cell r="E17" t="str">
            <v>.</v>
          </cell>
          <cell r="F17" t="str">
            <v>*</v>
          </cell>
        </row>
        <row r="18">
          <cell r="B18" t="str">
            <v>20–29 years</v>
          </cell>
          <cell r="C18">
            <v>63.33</v>
          </cell>
          <cell r="D18">
            <v>21.3</v>
          </cell>
          <cell r="E18" t="str">
            <v>.</v>
          </cell>
          <cell r="F18" t="str">
            <v/>
          </cell>
        </row>
        <row r="19">
          <cell r="B19" t="str">
            <v>30–39 years</v>
          </cell>
          <cell r="C19">
            <v>66.22</v>
          </cell>
          <cell r="D19">
            <v>26.14</v>
          </cell>
          <cell r="E19" t="str">
            <v>.</v>
          </cell>
          <cell r="F19" t="str">
            <v/>
          </cell>
        </row>
        <row r="20">
          <cell r="B20" t="str">
            <v>40–49 years</v>
          </cell>
          <cell r="C20" t="str">
            <v>S</v>
          </cell>
          <cell r="D20">
            <v>34.64</v>
          </cell>
          <cell r="E20" t="str">
            <v/>
          </cell>
          <cell r="F20" t="str">
            <v/>
          </cell>
        </row>
        <row r="21">
          <cell r="B21" t="str">
            <v>50–59 years</v>
          </cell>
          <cell r="C21" t="str">
            <v>S</v>
          </cell>
          <cell r="D21">
            <v>46.06</v>
          </cell>
          <cell r="E21" t="str">
            <v/>
          </cell>
          <cell r="F21" t="str">
            <v/>
          </cell>
        </row>
        <row r="22">
          <cell r="B22" t="str">
            <v>60–64 years</v>
          </cell>
          <cell r="C22">
            <v>0</v>
          </cell>
          <cell r="D22">
            <v>0</v>
          </cell>
          <cell r="E22" t="str">
            <v>.</v>
          </cell>
          <cell r="F22" t="str">
            <v>*</v>
          </cell>
        </row>
        <row r="23">
          <cell r="B23" t="str">
            <v>65 years and over</v>
          </cell>
          <cell r="C23">
            <v>0</v>
          </cell>
          <cell r="D23">
            <v>0</v>
          </cell>
          <cell r="E23" t="str">
            <v>.</v>
          </cell>
          <cell r="F23" t="str">
            <v>*</v>
          </cell>
        </row>
        <row r="24">
          <cell r="B24" t="str">
            <v>15–29 years</v>
          </cell>
          <cell r="C24">
            <v>58.92</v>
          </cell>
          <cell r="D24">
            <v>20.329999999999998</v>
          </cell>
          <cell r="E24" t="str">
            <v>.</v>
          </cell>
          <cell r="F24" t="str">
            <v/>
          </cell>
        </row>
        <row r="25">
          <cell r="B25" t="str">
            <v>30–64 years</v>
          </cell>
          <cell r="C25" t="str">
            <v>Ŝ</v>
          </cell>
          <cell r="D25">
            <v>19.98</v>
          </cell>
          <cell r="E25" t="str">
            <v/>
          </cell>
          <cell r="F25" t="str">
            <v/>
          </cell>
        </row>
        <row r="26">
          <cell r="B26" t="str">
            <v>65 years and over</v>
          </cell>
          <cell r="C26">
            <v>0</v>
          </cell>
          <cell r="D26">
            <v>0</v>
          </cell>
          <cell r="E26" t="str">
            <v>.</v>
          </cell>
          <cell r="F26" t="str">
            <v>*</v>
          </cell>
        </row>
        <row r="27">
          <cell r="B27" t="str">
            <v>15–19 years</v>
          </cell>
          <cell r="C27">
            <v>0</v>
          </cell>
          <cell r="D27">
            <v>0</v>
          </cell>
          <cell r="E27" t="str">
            <v>.</v>
          </cell>
          <cell r="F27" t="str">
            <v>*</v>
          </cell>
        </row>
        <row r="28">
          <cell r="B28" t="str">
            <v>20–29 years</v>
          </cell>
          <cell r="C28">
            <v>63.33</v>
          </cell>
          <cell r="D28">
            <v>21.3</v>
          </cell>
          <cell r="E28" t="str">
            <v>.</v>
          </cell>
          <cell r="F28" t="str">
            <v/>
          </cell>
        </row>
        <row r="29">
          <cell r="B29" t="str">
            <v>NZ European</v>
          </cell>
          <cell r="C29">
            <v>51.9</v>
          </cell>
          <cell r="D29">
            <v>19.54</v>
          </cell>
          <cell r="E29" t="str">
            <v>.</v>
          </cell>
          <cell r="F29" t="str">
            <v/>
          </cell>
        </row>
        <row r="30">
          <cell r="B30" t="str">
            <v>Māori</v>
          </cell>
          <cell r="C30" t="str">
            <v>Ŝ</v>
          </cell>
          <cell r="D30">
            <v>14.73</v>
          </cell>
          <cell r="E30" t="str">
            <v/>
          </cell>
          <cell r="F30" t="str">
            <v/>
          </cell>
        </row>
        <row r="31">
          <cell r="B31" t="str">
            <v>Pacific peoples</v>
          </cell>
          <cell r="C31">
            <v>81.599999999999994</v>
          </cell>
          <cell r="D31">
            <v>25.92</v>
          </cell>
          <cell r="E31" t="str">
            <v>.</v>
          </cell>
          <cell r="F31" t="str">
            <v/>
          </cell>
        </row>
        <row r="32">
          <cell r="B32" t="str">
            <v>Asian</v>
          </cell>
          <cell r="C32" t="str">
            <v>S</v>
          </cell>
          <cell r="D32">
            <v>149.06</v>
          </cell>
          <cell r="E32" t="str">
            <v/>
          </cell>
          <cell r="F32" t="str">
            <v/>
          </cell>
        </row>
        <row r="33">
          <cell r="B33" t="str">
            <v>Indian</v>
          </cell>
          <cell r="C33" t="str">
            <v>S</v>
          </cell>
          <cell r="D33">
            <v>149.06</v>
          </cell>
          <cell r="E33" t="str">
            <v/>
          </cell>
          <cell r="F33" t="str">
            <v/>
          </cell>
        </row>
        <row r="34">
          <cell r="B34" t="str">
            <v>Other ethnicity (except European and Māori)</v>
          </cell>
          <cell r="C34">
            <v>72.38</v>
          </cell>
          <cell r="D34">
            <v>31.1</v>
          </cell>
          <cell r="E34" t="str">
            <v>.</v>
          </cell>
          <cell r="F34" t="str">
            <v/>
          </cell>
        </row>
        <row r="35">
          <cell r="B35" t="str">
            <v>Other ethnicity (except European, Māori and Asian)</v>
          </cell>
          <cell r="C35">
            <v>81.599999999999994</v>
          </cell>
          <cell r="D35">
            <v>25.92</v>
          </cell>
          <cell r="E35" t="str">
            <v>.</v>
          </cell>
          <cell r="F35" t="str">
            <v/>
          </cell>
        </row>
        <row r="36">
          <cell r="B36" t="str">
            <v>Other ethnicity (except European, Māori and Pacific)</v>
          </cell>
          <cell r="C36" t="str">
            <v>S</v>
          </cell>
          <cell r="D36">
            <v>149.06</v>
          </cell>
          <cell r="E36" t="str">
            <v/>
          </cell>
          <cell r="F36" t="str">
            <v/>
          </cell>
        </row>
        <row r="37">
          <cell r="B37">
            <v>2018</v>
          </cell>
          <cell r="C37">
            <v>53.37</v>
          </cell>
          <cell r="D37">
            <v>16.95</v>
          </cell>
          <cell r="E37" t="str">
            <v>.</v>
          </cell>
          <cell r="F37" t="str">
            <v/>
          </cell>
        </row>
        <row r="38">
          <cell r="B38" t="str">
            <v>2019/20</v>
          </cell>
          <cell r="C38">
            <v>60.05</v>
          </cell>
          <cell r="D38">
            <v>22.51</v>
          </cell>
          <cell r="E38" t="str">
            <v>.</v>
          </cell>
          <cell r="F38" t="str">
            <v/>
          </cell>
        </row>
        <row r="39">
          <cell r="B39" t="str">
            <v>Auckland</v>
          </cell>
          <cell r="C39">
            <v>56.09</v>
          </cell>
          <cell r="D39">
            <v>23.74</v>
          </cell>
          <cell r="E39" t="str">
            <v>.</v>
          </cell>
          <cell r="F39" t="str">
            <v/>
          </cell>
        </row>
        <row r="40">
          <cell r="B40" t="str">
            <v>Wellington</v>
          </cell>
          <cell r="C40" t="str">
            <v>S</v>
          </cell>
          <cell r="D40">
            <v>33.409999999999997</v>
          </cell>
          <cell r="E40" t="str">
            <v/>
          </cell>
          <cell r="F40" t="str">
            <v/>
          </cell>
        </row>
        <row r="41">
          <cell r="B41" t="str">
            <v>Rest of North Island</v>
          </cell>
          <cell r="C41">
            <v>54.8</v>
          </cell>
          <cell r="D41">
            <v>21.84</v>
          </cell>
          <cell r="E41" t="str">
            <v>.</v>
          </cell>
          <cell r="F41" t="str">
            <v/>
          </cell>
        </row>
        <row r="42">
          <cell r="B42" t="str">
            <v>Canterbury</v>
          </cell>
          <cell r="C42" t="str">
            <v>Ŝ</v>
          </cell>
          <cell r="D42">
            <v>7.87</v>
          </cell>
          <cell r="E42" t="str">
            <v/>
          </cell>
          <cell r="F42" t="str">
            <v>*</v>
          </cell>
        </row>
        <row r="43">
          <cell r="B43" t="str">
            <v>Rest of South Island</v>
          </cell>
          <cell r="C43" t="str">
            <v>S</v>
          </cell>
          <cell r="D43">
            <v>45.68</v>
          </cell>
          <cell r="E43" t="str">
            <v/>
          </cell>
          <cell r="F43" t="str">
            <v/>
          </cell>
        </row>
        <row r="44">
          <cell r="B44" t="str">
            <v>Major urban area</v>
          </cell>
          <cell r="C44" t="str">
            <v>Ŝ</v>
          </cell>
          <cell r="D44">
            <v>19.690000000000001</v>
          </cell>
          <cell r="E44" t="str">
            <v/>
          </cell>
          <cell r="F44" t="str">
            <v/>
          </cell>
        </row>
        <row r="45">
          <cell r="B45" t="str">
            <v>Large urban area</v>
          </cell>
          <cell r="C45">
            <v>54.08</v>
          </cell>
          <cell r="D45">
            <v>26.03</v>
          </cell>
          <cell r="E45" t="str">
            <v>.</v>
          </cell>
          <cell r="F45" t="str">
            <v/>
          </cell>
        </row>
        <row r="46">
          <cell r="B46" t="str">
            <v>Medium urban area</v>
          </cell>
          <cell r="C46" t="str">
            <v>S</v>
          </cell>
          <cell r="D46">
            <v>45.4</v>
          </cell>
          <cell r="E46" t="str">
            <v/>
          </cell>
          <cell r="F46" t="str">
            <v/>
          </cell>
        </row>
        <row r="47">
          <cell r="B47" t="str">
            <v>Small urban area</v>
          </cell>
          <cell r="C47" t="str">
            <v>S</v>
          </cell>
          <cell r="D47">
            <v>35.15</v>
          </cell>
          <cell r="E47" t="str">
            <v/>
          </cell>
          <cell r="F47" t="str">
            <v/>
          </cell>
        </row>
        <row r="48">
          <cell r="B48" t="str">
            <v>Rural settlement/rural other</v>
          </cell>
          <cell r="C48" t="str">
            <v>S</v>
          </cell>
          <cell r="D48">
            <v>64.2</v>
          </cell>
          <cell r="E48" t="str">
            <v/>
          </cell>
          <cell r="F48" t="str">
            <v/>
          </cell>
        </row>
        <row r="49">
          <cell r="B49" t="str">
            <v>Major urban area</v>
          </cell>
          <cell r="C49" t="str">
            <v>Ŝ</v>
          </cell>
          <cell r="D49">
            <v>19.690000000000001</v>
          </cell>
          <cell r="E49" t="str">
            <v/>
          </cell>
          <cell r="F49" t="str">
            <v/>
          </cell>
        </row>
        <row r="50">
          <cell r="B50" t="str">
            <v>Medium/large urban area</v>
          </cell>
          <cell r="C50">
            <v>60.3</v>
          </cell>
          <cell r="D50">
            <v>21</v>
          </cell>
          <cell r="E50" t="str">
            <v>.</v>
          </cell>
          <cell r="F50" t="str">
            <v/>
          </cell>
        </row>
        <row r="51">
          <cell r="B51" t="str">
            <v>Small urban/rural area</v>
          </cell>
          <cell r="C51" t="str">
            <v>S</v>
          </cell>
          <cell r="D51">
            <v>29.82</v>
          </cell>
          <cell r="E51" t="str">
            <v/>
          </cell>
          <cell r="F51" t="str">
            <v/>
          </cell>
        </row>
        <row r="52">
          <cell r="B52" t="str">
            <v>Quintile 1 (least deprived)</v>
          </cell>
          <cell r="C52" t="str">
            <v>S</v>
          </cell>
          <cell r="D52">
            <v>72.48</v>
          </cell>
          <cell r="E52" t="str">
            <v/>
          </cell>
          <cell r="F52" t="str">
            <v/>
          </cell>
        </row>
        <row r="53">
          <cell r="B53" t="str">
            <v>Quintile 2</v>
          </cell>
          <cell r="C53">
            <v>88.09</v>
          </cell>
          <cell r="D53">
            <v>24.21</v>
          </cell>
          <cell r="E53" t="str">
            <v>.</v>
          </cell>
          <cell r="F53" t="str">
            <v/>
          </cell>
        </row>
        <row r="54">
          <cell r="B54" t="str">
            <v>Quintile 3</v>
          </cell>
          <cell r="C54" t="str">
            <v>S</v>
          </cell>
          <cell r="D54">
            <v>33.57</v>
          </cell>
          <cell r="E54" t="str">
            <v/>
          </cell>
          <cell r="F54" t="str">
            <v/>
          </cell>
        </row>
        <row r="55">
          <cell r="B55" t="str">
            <v>Quintile 4</v>
          </cell>
          <cell r="C55">
            <v>59.5</v>
          </cell>
          <cell r="D55">
            <v>24.55</v>
          </cell>
          <cell r="E55" t="str">
            <v>.</v>
          </cell>
          <cell r="F55" t="str">
            <v/>
          </cell>
        </row>
        <row r="56">
          <cell r="B56" t="str">
            <v>Quintile 5 (most deprived)</v>
          </cell>
          <cell r="C56">
            <v>58.48</v>
          </cell>
          <cell r="D56">
            <v>18.21</v>
          </cell>
          <cell r="E56" t="str">
            <v>.</v>
          </cell>
          <cell r="F56" t="str">
            <v/>
          </cell>
        </row>
        <row r="57">
          <cell r="B57" t="str">
            <v>Had partner within last 12 months</v>
          </cell>
          <cell r="C57">
            <v>57.6</v>
          </cell>
          <cell r="D57">
            <v>15.03</v>
          </cell>
          <cell r="E57" t="str">
            <v>.</v>
          </cell>
          <cell r="F57" t="str">
            <v/>
          </cell>
        </row>
        <row r="58">
          <cell r="B58" t="str">
            <v>Has ever had a partner</v>
          </cell>
          <cell r="C58">
            <v>57.6</v>
          </cell>
          <cell r="D58">
            <v>15.03</v>
          </cell>
          <cell r="E58" t="str">
            <v>.</v>
          </cell>
          <cell r="F58" t="str">
            <v/>
          </cell>
        </row>
        <row r="59">
          <cell r="B59" t="str">
            <v>Partnered – legally registered</v>
          </cell>
          <cell r="C59" t="str">
            <v>S</v>
          </cell>
          <cell r="D59">
            <v>34.83</v>
          </cell>
          <cell r="E59" t="str">
            <v/>
          </cell>
          <cell r="F59" t="str">
            <v/>
          </cell>
        </row>
        <row r="60">
          <cell r="B60" t="str">
            <v>Partnered – not legally registered</v>
          </cell>
          <cell r="C60">
            <v>64.17</v>
          </cell>
          <cell r="D60">
            <v>28.95</v>
          </cell>
          <cell r="E60" t="str">
            <v>.</v>
          </cell>
          <cell r="F60" t="str">
            <v/>
          </cell>
        </row>
        <row r="61">
          <cell r="B61" t="str">
            <v>Non-partnered</v>
          </cell>
          <cell r="C61">
            <v>59.6</v>
          </cell>
          <cell r="D61">
            <v>21.59</v>
          </cell>
          <cell r="E61" t="str">
            <v>.</v>
          </cell>
          <cell r="F61" t="str">
            <v/>
          </cell>
        </row>
        <row r="62">
          <cell r="B62" t="str">
            <v>Never married and never in a civil union</v>
          </cell>
          <cell r="C62">
            <v>67.48</v>
          </cell>
          <cell r="D62">
            <v>21.71</v>
          </cell>
          <cell r="E62" t="str">
            <v>.</v>
          </cell>
          <cell r="F62" t="str">
            <v/>
          </cell>
        </row>
        <row r="63">
          <cell r="B63" t="str">
            <v>Divorced</v>
          </cell>
          <cell r="C63" t="str">
            <v>S</v>
          </cell>
          <cell r="D63">
            <v>70.150000000000006</v>
          </cell>
          <cell r="E63" t="str">
            <v/>
          </cell>
          <cell r="F63" t="str">
            <v/>
          </cell>
        </row>
        <row r="64">
          <cell r="B64" t="str">
            <v>Widowed/surviving partner</v>
          </cell>
          <cell r="C64" t="str">
            <v>Ŝ</v>
          </cell>
          <cell r="D64">
            <v>0</v>
          </cell>
          <cell r="E64" t="str">
            <v/>
          </cell>
          <cell r="F64" t="str">
            <v>*</v>
          </cell>
        </row>
        <row r="65">
          <cell r="B65" t="str">
            <v>Separated</v>
          </cell>
          <cell r="C65">
            <v>55.14</v>
          </cell>
          <cell r="D65">
            <v>22.56</v>
          </cell>
          <cell r="E65" t="str">
            <v>.</v>
          </cell>
          <cell r="F65" t="str">
            <v/>
          </cell>
        </row>
        <row r="66">
          <cell r="B66" t="str">
            <v>Married/civil union/de facto</v>
          </cell>
          <cell r="C66" t="str">
            <v>S</v>
          </cell>
          <cell r="D66">
            <v>34.83</v>
          </cell>
          <cell r="E66" t="str">
            <v/>
          </cell>
          <cell r="F66" t="str">
            <v/>
          </cell>
        </row>
        <row r="67">
          <cell r="B67" t="str">
            <v>Adults with disability</v>
          </cell>
          <cell r="C67" t="str">
            <v>S</v>
          </cell>
          <cell r="D67">
            <v>44.12</v>
          </cell>
          <cell r="E67" t="str">
            <v/>
          </cell>
          <cell r="F67" t="str">
            <v/>
          </cell>
        </row>
        <row r="68">
          <cell r="B68" t="str">
            <v>Adults without disability</v>
          </cell>
          <cell r="C68">
            <v>55.44</v>
          </cell>
          <cell r="D68">
            <v>16.170000000000002</v>
          </cell>
          <cell r="E68" t="str">
            <v>.</v>
          </cell>
          <cell r="F68" t="str">
            <v/>
          </cell>
        </row>
        <row r="69">
          <cell r="B69" t="str">
            <v>Low level of psychological distress</v>
          </cell>
          <cell r="C69">
            <v>55.95</v>
          </cell>
          <cell r="D69">
            <v>15.93</v>
          </cell>
          <cell r="E69" t="str">
            <v>.</v>
          </cell>
          <cell r="F69" t="str">
            <v/>
          </cell>
        </row>
        <row r="70">
          <cell r="B70" t="str">
            <v>Moderate level of psychological distress</v>
          </cell>
          <cell r="C70">
            <v>65.11</v>
          </cell>
          <cell r="D70">
            <v>30.14</v>
          </cell>
          <cell r="E70" t="str">
            <v>.</v>
          </cell>
          <cell r="F70" t="str">
            <v/>
          </cell>
        </row>
        <row r="71">
          <cell r="B71" t="str">
            <v>High level of psychological distress</v>
          </cell>
          <cell r="C71" t="str">
            <v>S</v>
          </cell>
          <cell r="D71">
            <v>39.06</v>
          </cell>
          <cell r="E71" t="str">
            <v/>
          </cell>
          <cell r="F71" t="str">
            <v/>
          </cell>
        </row>
        <row r="72">
          <cell r="B72" t="str">
            <v>No probable serious mental illness</v>
          </cell>
          <cell r="C72">
            <v>55.95</v>
          </cell>
          <cell r="D72">
            <v>15.93</v>
          </cell>
          <cell r="E72" t="str">
            <v>.</v>
          </cell>
          <cell r="F72" t="str">
            <v/>
          </cell>
        </row>
        <row r="73">
          <cell r="B73" t="str">
            <v>Probable serious mental illness</v>
          </cell>
          <cell r="C73">
            <v>65.11</v>
          </cell>
          <cell r="D73">
            <v>30.14</v>
          </cell>
          <cell r="E73" t="str">
            <v>.</v>
          </cell>
          <cell r="F73" t="str">
            <v/>
          </cell>
        </row>
        <row r="74">
          <cell r="B74" t="str">
            <v>Employed</v>
          </cell>
          <cell r="C74">
            <v>53.48</v>
          </cell>
          <cell r="D74">
            <v>17.27</v>
          </cell>
          <cell r="E74" t="str">
            <v>.</v>
          </cell>
          <cell r="F74" t="str">
            <v/>
          </cell>
        </row>
        <row r="75">
          <cell r="B75" t="str">
            <v>Unemployed</v>
          </cell>
          <cell r="C75">
            <v>92.06</v>
          </cell>
          <cell r="D75">
            <v>24</v>
          </cell>
          <cell r="E75" t="str">
            <v>.</v>
          </cell>
          <cell r="F75" t="str">
            <v/>
          </cell>
        </row>
        <row r="76">
          <cell r="B76" t="str">
            <v>Retired</v>
          </cell>
          <cell r="C76">
            <v>0</v>
          </cell>
          <cell r="D76">
            <v>0</v>
          </cell>
          <cell r="E76" t="str">
            <v>.</v>
          </cell>
          <cell r="F76" t="str">
            <v>*</v>
          </cell>
        </row>
        <row r="77">
          <cell r="B77" t="str">
            <v>Home or caring duties or voluntary work</v>
          </cell>
          <cell r="C77">
            <v>62.15</v>
          </cell>
          <cell r="D77">
            <v>26.32</v>
          </cell>
          <cell r="E77" t="str">
            <v>.</v>
          </cell>
          <cell r="F77" t="str">
            <v/>
          </cell>
        </row>
        <row r="78">
          <cell r="B78" t="str">
            <v>Not employed, studying</v>
          </cell>
          <cell r="C78" t="str">
            <v>S</v>
          </cell>
          <cell r="D78">
            <v>56.1</v>
          </cell>
          <cell r="E78" t="str">
            <v/>
          </cell>
          <cell r="F78" t="str">
            <v/>
          </cell>
        </row>
        <row r="79">
          <cell r="B79" t="str">
            <v>Not employed, not actively seeking work/unable to work</v>
          </cell>
          <cell r="C79" t="str">
            <v>S</v>
          </cell>
          <cell r="D79">
            <v>50.17</v>
          </cell>
          <cell r="E79" t="str">
            <v/>
          </cell>
          <cell r="F79" t="str">
            <v/>
          </cell>
        </row>
        <row r="80">
          <cell r="B80" t="str">
            <v>Other employment status</v>
          </cell>
          <cell r="C80" t="str">
            <v>Ŝ</v>
          </cell>
          <cell r="D80">
            <v>0</v>
          </cell>
          <cell r="E80" t="str">
            <v/>
          </cell>
          <cell r="F80" t="str">
            <v>*</v>
          </cell>
        </row>
        <row r="81">
          <cell r="B81" t="str">
            <v>Not in the labour force</v>
          </cell>
          <cell r="C81">
            <v>57.24</v>
          </cell>
          <cell r="D81">
            <v>28.4</v>
          </cell>
          <cell r="E81" t="str">
            <v>.</v>
          </cell>
          <cell r="F81" t="str">
            <v/>
          </cell>
        </row>
        <row r="82">
          <cell r="B82" t="str">
            <v>Personal income: $20,000 or less</v>
          </cell>
          <cell r="C82">
            <v>47.96</v>
          </cell>
          <cell r="D82">
            <v>20.58</v>
          </cell>
          <cell r="E82" t="str">
            <v>.</v>
          </cell>
          <cell r="F82" t="str">
            <v/>
          </cell>
        </row>
        <row r="83">
          <cell r="B83" t="str">
            <v>Personal income: $20,001–$40,000</v>
          </cell>
          <cell r="C83">
            <v>72.52</v>
          </cell>
          <cell r="D83">
            <v>30.87</v>
          </cell>
          <cell r="E83" t="str">
            <v>.</v>
          </cell>
          <cell r="F83" t="str">
            <v/>
          </cell>
        </row>
        <row r="84">
          <cell r="B84" t="str">
            <v>Personal income: $40,001–$60,000</v>
          </cell>
          <cell r="C84" t="str">
            <v>S</v>
          </cell>
          <cell r="D84">
            <v>31.98</v>
          </cell>
          <cell r="E84" t="str">
            <v/>
          </cell>
          <cell r="F84" t="str">
            <v/>
          </cell>
        </row>
        <row r="85">
          <cell r="B85" t="str">
            <v>Personal income: $60,001 or more</v>
          </cell>
          <cell r="C85" t="str">
            <v>S</v>
          </cell>
          <cell r="D85">
            <v>34.229999999999997</v>
          </cell>
          <cell r="E85" t="str">
            <v/>
          </cell>
          <cell r="F85" t="str">
            <v/>
          </cell>
        </row>
        <row r="86">
          <cell r="B86" t="str">
            <v>Household income: $40,000 or less</v>
          </cell>
          <cell r="C86">
            <v>59.06</v>
          </cell>
          <cell r="D86">
            <v>16.170000000000002</v>
          </cell>
          <cell r="E86" t="str">
            <v>.</v>
          </cell>
          <cell r="F86" t="str">
            <v/>
          </cell>
        </row>
        <row r="87">
          <cell r="B87" t="str">
            <v>Household income: $40,001–$60,000</v>
          </cell>
          <cell r="C87" t="str">
            <v>S</v>
          </cell>
          <cell r="D87">
            <v>31.69</v>
          </cell>
          <cell r="E87" t="str">
            <v/>
          </cell>
          <cell r="F87" t="str">
            <v/>
          </cell>
        </row>
        <row r="88">
          <cell r="B88" t="str">
            <v>Household income: $60,001–$100,000</v>
          </cell>
          <cell r="C88" t="str">
            <v>Ŝ</v>
          </cell>
          <cell r="D88">
            <v>14.67</v>
          </cell>
          <cell r="E88" t="str">
            <v/>
          </cell>
          <cell r="F88" t="str">
            <v/>
          </cell>
        </row>
        <row r="89">
          <cell r="B89" t="str">
            <v>Household income: $100,001 or more</v>
          </cell>
          <cell r="C89" t="str">
            <v>S</v>
          </cell>
          <cell r="D89">
            <v>41.6</v>
          </cell>
          <cell r="E89" t="str">
            <v/>
          </cell>
          <cell r="F89" t="str">
            <v/>
          </cell>
        </row>
        <row r="90">
          <cell r="B90" t="str">
            <v>Not at all limited</v>
          </cell>
          <cell r="C90" t="str">
            <v>S</v>
          </cell>
          <cell r="D90">
            <v>30.94</v>
          </cell>
          <cell r="E90" t="str">
            <v/>
          </cell>
          <cell r="F90" t="str">
            <v/>
          </cell>
        </row>
        <row r="91">
          <cell r="B91" t="str">
            <v>A little limited</v>
          </cell>
          <cell r="C91" t="str">
            <v>S</v>
          </cell>
          <cell r="D91">
            <v>32.72</v>
          </cell>
          <cell r="E91" t="str">
            <v/>
          </cell>
          <cell r="F91" t="str">
            <v/>
          </cell>
        </row>
        <row r="92">
          <cell r="B92" t="str">
            <v>Quite limited</v>
          </cell>
          <cell r="C92">
            <v>84.08</v>
          </cell>
          <cell r="D92">
            <v>29.54</v>
          </cell>
          <cell r="E92" t="str">
            <v>.</v>
          </cell>
          <cell r="F92" t="str">
            <v/>
          </cell>
        </row>
        <row r="93">
          <cell r="B93" t="str">
            <v>Very limited</v>
          </cell>
          <cell r="C93" t="str">
            <v>S</v>
          </cell>
          <cell r="D93">
            <v>31.81</v>
          </cell>
          <cell r="E93" t="str">
            <v/>
          </cell>
          <cell r="F93" t="str">
            <v/>
          </cell>
        </row>
        <row r="94">
          <cell r="B94" t="str">
            <v>Couldn't buy it</v>
          </cell>
          <cell r="C94" t="str">
            <v>Ŝ</v>
          </cell>
          <cell r="D94">
            <v>19.38</v>
          </cell>
          <cell r="E94" t="str">
            <v/>
          </cell>
          <cell r="F94" t="str">
            <v/>
          </cell>
        </row>
        <row r="95">
          <cell r="B95" t="str">
            <v>Not at all limited</v>
          </cell>
          <cell r="C95" t="str">
            <v>S</v>
          </cell>
          <cell r="D95">
            <v>30.94</v>
          </cell>
          <cell r="E95" t="str">
            <v/>
          </cell>
          <cell r="F95" t="str">
            <v/>
          </cell>
        </row>
        <row r="96">
          <cell r="B96" t="str">
            <v>A little limited</v>
          </cell>
          <cell r="C96" t="str">
            <v>S</v>
          </cell>
          <cell r="D96">
            <v>32.72</v>
          </cell>
          <cell r="E96" t="str">
            <v/>
          </cell>
          <cell r="F96" t="str">
            <v/>
          </cell>
        </row>
        <row r="97">
          <cell r="B97" t="str">
            <v>Quite or very limited</v>
          </cell>
          <cell r="C97">
            <v>62.67</v>
          </cell>
          <cell r="D97">
            <v>26.39</v>
          </cell>
          <cell r="E97" t="str">
            <v>.</v>
          </cell>
          <cell r="F97" t="str">
            <v/>
          </cell>
        </row>
        <row r="98">
          <cell r="B98" t="str">
            <v>Couldn't buy it</v>
          </cell>
          <cell r="C98" t="str">
            <v>Ŝ</v>
          </cell>
          <cell r="D98">
            <v>19.38</v>
          </cell>
          <cell r="E98" t="str">
            <v/>
          </cell>
          <cell r="F98" t="str">
            <v/>
          </cell>
        </row>
        <row r="99">
          <cell r="B99" t="str">
            <v>Yes, can meet unexpected expense</v>
          </cell>
          <cell r="C99">
            <v>50.82</v>
          </cell>
          <cell r="D99">
            <v>22.36</v>
          </cell>
          <cell r="E99" t="str">
            <v>.</v>
          </cell>
          <cell r="F99" t="str">
            <v/>
          </cell>
        </row>
        <row r="100">
          <cell r="B100" t="str">
            <v>No, cannot meet unexpected expense</v>
          </cell>
          <cell r="C100">
            <v>67.03</v>
          </cell>
          <cell r="D100">
            <v>16.559999999999999</v>
          </cell>
          <cell r="E100" t="str">
            <v>.</v>
          </cell>
          <cell r="F100" t="str">
            <v/>
          </cell>
        </row>
        <row r="101">
          <cell r="B101" t="str">
            <v>Household had no vehicle access</v>
          </cell>
          <cell r="C101">
            <v>75.849999999999994</v>
          </cell>
          <cell r="D101">
            <v>37.869999999999997</v>
          </cell>
          <cell r="E101" t="str">
            <v>.</v>
          </cell>
          <cell r="F101" t="str">
            <v/>
          </cell>
        </row>
        <row r="102">
          <cell r="B102" t="str">
            <v>Household had vehicle access</v>
          </cell>
          <cell r="C102">
            <v>55.86</v>
          </cell>
          <cell r="D102">
            <v>14.42</v>
          </cell>
          <cell r="E102" t="str">
            <v>.</v>
          </cell>
          <cell r="F102" t="str">
            <v/>
          </cell>
        </row>
        <row r="103">
          <cell r="B103" t="str">
            <v>Household had access to device</v>
          </cell>
          <cell r="C103">
            <v>57.6</v>
          </cell>
          <cell r="D103">
            <v>15.03</v>
          </cell>
          <cell r="E103" t="str">
            <v>.</v>
          </cell>
          <cell r="F103" t="str">
            <v/>
          </cell>
        </row>
        <row r="104">
          <cell r="B104" t="str">
            <v>One person household</v>
          </cell>
          <cell r="C104" t="str">
            <v>Ŝ</v>
          </cell>
          <cell r="D104">
            <v>19.91</v>
          </cell>
          <cell r="E104" t="str">
            <v/>
          </cell>
          <cell r="F104" t="str">
            <v/>
          </cell>
        </row>
        <row r="105">
          <cell r="B105" t="str">
            <v>One parent with child(ren)</v>
          </cell>
          <cell r="C105">
            <v>69.2</v>
          </cell>
          <cell r="D105">
            <v>18.95</v>
          </cell>
          <cell r="E105" t="str">
            <v>.</v>
          </cell>
          <cell r="F105" t="str">
            <v/>
          </cell>
        </row>
        <row r="106">
          <cell r="B106" t="str">
            <v>Couple only</v>
          </cell>
          <cell r="C106" t="str">
            <v>S</v>
          </cell>
          <cell r="D106">
            <v>78.27</v>
          </cell>
          <cell r="E106" t="str">
            <v/>
          </cell>
          <cell r="F106" t="str">
            <v/>
          </cell>
        </row>
        <row r="107">
          <cell r="B107" t="str">
            <v>Couple with child(ren)</v>
          </cell>
          <cell r="C107" t="str">
            <v>S</v>
          </cell>
          <cell r="D107">
            <v>43.36</v>
          </cell>
          <cell r="E107" t="str">
            <v/>
          </cell>
          <cell r="F107" t="str">
            <v/>
          </cell>
        </row>
        <row r="108">
          <cell r="B108" t="str">
            <v>Other multi-person household</v>
          </cell>
          <cell r="C108" t="str">
            <v>S</v>
          </cell>
          <cell r="D108">
            <v>57.06</v>
          </cell>
          <cell r="E108" t="str">
            <v/>
          </cell>
          <cell r="F108" t="str">
            <v/>
          </cell>
        </row>
        <row r="109">
          <cell r="B109" t="str">
            <v>Other household with couple and/or child</v>
          </cell>
          <cell r="C109" t="str">
            <v>S</v>
          </cell>
          <cell r="D109">
            <v>45.84</v>
          </cell>
          <cell r="E109" t="str">
            <v/>
          </cell>
          <cell r="F109" t="str">
            <v/>
          </cell>
        </row>
        <row r="110">
          <cell r="B110" t="str">
            <v>One-person household</v>
          </cell>
          <cell r="C110" t="str">
            <v>Ŝ</v>
          </cell>
          <cell r="D110">
            <v>19.91</v>
          </cell>
          <cell r="E110" t="str">
            <v/>
          </cell>
          <cell r="F110" t="str">
            <v/>
          </cell>
        </row>
        <row r="111">
          <cell r="B111" t="str">
            <v>Two-people household</v>
          </cell>
          <cell r="C111" t="str">
            <v>S</v>
          </cell>
          <cell r="D111">
            <v>25.64</v>
          </cell>
          <cell r="E111" t="str">
            <v/>
          </cell>
          <cell r="F111" t="str">
            <v/>
          </cell>
        </row>
        <row r="112">
          <cell r="B112" t="str">
            <v>Three-people household</v>
          </cell>
          <cell r="C112" t="str">
            <v>S</v>
          </cell>
          <cell r="D112">
            <v>23.33</v>
          </cell>
          <cell r="E112" t="str">
            <v/>
          </cell>
          <cell r="F112" t="str">
            <v/>
          </cell>
        </row>
        <row r="113">
          <cell r="B113" t="str">
            <v>Four-people household</v>
          </cell>
          <cell r="C113" t="str">
            <v>S</v>
          </cell>
          <cell r="D113">
            <v>34.42</v>
          </cell>
          <cell r="E113" t="str">
            <v/>
          </cell>
          <cell r="F113" t="str">
            <v/>
          </cell>
        </row>
        <row r="114">
          <cell r="B114" t="str">
            <v>Five-or-more-people household</v>
          </cell>
          <cell r="C114">
            <v>73.02</v>
          </cell>
          <cell r="D114">
            <v>33.08</v>
          </cell>
          <cell r="E114" t="str">
            <v>.</v>
          </cell>
          <cell r="F114" t="str">
            <v/>
          </cell>
        </row>
        <row r="115">
          <cell r="B115" t="str">
            <v>No children in household</v>
          </cell>
          <cell r="C115">
            <v>41.31</v>
          </cell>
          <cell r="D115">
            <v>17.170000000000002</v>
          </cell>
          <cell r="E115" t="str">
            <v>.</v>
          </cell>
          <cell r="F115" t="str">
            <v/>
          </cell>
        </row>
        <row r="116">
          <cell r="B116" t="str">
            <v>One-child household</v>
          </cell>
          <cell r="C116" t="str">
            <v>S</v>
          </cell>
          <cell r="D116">
            <v>28.73</v>
          </cell>
          <cell r="E116" t="str">
            <v/>
          </cell>
          <cell r="F116" t="str">
            <v/>
          </cell>
        </row>
        <row r="117">
          <cell r="B117" t="str">
            <v>Two-or-more-children household</v>
          </cell>
          <cell r="C117" t="str">
            <v>Ŝ</v>
          </cell>
          <cell r="D117">
            <v>19.21</v>
          </cell>
          <cell r="E117" t="str">
            <v/>
          </cell>
          <cell r="F117" t="str">
            <v/>
          </cell>
        </row>
        <row r="118">
          <cell r="B118" t="str">
            <v>No children in household</v>
          </cell>
          <cell r="C118">
            <v>41.31</v>
          </cell>
          <cell r="D118">
            <v>17.170000000000002</v>
          </cell>
          <cell r="E118" t="str">
            <v>.</v>
          </cell>
          <cell r="F118" t="str">
            <v/>
          </cell>
        </row>
        <row r="119">
          <cell r="B119" t="str">
            <v>One-or-more-children household</v>
          </cell>
          <cell r="C119">
            <v>67.44</v>
          </cell>
          <cell r="D119">
            <v>17.59</v>
          </cell>
          <cell r="E119" t="str">
            <v>.</v>
          </cell>
          <cell r="F119" t="str">
            <v/>
          </cell>
        </row>
        <row r="120">
          <cell r="B120" t="str">
            <v>Yes, lived at current address</v>
          </cell>
          <cell r="C120">
            <v>63.68</v>
          </cell>
          <cell r="D120">
            <v>13.58</v>
          </cell>
          <cell r="E120" t="str">
            <v>.</v>
          </cell>
          <cell r="F120" t="str">
            <v/>
          </cell>
        </row>
        <row r="121">
          <cell r="B121" t="str">
            <v>No, did not live at current address</v>
          </cell>
          <cell r="C121" t="str">
            <v>S</v>
          </cell>
          <cell r="D121">
            <v>27.91</v>
          </cell>
          <cell r="E121" t="str">
            <v/>
          </cell>
          <cell r="F121" t="str">
            <v/>
          </cell>
        </row>
        <row r="122">
          <cell r="B122" t="str">
            <v>Owned</v>
          </cell>
          <cell r="C122" t="str">
            <v>S</v>
          </cell>
          <cell r="D122">
            <v>24.22</v>
          </cell>
          <cell r="E122" t="str">
            <v/>
          </cell>
          <cell r="F122" t="str">
            <v/>
          </cell>
        </row>
        <row r="123">
          <cell r="B123" t="str">
            <v>Rented, private</v>
          </cell>
          <cell r="C123">
            <v>58.15</v>
          </cell>
          <cell r="D123">
            <v>19.63</v>
          </cell>
          <cell r="E123" t="str">
            <v>.</v>
          </cell>
          <cell r="F123" t="str">
            <v/>
          </cell>
        </row>
        <row r="124">
          <cell r="B124" t="str">
            <v>Rented, government</v>
          </cell>
          <cell r="C124">
            <v>83.77</v>
          </cell>
          <cell r="D124">
            <v>20.47</v>
          </cell>
          <cell r="E124" t="str">
            <v>.</v>
          </cell>
          <cell r="F124" t="str">
            <v/>
          </cell>
        </row>
        <row r="126">
          <cell r="B126"/>
          <cell r="C126"/>
          <cell r="D126"/>
          <cell r="E126"/>
          <cell r="F126"/>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4">
        <row r="4">
          <cell r="B4" t="str">
            <v>New Zealand Average</v>
          </cell>
          <cell r="C4" t="str">
            <v>Ŝ</v>
          </cell>
          <cell r="D4">
            <v>9.8800000000000008</v>
          </cell>
          <cell r="E4" t="str">
            <v/>
          </cell>
          <cell r="F4" t="str">
            <v/>
          </cell>
        </row>
        <row r="5">
          <cell r="B5" t="str">
            <v>Male</v>
          </cell>
          <cell r="C5" t="str">
            <v>S</v>
          </cell>
          <cell r="D5">
            <v>26.66</v>
          </cell>
          <cell r="E5" t="str">
            <v/>
          </cell>
          <cell r="F5" t="str">
            <v/>
          </cell>
        </row>
        <row r="6">
          <cell r="B6" t="str">
            <v>Female</v>
          </cell>
          <cell r="C6" t="str">
            <v>SŜ</v>
          </cell>
          <cell r="D6">
            <v>11.31</v>
          </cell>
          <cell r="E6" t="str">
            <v/>
          </cell>
          <cell r="F6" t="str">
            <v/>
          </cell>
        </row>
        <row r="7">
          <cell r="B7" t="str">
            <v>Cis-male</v>
          </cell>
          <cell r="C7" t="str">
            <v>S</v>
          </cell>
          <cell r="D7">
            <v>26.66</v>
          </cell>
          <cell r="E7" t="str">
            <v/>
          </cell>
          <cell r="F7" t="str">
            <v/>
          </cell>
        </row>
        <row r="8">
          <cell r="B8" t="str">
            <v>Cis-female</v>
          </cell>
          <cell r="C8" t="str">
            <v>SŜ</v>
          </cell>
          <cell r="D8">
            <v>11.44</v>
          </cell>
          <cell r="E8" t="str">
            <v/>
          </cell>
          <cell r="F8" t="str">
            <v/>
          </cell>
        </row>
        <row r="9">
          <cell r="B9" t="str">
            <v>Gender-diverse or trans-gender</v>
          </cell>
          <cell r="C9">
            <v>0</v>
          </cell>
          <cell r="D9">
            <v>0</v>
          </cell>
          <cell r="E9" t="str">
            <v>.</v>
          </cell>
          <cell r="F9" t="str">
            <v>*</v>
          </cell>
        </row>
        <row r="10">
          <cell r="B10" t="str">
            <v>Heterosexual</v>
          </cell>
          <cell r="C10" t="str">
            <v>Ŝ</v>
          </cell>
          <cell r="D10">
            <v>10.25</v>
          </cell>
          <cell r="E10" t="str">
            <v/>
          </cell>
          <cell r="F10" t="str">
            <v/>
          </cell>
        </row>
        <row r="11">
          <cell r="B11" t="str">
            <v>Gay or lesbian</v>
          </cell>
          <cell r="C11">
            <v>0</v>
          </cell>
          <cell r="D11">
            <v>0</v>
          </cell>
          <cell r="E11" t="str">
            <v>.</v>
          </cell>
          <cell r="F11" t="str">
            <v>*</v>
          </cell>
        </row>
        <row r="12">
          <cell r="B12" t="str">
            <v>Bisexual</v>
          </cell>
          <cell r="C12" t="str">
            <v>S</v>
          </cell>
          <cell r="D12">
            <v>58.27</v>
          </cell>
          <cell r="E12" t="str">
            <v/>
          </cell>
          <cell r="F12" t="str">
            <v/>
          </cell>
        </row>
        <row r="13">
          <cell r="B13" t="str">
            <v>Other sexual identity</v>
          </cell>
          <cell r="C13">
            <v>0</v>
          </cell>
          <cell r="D13">
            <v>0</v>
          </cell>
          <cell r="E13" t="str">
            <v>.</v>
          </cell>
          <cell r="F13" t="str">
            <v>*</v>
          </cell>
        </row>
        <row r="14">
          <cell r="B14" t="str">
            <v>People with diverse sexualities</v>
          </cell>
          <cell r="C14" t="str">
            <v>S</v>
          </cell>
          <cell r="D14">
            <v>31.01</v>
          </cell>
          <cell r="E14" t="str">
            <v/>
          </cell>
          <cell r="F14" t="str">
            <v/>
          </cell>
        </row>
        <row r="15">
          <cell r="B15" t="str">
            <v>Not LGBT</v>
          </cell>
          <cell r="C15" t="str">
            <v>Ŝ</v>
          </cell>
          <cell r="D15">
            <v>10.08</v>
          </cell>
          <cell r="E15" t="str">
            <v/>
          </cell>
          <cell r="F15" t="str">
            <v/>
          </cell>
        </row>
        <row r="16">
          <cell r="B16" t="str">
            <v>LGBT</v>
          </cell>
          <cell r="C16" t="str">
            <v>S</v>
          </cell>
          <cell r="D16">
            <v>28.2</v>
          </cell>
          <cell r="E16" t="str">
            <v/>
          </cell>
          <cell r="F16" t="str">
            <v/>
          </cell>
        </row>
        <row r="17">
          <cell r="B17" t="str">
            <v>15–19 years</v>
          </cell>
          <cell r="C17">
            <v>0</v>
          </cell>
          <cell r="D17">
            <v>0</v>
          </cell>
          <cell r="E17" t="str">
            <v>.</v>
          </cell>
          <cell r="F17" t="str">
            <v>*</v>
          </cell>
        </row>
        <row r="18">
          <cell r="B18" t="str">
            <v>20–29 years</v>
          </cell>
          <cell r="C18" t="str">
            <v>SŜ</v>
          </cell>
          <cell r="D18">
            <v>10.11</v>
          </cell>
          <cell r="E18" t="str">
            <v/>
          </cell>
          <cell r="F18" t="str">
            <v/>
          </cell>
        </row>
        <row r="19">
          <cell r="B19" t="str">
            <v>30–39 years</v>
          </cell>
          <cell r="C19" t="str">
            <v>S</v>
          </cell>
          <cell r="D19">
            <v>24.19</v>
          </cell>
          <cell r="E19" t="str">
            <v/>
          </cell>
          <cell r="F19" t="str">
            <v/>
          </cell>
        </row>
        <row r="20">
          <cell r="B20" t="str">
            <v>40–49 years</v>
          </cell>
          <cell r="C20" t="str">
            <v>S</v>
          </cell>
          <cell r="D20">
            <v>27.55</v>
          </cell>
          <cell r="E20" t="str">
            <v/>
          </cell>
          <cell r="F20" t="str">
            <v/>
          </cell>
        </row>
        <row r="21">
          <cell r="B21" t="str">
            <v>50–59 years</v>
          </cell>
          <cell r="C21" t="str">
            <v>S</v>
          </cell>
          <cell r="D21">
            <v>52.2</v>
          </cell>
          <cell r="E21" t="str">
            <v/>
          </cell>
          <cell r="F21" t="str">
            <v/>
          </cell>
        </row>
        <row r="22">
          <cell r="B22" t="str">
            <v>60–64 years</v>
          </cell>
          <cell r="C22">
            <v>0</v>
          </cell>
          <cell r="D22">
            <v>0</v>
          </cell>
          <cell r="E22" t="str">
            <v>.</v>
          </cell>
          <cell r="F22" t="str">
            <v>*</v>
          </cell>
        </row>
        <row r="23">
          <cell r="B23" t="str">
            <v>65 years and over</v>
          </cell>
          <cell r="C23" t="str">
            <v>S</v>
          </cell>
          <cell r="D23">
            <v>138.38</v>
          </cell>
          <cell r="E23" t="str">
            <v/>
          </cell>
          <cell r="F23" t="str">
            <v/>
          </cell>
        </row>
        <row r="24">
          <cell r="B24" t="str">
            <v>15–29 years</v>
          </cell>
          <cell r="C24" t="str">
            <v>SŜ</v>
          </cell>
          <cell r="D24">
            <v>9.44</v>
          </cell>
          <cell r="E24" t="str">
            <v/>
          </cell>
          <cell r="F24" t="str">
            <v/>
          </cell>
        </row>
        <row r="25">
          <cell r="B25" t="str">
            <v>30–64 years</v>
          </cell>
          <cell r="C25" t="str">
            <v>SŜ</v>
          </cell>
          <cell r="D25">
            <v>17.63</v>
          </cell>
          <cell r="E25" t="str">
            <v/>
          </cell>
          <cell r="F25" t="str">
            <v/>
          </cell>
        </row>
        <row r="26">
          <cell r="B26" t="str">
            <v>65 years and over</v>
          </cell>
          <cell r="C26" t="str">
            <v>S</v>
          </cell>
          <cell r="D26">
            <v>138.38</v>
          </cell>
          <cell r="E26" t="str">
            <v/>
          </cell>
          <cell r="F26" t="str">
            <v/>
          </cell>
        </row>
        <row r="27">
          <cell r="B27" t="str">
            <v>15–19 years</v>
          </cell>
          <cell r="C27">
            <v>0</v>
          </cell>
          <cell r="D27">
            <v>0</v>
          </cell>
          <cell r="E27" t="str">
            <v>.</v>
          </cell>
          <cell r="F27" t="str">
            <v>*</v>
          </cell>
        </row>
        <row r="28">
          <cell r="B28" t="str">
            <v>20–29 years</v>
          </cell>
          <cell r="C28" t="str">
            <v>SŜ</v>
          </cell>
          <cell r="D28">
            <v>10.11</v>
          </cell>
          <cell r="E28" t="str">
            <v/>
          </cell>
          <cell r="F28" t="str">
            <v/>
          </cell>
        </row>
        <row r="29">
          <cell r="B29" t="str">
            <v>NZ European</v>
          </cell>
          <cell r="C29" t="str">
            <v>SŜ</v>
          </cell>
          <cell r="D29">
            <v>13.73</v>
          </cell>
          <cell r="E29" t="str">
            <v/>
          </cell>
          <cell r="F29" t="str">
            <v/>
          </cell>
        </row>
        <row r="30">
          <cell r="B30" t="str">
            <v>Māori</v>
          </cell>
          <cell r="C30" t="str">
            <v>SŜ</v>
          </cell>
          <cell r="D30">
            <v>6.98</v>
          </cell>
          <cell r="E30" t="str">
            <v/>
          </cell>
          <cell r="F30" t="str">
            <v/>
          </cell>
        </row>
        <row r="31">
          <cell r="B31" t="str">
            <v>Pacific peoples</v>
          </cell>
          <cell r="C31" t="str">
            <v>SŜ</v>
          </cell>
          <cell r="D31">
            <v>12.84</v>
          </cell>
          <cell r="E31" t="str">
            <v/>
          </cell>
          <cell r="F31" t="str">
            <v/>
          </cell>
        </row>
        <row r="32">
          <cell r="B32" t="str">
            <v>Asian</v>
          </cell>
          <cell r="C32" t="str">
            <v>S</v>
          </cell>
          <cell r="D32">
            <v>67.53</v>
          </cell>
          <cell r="E32" t="str">
            <v/>
          </cell>
          <cell r="F32" t="str">
            <v/>
          </cell>
        </row>
        <row r="33">
          <cell r="B33" t="str">
            <v>Indian</v>
          </cell>
          <cell r="C33">
            <v>0</v>
          </cell>
          <cell r="D33">
            <v>0</v>
          </cell>
          <cell r="E33" t="str">
            <v>.</v>
          </cell>
          <cell r="F33" t="str">
            <v>*</v>
          </cell>
        </row>
        <row r="34">
          <cell r="B34" t="str">
            <v>Other Asian ethnicity</v>
          </cell>
          <cell r="C34" t="str">
            <v>Ŝ</v>
          </cell>
          <cell r="D34">
            <v>0</v>
          </cell>
          <cell r="E34" t="str">
            <v/>
          </cell>
          <cell r="F34" t="str">
            <v>*</v>
          </cell>
        </row>
        <row r="35">
          <cell r="B35" t="str">
            <v>Other ethnicity (except European and Māori)</v>
          </cell>
          <cell r="C35" t="str">
            <v>SŜ</v>
          </cell>
          <cell r="D35">
            <v>13.54</v>
          </cell>
          <cell r="E35" t="str">
            <v/>
          </cell>
          <cell r="F35" t="str">
            <v/>
          </cell>
        </row>
        <row r="36">
          <cell r="B36" t="str">
            <v>Other ethnicity (except European, Māori and Asian)</v>
          </cell>
          <cell r="C36" t="str">
            <v>SŜ</v>
          </cell>
          <cell r="D36">
            <v>12.84</v>
          </cell>
          <cell r="E36" t="str">
            <v/>
          </cell>
          <cell r="F36" t="str">
            <v/>
          </cell>
        </row>
        <row r="37">
          <cell r="B37" t="str">
            <v>Other ethnicity (except European, Māori and Pacific)</v>
          </cell>
          <cell r="C37" t="str">
            <v>S</v>
          </cell>
          <cell r="D37">
            <v>67.53</v>
          </cell>
          <cell r="E37" t="str">
            <v/>
          </cell>
          <cell r="F37" t="str">
            <v/>
          </cell>
        </row>
        <row r="38">
          <cell r="B38">
            <v>2018</v>
          </cell>
          <cell r="C38" t="str">
            <v>SŜ</v>
          </cell>
          <cell r="D38">
            <v>13.96</v>
          </cell>
          <cell r="E38" t="str">
            <v/>
          </cell>
          <cell r="F38" t="str">
            <v/>
          </cell>
        </row>
        <row r="39">
          <cell r="B39" t="str">
            <v>2019/20</v>
          </cell>
          <cell r="C39" t="str">
            <v>SŜ</v>
          </cell>
          <cell r="D39">
            <v>13.55</v>
          </cell>
          <cell r="E39" t="str">
            <v/>
          </cell>
          <cell r="F39" t="str">
            <v/>
          </cell>
        </row>
        <row r="40">
          <cell r="B40" t="str">
            <v>Auckland</v>
          </cell>
          <cell r="C40" t="str">
            <v>SŜ</v>
          </cell>
          <cell r="D40">
            <v>18.16</v>
          </cell>
          <cell r="E40" t="str">
            <v/>
          </cell>
          <cell r="F40" t="str">
            <v/>
          </cell>
        </row>
        <row r="41">
          <cell r="B41" t="str">
            <v>Wellington</v>
          </cell>
          <cell r="C41" t="str">
            <v>SŜ</v>
          </cell>
          <cell r="D41">
            <v>14.15</v>
          </cell>
          <cell r="E41" t="str">
            <v/>
          </cell>
          <cell r="F41" t="str">
            <v/>
          </cell>
        </row>
        <row r="42">
          <cell r="B42" t="str">
            <v>Rest of North Island</v>
          </cell>
          <cell r="C42" t="str">
            <v>S</v>
          </cell>
          <cell r="D42">
            <v>20.79</v>
          </cell>
          <cell r="E42" t="str">
            <v/>
          </cell>
          <cell r="F42" t="str">
            <v/>
          </cell>
        </row>
        <row r="43">
          <cell r="B43" t="str">
            <v>Canterbury</v>
          </cell>
          <cell r="C43">
            <v>0</v>
          </cell>
          <cell r="D43">
            <v>0</v>
          </cell>
          <cell r="E43" t="str">
            <v>.</v>
          </cell>
          <cell r="F43" t="str">
            <v>*</v>
          </cell>
        </row>
        <row r="44">
          <cell r="B44" t="str">
            <v>Rest of South Island</v>
          </cell>
          <cell r="C44" t="str">
            <v>S</v>
          </cell>
          <cell r="D44">
            <v>37.01</v>
          </cell>
          <cell r="E44" t="str">
            <v/>
          </cell>
          <cell r="F44" t="str">
            <v/>
          </cell>
        </row>
        <row r="45">
          <cell r="B45" t="str">
            <v>Major urban area</v>
          </cell>
          <cell r="C45" t="str">
            <v>SŜ</v>
          </cell>
          <cell r="D45">
            <v>10.85</v>
          </cell>
          <cell r="E45" t="str">
            <v/>
          </cell>
          <cell r="F45" t="str">
            <v/>
          </cell>
        </row>
        <row r="46">
          <cell r="B46" t="str">
            <v>Large urban area</v>
          </cell>
          <cell r="C46" t="str">
            <v>SŜ</v>
          </cell>
          <cell r="D46">
            <v>8.94</v>
          </cell>
          <cell r="E46" t="str">
            <v/>
          </cell>
          <cell r="F46" t="str">
            <v/>
          </cell>
        </row>
        <row r="47">
          <cell r="B47" t="str">
            <v>Medium urban area</v>
          </cell>
          <cell r="C47" t="str">
            <v>S</v>
          </cell>
          <cell r="D47">
            <v>45.83</v>
          </cell>
          <cell r="E47" t="str">
            <v/>
          </cell>
          <cell r="F47" t="str">
            <v/>
          </cell>
        </row>
        <row r="48">
          <cell r="B48" t="str">
            <v>Small urban area</v>
          </cell>
          <cell r="C48" t="str">
            <v>S</v>
          </cell>
          <cell r="D48">
            <v>34.619999999999997</v>
          </cell>
          <cell r="E48" t="str">
            <v/>
          </cell>
          <cell r="F48" t="str">
            <v/>
          </cell>
        </row>
        <row r="49">
          <cell r="B49" t="str">
            <v>Rural settlement/rural other</v>
          </cell>
          <cell r="C49" t="str">
            <v>S</v>
          </cell>
          <cell r="D49">
            <v>61.64</v>
          </cell>
          <cell r="E49" t="str">
            <v/>
          </cell>
          <cell r="F49" t="str">
            <v/>
          </cell>
        </row>
        <row r="50">
          <cell r="B50" t="str">
            <v>Major urban area</v>
          </cell>
          <cell r="C50" t="str">
            <v>SŜ</v>
          </cell>
          <cell r="D50">
            <v>10.85</v>
          </cell>
          <cell r="E50" t="str">
            <v/>
          </cell>
          <cell r="F50" t="str">
            <v/>
          </cell>
        </row>
        <row r="51">
          <cell r="B51" t="str">
            <v>Medium/large urban area</v>
          </cell>
          <cell r="C51" t="str">
            <v>SŜ</v>
          </cell>
          <cell r="D51">
            <v>14.41</v>
          </cell>
          <cell r="E51" t="str">
            <v/>
          </cell>
          <cell r="F51" t="str">
            <v/>
          </cell>
        </row>
        <row r="52">
          <cell r="B52" t="str">
            <v>Small urban/rural area</v>
          </cell>
          <cell r="C52" t="str">
            <v>S</v>
          </cell>
          <cell r="D52">
            <v>29.33</v>
          </cell>
          <cell r="E52" t="str">
            <v/>
          </cell>
          <cell r="F52" t="str">
            <v/>
          </cell>
        </row>
        <row r="53">
          <cell r="B53" t="str">
            <v>Quintile 1 (least deprived)</v>
          </cell>
          <cell r="C53" t="str">
            <v>S</v>
          </cell>
          <cell r="D53">
            <v>50.95</v>
          </cell>
          <cell r="E53" t="str">
            <v/>
          </cell>
          <cell r="F53" t="str">
            <v/>
          </cell>
        </row>
        <row r="54">
          <cell r="B54" t="str">
            <v>Quintile 2</v>
          </cell>
          <cell r="C54" t="str">
            <v>S</v>
          </cell>
          <cell r="D54">
            <v>34.56</v>
          </cell>
          <cell r="E54" t="str">
            <v/>
          </cell>
          <cell r="F54" t="str">
            <v/>
          </cell>
        </row>
        <row r="55">
          <cell r="B55" t="str">
            <v>Quintile 3</v>
          </cell>
          <cell r="C55" t="str">
            <v>S</v>
          </cell>
          <cell r="D55">
            <v>24.64</v>
          </cell>
          <cell r="E55" t="str">
            <v/>
          </cell>
          <cell r="F55" t="str">
            <v/>
          </cell>
        </row>
        <row r="56">
          <cell r="B56" t="str">
            <v>Quintile 4</v>
          </cell>
          <cell r="C56" t="str">
            <v>S</v>
          </cell>
          <cell r="D56">
            <v>23.36</v>
          </cell>
          <cell r="E56" t="str">
            <v/>
          </cell>
          <cell r="F56" t="str">
            <v/>
          </cell>
        </row>
        <row r="57">
          <cell r="B57" t="str">
            <v>Quintile 5 (most deprived)</v>
          </cell>
          <cell r="C57" t="str">
            <v>SŜ</v>
          </cell>
          <cell r="D57">
            <v>11.57</v>
          </cell>
          <cell r="E57" t="str">
            <v/>
          </cell>
          <cell r="F57" t="str">
            <v/>
          </cell>
        </row>
        <row r="58">
          <cell r="B58" t="str">
            <v>Had partner within last 12 months</v>
          </cell>
          <cell r="C58" t="str">
            <v>Ŝ</v>
          </cell>
          <cell r="D58">
            <v>9.8800000000000008</v>
          </cell>
          <cell r="E58" t="str">
            <v/>
          </cell>
          <cell r="F58" t="str">
            <v/>
          </cell>
        </row>
        <row r="59">
          <cell r="B59" t="str">
            <v>Has ever had a partner</v>
          </cell>
          <cell r="C59" t="str">
            <v>Ŝ</v>
          </cell>
          <cell r="D59">
            <v>9.8800000000000008</v>
          </cell>
          <cell r="E59" t="str">
            <v/>
          </cell>
          <cell r="F59" t="str">
            <v/>
          </cell>
        </row>
        <row r="60">
          <cell r="B60" t="str">
            <v>Partnered – legally registered</v>
          </cell>
          <cell r="C60" t="str">
            <v>S</v>
          </cell>
          <cell r="D60">
            <v>32.19</v>
          </cell>
          <cell r="E60" t="str">
            <v/>
          </cell>
          <cell r="F60" t="str">
            <v/>
          </cell>
        </row>
        <row r="61">
          <cell r="B61" t="str">
            <v>Partnered – not legally registered</v>
          </cell>
          <cell r="C61" t="str">
            <v>SŜ</v>
          </cell>
          <cell r="D61">
            <v>8.44</v>
          </cell>
          <cell r="E61" t="str">
            <v/>
          </cell>
          <cell r="F61" t="str">
            <v/>
          </cell>
        </row>
        <row r="62">
          <cell r="B62" t="str">
            <v>Non-partnered</v>
          </cell>
          <cell r="C62" t="str">
            <v>SŜ</v>
          </cell>
          <cell r="D62">
            <v>12.2</v>
          </cell>
          <cell r="E62" t="str">
            <v/>
          </cell>
          <cell r="F62" t="str">
            <v/>
          </cell>
        </row>
        <row r="63">
          <cell r="B63" t="str">
            <v>Never married and never in a civil union</v>
          </cell>
          <cell r="C63" t="str">
            <v>SŜ</v>
          </cell>
          <cell r="D63">
            <v>1.79</v>
          </cell>
          <cell r="E63" t="str">
            <v/>
          </cell>
          <cell r="F63" t="str">
            <v>*</v>
          </cell>
        </row>
        <row r="64">
          <cell r="B64" t="str">
            <v>Divorced</v>
          </cell>
          <cell r="C64" t="str">
            <v>S</v>
          </cell>
          <cell r="D64">
            <v>66.489999999999995</v>
          </cell>
          <cell r="E64" t="str">
            <v/>
          </cell>
          <cell r="F64" t="str">
            <v/>
          </cell>
        </row>
        <row r="65">
          <cell r="B65" t="str">
            <v>Widowed/surviving partner</v>
          </cell>
          <cell r="C65" t="str">
            <v>S</v>
          </cell>
          <cell r="D65">
            <v>35.630000000000003</v>
          </cell>
          <cell r="E65" t="str">
            <v/>
          </cell>
          <cell r="F65" t="str">
            <v/>
          </cell>
        </row>
        <row r="66">
          <cell r="B66" t="str">
            <v>Separated</v>
          </cell>
          <cell r="C66" t="str">
            <v>SŜ</v>
          </cell>
          <cell r="D66">
            <v>16.97</v>
          </cell>
          <cell r="E66" t="str">
            <v/>
          </cell>
          <cell r="F66" t="str">
            <v/>
          </cell>
        </row>
        <row r="67">
          <cell r="B67" t="str">
            <v>Married/civil union/de facto</v>
          </cell>
          <cell r="C67" t="str">
            <v>S</v>
          </cell>
          <cell r="D67">
            <v>32.19</v>
          </cell>
          <cell r="E67" t="str">
            <v/>
          </cell>
          <cell r="F67" t="str">
            <v/>
          </cell>
        </row>
        <row r="68">
          <cell r="B68" t="str">
            <v>Adults with disability</v>
          </cell>
          <cell r="C68">
            <v>0</v>
          </cell>
          <cell r="D68">
            <v>0</v>
          </cell>
          <cell r="E68" t="str">
            <v>.</v>
          </cell>
          <cell r="F68" t="str">
            <v>*</v>
          </cell>
        </row>
        <row r="69">
          <cell r="B69" t="str">
            <v>Adults without disability</v>
          </cell>
          <cell r="C69" t="str">
            <v>Ŝ</v>
          </cell>
          <cell r="D69">
            <v>10.74</v>
          </cell>
          <cell r="E69" t="str">
            <v/>
          </cell>
          <cell r="F69" t="str">
            <v/>
          </cell>
        </row>
        <row r="70">
          <cell r="B70" t="str">
            <v>Low level of psychological distress</v>
          </cell>
          <cell r="C70" t="str">
            <v>SŜ</v>
          </cell>
          <cell r="D70">
            <v>14.39</v>
          </cell>
          <cell r="E70" t="str">
            <v/>
          </cell>
          <cell r="F70" t="str">
            <v/>
          </cell>
        </row>
        <row r="71">
          <cell r="B71" t="str">
            <v>Moderate level of psychological distress</v>
          </cell>
          <cell r="C71" t="str">
            <v>S</v>
          </cell>
          <cell r="D71">
            <v>27.37</v>
          </cell>
          <cell r="E71" t="str">
            <v/>
          </cell>
          <cell r="F71" t="str">
            <v/>
          </cell>
        </row>
        <row r="72">
          <cell r="B72" t="str">
            <v>High level of psychological distress</v>
          </cell>
          <cell r="C72" t="str">
            <v>SŜ</v>
          </cell>
          <cell r="D72">
            <v>10.1</v>
          </cell>
          <cell r="E72" t="str">
            <v/>
          </cell>
          <cell r="F72" t="str">
            <v/>
          </cell>
        </row>
        <row r="73">
          <cell r="B73" t="str">
            <v>No probable serious mental illness</v>
          </cell>
          <cell r="C73" t="str">
            <v>SŜ</v>
          </cell>
          <cell r="D73">
            <v>14.39</v>
          </cell>
          <cell r="E73" t="str">
            <v/>
          </cell>
          <cell r="F73" t="str">
            <v/>
          </cell>
        </row>
        <row r="74">
          <cell r="B74" t="str">
            <v>Probable serious mental illness</v>
          </cell>
          <cell r="C74" t="str">
            <v>S</v>
          </cell>
          <cell r="D74">
            <v>27.37</v>
          </cell>
          <cell r="E74" t="str">
            <v/>
          </cell>
          <cell r="F74" t="str">
            <v/>
          </cell>
        </row>
        <row r="75">
          <cell r="B75" t="str">
            <v>Employed</v>
          </cell>
          <cell r="C75" t="str">
            <v>SŜ</v>
          </cell>
          <cell r="D75">
            <v>15.07</v>
          </cell>
          <cell r="E75" t="str">
            <v/>
          </cell>
          <cell r="F75" t="str">
            <v/>
          </cell>
        </row>
        <row r="76">
          <cell r="B76" t="str">
            <v>Unemployed</v>
          </cell>
          <cell r="C76">
            <v>0</v>
          </cell>
          <cell r="D76">
            <v>0</v>
          </cell>
          <cell r="E76" t="str">
            <v>.</v>
          </cell>
          <cell r="F76" t="str">
            <v>*</v>
          </cell>
        </row>
        <row r="77">
          <cell r="B77" t="str">
            <v>Retired</v>
          </cell>
          <cell r="C77" t="str">
            <v>Ŝ</v>
          </cell>
          <cell r="D77">
            <v>0</v>
          </cell>
          <cell r="E77" t="str">
            <v/>
          </cell>
          <cell r="F77" t="str">
            <v>*</v>
          </cell>
        </row>
        <row r="78">
          <cell r="B78" t="str">
            <v>Home or caring duties or voluntary work</v>
          </cell>
          <cell r="C78" t="str">
            <v>SŜ</v>
          </cell>
          <cell r="D78">
            <v>18.079999999999998</v>
          </cell>
          <cell r="E78" t="str">
            <v/>
          </cell>
          <cell r="F78" t="str">
            <v/>
          </cell>
        </row>
        <row r="79">
          <cell r="B79" t="str">
            <v>Not employed, studying</v>
          </cell>
          <cell r="C79">
            <v>0</v>
          </cell>
          <cell r="D79">
            <v>0</v>
          </cell>
          <cell r="E79" t="str">
            <v>.</v>
          </cell>
          <cell r="F79" t="str">
            <v>*</v>
          </cell>
        </row>
        <row r="80">
          <cell r="B80" t="str">
            <v>Not employed, not actively seeking work/unable to work</v>
          </cell>
          <cell r="C80" t="str">
            <v>S</v>
          </cell>
          <cell r="D80">
            <v>49.41</v>
          </cell>
          <cell r="E80" t="str">
            <v/>
          </cell>
          <cell r="F80" t="str">
            <v/>
          </cell>
        </row>
        <row r="81">
          <cell r="B81" t="str">
            <v>Other employment status</v>
          </cell>
          <cell r="C81">
            <v>0</v>
          </cell>
          <cell r="D81">
            <v>0</v>
          </cell>
          <cell r="E81" t="str">
            <v>.</v>
          </cell>
          <cell r="F81" t="str">
            <v>*</v>
          </cell>
        </row>
        <row r="82">
          <cell r="B82" t="str">
            <v>Not in the labour force</v>
          </cell>
          <cell r="C82" t="str">
            <v>SŜ</v>
          </cell>
          <cell r="D82">
            <v>14.78</v>
          </cell>
          <cell r="E82" t="str">
            <v/>
          </cell>
          <cell r="F82" t="str">
            <v/>
          </cell>
        </row>
        <row r="83">
          <cell r="B83" t="str">
            <v>Personal income: $20,000 or less</v>
          </cell>
          <cell r="C83" t="str">
            <v>SŜ</v>
          </cell>
          <cell r="D83">
            <v>13.84</v>
          </cell>
          <cell r="E83" t="str">
            <v/>
          </cell>
          <cell r="F83" t="str">
            <v/>
          </cell>
        </row>
        <row r="84">
          <cell r="B84" t="str">
            <v>Personal income: $20,001–$40,000</v>
          </cell>
          <cell r="C84" t="str">
            <v>S</v>
          </cell>
          <cell r="D84">
            <v>20.69</v>
          </cell>
          <cell r="E84" t="str">
            <v/>
          </cell>
          <cell r="F84" t="str">
            <v/>
          </cell>
        </row>
        <row r="85">
          <cell r="B85" t="str">
            <v>Personal income: $40,001–$60,000</v>
          </cell>
          <cell r="C85" t="str">
            <v>S</v>
          </cell>
          <cell r="D85">
            <v>27.95</v>
          </cell>
          <cell r="E85" t="str">
            <v/>
          </cell>
          <cell r="F85" t="str">
            <v/>
          </cell>
        </row>
        <row r="86">
          <cell r="B86" t="str">
            <v>Personal income: $60,001 or more</v>
          </cell>
          <cell r="C86" t="str">
            <v>S</v>
          </cell>
          <cell r="D86">
            <v>30.76</v>
          </cell>
          <cell r="E86" t="str">
            <v/>
          </cell>
          <cell r="F86" t="str">
            <v/>
          </cell>
        </row>
        <row r="87">
          <cell r="B87" t="str">
            <v>Household income: $40,000 or less</v>
          </cell>
          <cell r="C87" t="str">
            <v>SŜ</v>
          </cell>
          <cell r="D87">
            <v>11.42</v>
          </cell>
          <cell r="E87" t="str">
            <v/>
          </cell>
          <cell r="F87" t="str">
            <v/>
          </cell>
        </row>
        <row r="88">
          <cell r="B88" t="str">
            <v>Household income: $40,001–$60,000</v>
          </cell>
          <cell r="C88" t="str">
            <v>S</v>
          </cell>
          <cell r="D88">
            <v>27</v>
          </cell>
          <cell r="E88" t="str">
            <v/>
          </cell>
          <cell r="F88" t="str">
            <v/>
          </cell>
        </row>
        <row r="89">
          <cell r="B89" t="str">
            <v>Household income: $60,001–$100,000</v>
          </cell>
          <cell r="C89" t="str">
            <v>SŜ</v>
          </cell>
          <cell r="D89">
            <v>9.4700000000000006</v>
          </cell>
          <cell r="E89" t="str">
            <v/>
          </cell>
          <cell r="F89" t="str">
            <v/>
          </cell>
        </row>
        <row r="90">
          <cell r="B90" t="str">
            <v>Household income: $100,001 or more</v>
          </cell>
          <cell r="C90" t="str">
            <v>S</v>
          </cell>
          <cell r="D90">
            <v>28.31</v>
          </cell>
          <cell r="E90" t="str">
            <v/>
          </cell>
          <cell r="F90" t="str">
            <v/>
          </cell>
        </row>
        <row r="91">
          <cell r="B91" t="str">
            <v>Not at all limited</v>
          </cell>
          <cell r="C91" t="str">
            <v>S</v>
          </cell>
          <cell r="D91">
            <v>28.1</v>
          </cell>
          <cell r="E91" t="str">
            <v/>
          </cell>
          <cell r="F91" t="str">
            <v/>
          </cell>
        </row>
        <row r="92">
          <cell r="B92" t="str">
            <v>A little limited</v>
          </cell>
          <cell r="C92" t="str">
            <v>S</v>
          </cell>
          <cell r="D92">
            <v>32.880000000000003</v>
          </cell>
          <cell r="E92" t="str">
            <v/>
          </cell>
          <cell r="F92" t="str">
            <v/>
          </cell>
        </row>
        <row r="93">
          <cell r="B93" t="str">
            <v>Quite limited</v>
          </cell>
          <cell r="C93" t="str">
            <v>SŜ</v>
          </cell>
          <cell r="D93">
            <v>4.88</v>
          </cell>
          <cell r="E93" t="str">
            <v/>
          </cell>
          <cell r="F93" t="str">
            <v>*</v>
          </cell>
        </row>
        <row r="94">
          <cell r="B94" t="str">
            <v>Very limited</v>
          </cell>
          <cell r="C94" t="str">
            <v>S</v>
          </cell>
          <cell r="D94">
            <v>37.590000000000003</v>
          </cell>
          <cell r="E94" t="str">
            <v/>
          </cell>
          <cell r="F94" t="str">
            <v/>
          </cell>
        </row>
        <row r="95">
          <cell r="B95" t="str">
            <v>Couldn't buy it</v>
          </cell>
          <cell r="C95" t="str">
            <v>SŜ</v>
          </cell>
          <cell r="D95">
            <v>13.36</v>
          </cell>
          <cell r="E95" t="str">
            <v/>
          </cell>
          <cell r="F95" t="str">
            <v/>
          </cell>
        </row>
        <row r="96">
          <cell r="B96" t="str">
            <v>Not at all limited</v>
          </cell>
          <cell r="C96" t="str">
            <v>S</v>
          </cell>
          <cell r="D96">
            <v>28.1</v>
          </cell>
          <cell r="E96" t="str">
            <v/>
          </cell>
          <cell r="F96" t="str">
            <v/>
          </cell>
        </row>
        <row r="97">
          <cell r="B97" t="str">
            <v>A little limited</v>
          </cell>
          <cell r="C97" t="str">
            <v>S</v>
          </cell>
          <cell r="D97">
            <v>32.880000000000003</v>
          </cell>
          <cell r="E97" t="str">
            <v/>
          </cell>
          <cell r="F97" t="str">
            <v/>
          </cell>
        </row>
        <row r="98">
          <cell r="B98" t="str">
            <v>Quite or very limited</v>
          </cell>
          <cell r="C98" t="str">
            <v>SŜ</v>
          </cell>
          <cell r="D98">
            <v>18.62</v>
          </cell>
          <cell r="E98" t="str">
            <v/>
          </cell>
          <cell r="F98" t="str">
            <v/>
          </cell>
        </row>
        <row r="99">
          <cell r="B99" t="str">
            <v>Couldn't buy it</v>
          </cell>
          <cell r="C99" t="str">
            <v>SŜ</v>
          </cell>
          <cell r="D99">
            <v>13.36</v>
          </cell>
          <cell r="E99" t="str">
            <v/>
          </cell>
          <cell r="F99" t="str">
            <v/>
          </cell>
        </row>
        <row r="100">
          <cell r="B100" t="str">
            <v>Yes, can meet unexpected expense</v>
          </cell>
          <cell r="C100" t="str">
            <v>SŜ</v>
          </cell>
          <cell r="D100">
            <v>16.63</v>
          </cell>
          <cell r="E100" t="str">
            <v/>
          </cell>
          <cell r="F100" t="str">
            <v/>
          </cell>
        </row>
        <row r="101">
          <cell r="B101" t="str">
            <v>No, cannot meet unexpected expense</v>
          </cell>
          <cell r="C101" t="str">
            <v>SŜ</v>
          </cell>
          <cell r="D101">
            <v>11.46</v>
          </cell>
          <cell r="E101" t="str">
            <v/>
          </cell>
          <cell r="F101" t="str">
            <v/>
          </cell>
        </row>
        <row r="102">
          <cell r="B102" t="str">
            <v>Household had no vehicle access</v>
          </cell>
          <cell r="C102">
            <v>0</v>
          </cell>
          <cell r="D102">
            <v>0</v>
          </cell>
          <cell r="E102" t="str">
            <v>.</v>
          </cell>
          <cell r="F102" t="str">
            <v>*</v>
          </cell>
        </row>
        <row r="103">
          <cell r="B103" t="str">
            <v>Household had vehicle access</v>
          </cell>
          <cell r="C103" t="str">
            <v>Ŝ</v>
          </cell>
          <cell r="D103">
            <v>10.69</v>
          </cell>
          <cell r="E103" t="str">
            <v/>
          </cell>
          <cell r="F103" t="str">
            <v/>
          </cell>
        </row>
        <row r="104">
          <cell r="B104" t="str">
            <v>Household had access to device</v>
          </cell>
          <cell r="C104" t="str">
            <v>Ŝ</v>
          </cell>
          <cell r="D104">
            <v>9.8800000000000008</v>
          </cell>
          <cell r="E104" t="str">
            <v/>
          </cell>
          <cell r="F104" t="str">
            <v/>
          </cell>
        </row>
        <row r="105">
          <cell r="B105" t="str">
            <v>One person household</v>
          </cell>
          <cell r="C105" t="str">
            <v>SŜ</v>
          </cell>
          <cell r="D105">
            <v>17.690000000000001</v>
          </cell>
          <cell r="E105" t="str">
            <v/>
          </cell>
          <cell r="F105" t="str">
            <v/>
          </cell>
        </row>
        <row r="106">
          <cell r="B106" t="str">
            <v>One parent with child(ren)</v>
          </cell>
          <cell r="C106" t="str">
            <v>SŜ</v>
          </cell>
          <cell r="D106">
            <v>14.99</v>
          </cell>
          <cell r="E106" t="str">
            <v/>
          </cell>
          <cell r="F106" t="str">
            <v/>
          </cell>
        </row>
        <row r="107">
          <cell r="B107" t="str">
            <v>Couple only</v>
          </cell>
          <cell r="C107" t="str">
            <v>S</v>
          </cell>
          <cell r="D107">
            <v>60.57</v>
          </cell>
          <cell r="E107" t="str">
            <v/>
          </cell>
          <cell r="F107" t="str">
            <v/>
          </cell>
        </row>
        <row r="108">
          <cell r="B108" t="str">
            <v>Couple with child(ren)</v>
          </cell>
          <cell r="C108" t="str">
            <v>S</v>
          </cell>
          <cell r="D108">
            <v>38.36</v>
          </cell>
          <cell r="E108" t="str">
            <v/>
          </cell>
          <cell r="F108" t="str">
            <v/>
          </cell>
        </row>
        <row r="109">
          <cell r="B109" t="str">
            <v>Other multi-person household</v>
          </cell>
          <cell r="C109" t="str">
            <v>S</v>
          </cell>
          <cell r="D109">
            <v>51.13</v>
          </cell>
          <cell r="E109" t="str">
            <v/>
          </cell>
          <cell r="F109" t="str">
            <v/>
          </cell>
        </row>
        <row r="110">
          <cell r="B110" t="str">
            <v>Other household with couple and/or child</v>
          </cell>
          <cell r="C110" t="str">
            <v>S</v>
          </cell>
          <cell r="D110">
            <v>29.92</v>
          </cell>
          <cell r="E110" t="str">
            <v/>
          </cell>
          <cell r="F110" t="str">
            <v/>
          </cell>
        </row>
        <row r="111">
          <cell r="B111" t="str">
            <v>One-person household</v>
          </cell>
          <cell r="C111" t="str">
            <v>SŜ</v>
          </cell>
          <cell r="D111">
            <v>17.690000000000001</v>
          </cell>
          <cell r="E111" t="str">
            <v/>
          </cell>
          <cell r="F111" t="str">
            <v/>
          </cell>
        </row>
        <row r="112">
          <cell r="B112" t="str">
            <v>Two-people household</v>
          </cell>
          <cell r="C112" t="str">
            <v>S</v>
          </cell>
          <cell r="D112">
            <v>21.55</v>
          </cell>
          <cell r="E112" t="str">
            <v/>
          </cell>
          <cell r="F112" t="str">
            <v/>
          </cell>
        </row>
        <row r="113">
          <cell r="B113" t="str">
            <v>Three-people household</v>
          </cell>
          <cell r="C113" t="str">
            <v>S</v>
          </cell>
          <cell r="D113">
            <v>22.83</v>
          </cell>
          <cell r="E113" t="str">
            <v/>
          </cell>
          <cell r="F113" t="str">
            <v/>
          </cell>
        </row>
        <row r="114">
          <cell r="B114" t="str">
            <v>Four-people household</v>
          </cell>
          <cell r="C114" t="str">
            <v>S</v>
          </cell>
          <cell r="D114">
            <v>20.54</v>
          </cell>
          <cell r="E114" t="str">
            <v/>
          </cell>
          <cell r="F114" t="str">
            <v/>
          </cell>
        </row>
        <row r="115">
          <cell r="B115" t="str">
            <v>Five-or-more-people household</v>
          </cell>
          <cell r="C115" t="str">
            <v>S</v>
          </cell>
          <cell r="D115">
            <v>28.68</v>
          </cell>
          <cell r="E115" t="str">
            <v/>
          </cell>
          <cell r="F115" t="str">
            <v/>
          </cell>
        </row>
        <row r="116">
          <cell r="B116" t="str">
            <v>No children in household</v>
          </cell>
          <cell r="C116" t="str">
            <v>SŜ</v>
          </cell>
          <cell r="D116">
            <v>17.68</v>
          </cell>
          <cell r="E116" t="str">
            <v/>
          </cell>
          <cell r="F116" t="str">
            <v/>
          </cell>
        </row>
        <row r="117">
          <cell r="B117" t="str">
            <v>One-child household</v>
          </cell>
          <cell r="C117" t="str">
            <v>S</v>
          </cell>
          <cell r="D117">
            <v>23.19</v>
          </cell>
          <cell r="E117" t="str">
            <v/>
          </cell>
          <cell r="F117" t="str">
            <v/>
          </cell>
        </row>
        <row r="118">
          <cell r="B118" t="str">
            <v>Two-or-more-children household</v>
          </cell>
          <cell r="C118" t="str">
            <v>SŜ</v>
          </cell>
          <cell r="D118">
            <v>15.34</v>
          </cell>
          <cell r="E118" t="str">
            <v/>
          </cell>
          <cell r="F118" t="str">
            <v/>
          </cell>
        </row>
        <row r="119">
          <cell r="B119" t="str">
            <v>No children in household</v>
          </cell>
          <cell r="C119" t="str">
            <v>SŜ</v>
          </cell>
          <cell r="D119">
            <v>17.68</v>
          </cell>
          <cell r="E119" t="str">
            <v/>
          </cell>
          <cell r="F119" t="str">
            <v/>
          </cell>
        </row>
        <row r="120">
          <cell r="B120" t="str">
            <v>One-or-more-children household</v>
          </cell>
          <cell r="C120" t="str">
            <v>SŜ</v>
          </cell>
          <cell r="D120">
            <v>11.95</v>
          </cell>
          <cell r="E120" t="str">
            <v/>
          </cell>
          <cell r="F120" t="str">
            <v/>
          </cell>
        </row>
        <row r="121">
          <cell r="B121" t="str">
            <v>Yes, lived at current address</v>
          </cell>
          <cell r="C121" t="str">
            <v>SŜ</v>
          </cell>
          <cell r="D121">
            <v>9.68</v>
          </cell>
          <cell r="E121" t="str">
            <v/>
          </cell>
          <cell r="F121" t="str">
            <v/>
          </cell>
        </row>
        <row r="122">
          <cell r="B122" t="str">
            <v>No, did not live at current address</v>
          </cell>
          <cell r="C122" t="str">
            <v>S</v>
          </cell>
          <cell r="D122">
            <v>20.21</v>
          </cell>
          <cell r="E122" t="str">
            <v/>
          </cell>
          <cell r="F122" t="str">
            <v/>
          </cell>
        </row>
        <row r="123">
          <cell r="B123" t="str">
            <v>Owned</v>
          </cell>
          <cell r="C123" t="str">
            <v>S</v>
          </cell>
          <cell r="D123">
            <v>22.26</v>
          </cell>
          <cell r="E123" t="str">
            <v/>
          </cell>
          <cell r="F123" t="str">
            <v/>
          </cell>
        </row>
        <row r="124">
          <cell r="B124" t="str">
            <v>Rented, private</v>
          </cell>
          <cell r="C124" t="str">
            <v>SŜ</v>
          </cell>
          <cell r="D124">
            <v>17.52</v>
          </cell>
          <cell r="E124" t="str">
            <v/>
          </cell>
          <cell r="F124" t="str">
            <v/>
          </cell>
        </row>
        <row r="125">
          <cell r="B125" t="str">
            <v>Rented, government</v>
          </cell>
          <cell r="C125">
            <v>0</v>
          </cell>
          <cell r="D125">
            <v>0</v>
          </cell>
          <cell r="E125" t="str">
            <v>.</v>
          </cell>
          <cell r="F125" t="str">
            <v>*</v>
          </cell>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5">
        <row r="4">
          <cell r="B4" t="str">
            <v>New Zealand Average</v>
          </cell>
          <cell r="C4">
            <v>90.83</v>
          </cell>
          <cell r="D4">
            <v>7.25</v>
          </cell>
          <cell r="E4" t="str">
            <v>.‡</v>
          </cell>
          <cell r="F4" t="str">
            <v/>
          </cell>
        </row>
        <row r="5">
          <cell r="B5" t="str">
            <v>Male</v>
          </cell>
          <cell r="C5">
            <v>82.92</v>
          </cell>
          <cell r="D5">
            <v>23.24</v>
          </cell>
          <cell r="E5" t="str">
            <v>.</v>
          </cell>
          <cell r="F5" t="str">
            <v/>
          </cell>
        </row>
        <row r="6">
          <cell r="B6" t="str">
            <v>Female</v>
          </cell>
          <cell r="C6">
            <v>92.42</v>
          </cell>
          <cell r="D6">
            <v>7.47</v>
          </cell>
          <cell r="E6" t="str">
            <v>.‡</v>
          </cell>
          <cell r="F6" t="str">
            <v/>
          </cell>
        </row>
        <row r="7">
          <cell r="B7" t="str">
            <v>Cis-male</v>
          </cell>
          <cell r="C7">
            <v>82.92</v>
          </cell>
          <cell r="D7">
            <v>23.24</v>
          </cell>
          <cell r="E7" t="str">
            <v>.</v>
          </cell>
          <cell r="F7" t="str">
            <v/>
          </cell>
        </row>
        <row r="8">
          <cell r="B8" t="str">
            <v>Cis-female</v>
          </cell>
          <cell r="C8">
            <v>92.32</v>
          </cell>
          <cell r="D8">
            <v>7.57</v>
          </cell>
          <cell r="E8" t="str">
            <v>.‡</v>
          </cell>
          <cell r="F8" t="str">
            <v/>
          </cell>
        </row>
        <row r="9">
          <cell r="B9" t="str">
            <v>Gender-diverse or trans-gender</v>
          </cell>
          <cell r="C9" t="str">
            <v>Ŝ</v>
          </cell>
          <cell r="D9">
            <v>0</v>
          </cell>
          <cell r="E9" t="str">
            <v/>
          </cell>
          <cell r="F9" t="str">
            <v>*</v>
          </cell>
        </row>
        <row r="10">
          <cell r="B10" t="str">
            <v>Heterosexual</v>
          </cell>
          <cell r="C10">
            <v>89.22</v>
          </cell>
          <cell r="D10">
            <v>8.43</v>
          </cell>
          <cell r="E10" t="str">
            <v>.‡</v>
          </cell>
          <cell r="F10" t="str">
            <v/>
          </cell>
        </row>
        <row r="11">
          <cell r="B11" t="str">
            <v>Gay or lesbian</v>
          </cell>
          <cell r="C11" t="str">
            <v>Ŝ</v>
          </cell>
          <cell r="D11">
            <v>0</v>
          </cell>
          <cell r="E11" t="str">
            <v/>
          </cell>
          <cell r="F11" t="str">
            <v>*</v>
          </cell>
        </row>
        <row r="12">
          <cell r="B12" t="str">
            <v>Bisexual</v>
          </cell>
          <cell r="C12" t="str">
            <v>Ŝ</v>
          </cell>
          <cell r="D12">
            <v>0</v>
          </cell>
          <cell r="E12" t="str">
            <v/>
          </cell>
          <cell r="F12" t="str">
            <v>*</v>
          </cell>
        </row>
        <row r="13">
          <cell r="B13" t="str">
            <v>Other sexual identity</v>
          </cell>
          <cell r="C13" t="str">
            <v>Ŝ</v>
          </cell>
          <cell r="D13">
            <v>0</v>
          </cell>
          <cell r="E13" t="str">
            <v/>
          </cell>
          <cell r="F13" t="str">
            <v>*</v>
          </cell>
        </row>
        <row r="14">
          <cell r="B14" t="str">
            <v>People with diverse sexualities</v>
          </cell>
          <cell r="C14" t="str">
            <v>Ŝ</v>
          </cell>
          <cell r="D14">
            <v>0</v>
          </cell>
          <cell r="E14" t="str">
            <v/>
          </cell>
          <cell r="F14" t="str">
            <v>*</v>
          </cell>
        </row>
        <row r="15">
          <cell r="B15" t="str">
            <v>Not LGBT</v>
          </cell>
          <cell r="C15">
            <v>89.34</v>
          </cell>
          <cell r="D15">
            <v>8.34</v>
          </cell>
          <cell r="E15" t="str">
            <v>.‡</v>
          </cell>
          <cell r="F15" t="str">
            <v/>
          </cell>
        </row>
        <row r="16">
          <cell r="B16" t="str">
            <v>LGBT</v>
          </cell>
          <cell r="C16" t="str">
            <v>Ŝ</v>
          </cell>
          <cell r="D16">
            <v>0</v>
          </cell>
          <cell r="E16" t="str">
            <v/>
          </cell>
          <cell r="F16" t="str">
            <v>*</v>
          </cell>
        </row>
        <row r="17">
          <cell r="B17" t="str">
            <v>15–19 years</v>
          </cell>
          <cell r="C17">
            <v>0</v>
          </cell>
          <cell r="D17">
            <v>0</v>
          </cell>
          <cell r="E17" t="str">
            <v>.</v>
          </cell>
          <cell r="F17" t="str">
            <v>*</v>
          </cell>
        </row>
        <row r="18">
          <cell r="B18" t="str">
            <v>20–29 years</v>
          </cell>
          <cell r="C18">
            <v>90.01</v>
          </cell>
          <cell r="D18">
            <v>11.05</v>
          </cell>
          <cell r="E18" t="str">
            <v>.</v>
          </cell>
          <cell r="F18" t="str">
            <v/>
          </cell>
        </row>
        <row r="19">
          <cell r="B19" t="str">
            <v>30–39 years</v>
          </cell>
          <cell r="C19">
            <v>100</v>
          </cell>
          <cell r="D19">
            <v>0</v>
          </cell>
          <cell r="E19" t="str">
            <v>.‡</v>
          </cell>
          <cell r="F19" t="str">
            <v>*</v>
          </cell>
        </row>
        <row r="20">
          <cell r="B20" t="str">
            <v>40–49 years</v>
          </cell>
          <cell r="C20">
            <v>85.19</v>
          </cell>
          <cell r="D20">
            <v>29.05</v>
          </cell>
          <cell r="E20" t="str">
            <v>.</v>
          </cell>
          <cell r="F20" t="str">
            <v/>
          </cell>
        </row>
        <row r="21">
          <cell r="B21" t="str">
            <v>50–59 years</v>
          </cell>
          <cell r="C21" t="str">
            <v>Ŝ</v>
          </cell>
          <cell r="D21">
            <v>0</v>
          </cell>
          <cell r="E21" t="str">
            <v/>
          </cell>
          <cell r="F21" t="str">
            <v>*</v>
          </cell>
        </row>
        <row r="22">
          <cell r="B22" t="str">
            <v>60–64 years</v>
          </cell>
          <cell r="C22" t="str">
            <v>Ŝ</v>
          </cell>
          <cell r="D22">
            <v>0</v>
          </cell>
          <cell r="E22" t="str">
            <v/>
          </cell>
          <cell r="F22" t="str">
            <v>*</v>
          </cell>
        </row>
        <row r="23">
          <cell r="B23" t="str">
            <v>65 years and over</v>
          </cell>
          <cell r="C23" t="str">
            <v>Ŝ</v>
          </cell>
          <cell r="D23">
            <v>0</v>
          </cell>
          <cell r="E23" t="str">
            <v/>
          </cell>
          <cell r="F23" t="str">
            <v>*</v>
          </cell>
        </row>
        <row r="24">
          <cell r="B24" t="str">
            <v>15–29 years</v>
          </cell>
          <cell r="C24">
            <v>83.73</v>
          </cell>
          <cell r="D24">
            <v>13.66</v>
          </cell>
          <cell r="E24" t="str">
            <v>.</v>
          </cell>
          <cell r="F24" t="str">
            <v/>
          </cell>
        </row>
        <row r="25">
          <cell r="B25" t="str">
            <v>30–64 years</v>
          </cell>
          <cell r="C25">
            <v>96.48</v>
          </cell>
          <cell r="D25">
            <v>6.72</v>
          </cell>
          <cell r="E25" t="str">
            <v>.‡</v>
          </cell>
          <cell r="F25" t="str">
            <v/>
          </cell>
        </row>
        <row r="26">
          <cell r="B26" t="str">
            <v>65 years and over</v>
          </cell>
          <cell r="C26" t="str">
            <v>Ŝ</v>
          </cell>
          <cell r="D26">
            <v>0</v>
          </cell>
          <cell r="E26" t="str">
            <v/>
          </cell>
          <cell r="F26" t="str">
            <v>*</v>
          </cell>
        </row>
        <row r="27">
          <cell r="B27" t="str">
            <v>15–19 years</v>
          </cell>
          <cell r="C27">
            <v>0</v>
          </cell>
          <cell r="D27">
            <v>0</v>
          </cell>
          <cell r="E27" t="str">
            <v>.</v>
          </cell>
          <cell r="F27" t="str">
            <v>*</v>
          </cell>
        </row>
        <row r="28">
          <cell r="B28" t="str">
            <v>20–29 years</v>
          </cell>
          <cell r="C28">
            <v>90.01</v>
          </cell>
          <cell r="D28">
            <v>11.05</v>
          </cell>
          <cell r="E28" t="str">
            <v>.</v>
          </cell>
          <cell r="F28" t="str">
            <v/>
          </cell>
        </row>
        <row r="29">
          <cell r="B29" t="str">
            <v>NZ European</v>
          </cell>
          <cell r="C29">
            <v>93.4</v>
          </cell>
          <cell r="D29">
            <v>7.71</v>
          </cell>
          <cell r="E29" t="str">
            <v>.‡</v>
          </cell>
          <cell r="F29" t="str">
            <v/>
          </cell>
        </row>
        <row r="30">
          <cell r="B30" t="str">
            <v>Māori</v>
          </cell>
          <cell r="C30">
            <v>93</v>
          </cell>
          <cell r="D30">
            <v>9.6199999999999992</v>
          </cell>
          <cell r="E30" t="str">
            <v>.‡</v>
          </cell>
          <cell r="F30" t="str">
            <v/>
          </cell>
        </row>
        <row r="31">
          <cell r="B31" t="str">
            <v>Pacific peoples</v>
          </cell>
          <cell r="C31">
            <v>89.34</v>
          </cell>
          <cell r="D31">
            <v>22.95</v>
          </cell>
          <cell r="E31" t="str">
            <v>.</v>
          </cell>
          <cell r="F31" t="str">
            <v/>
          </cell>
        </row>
        <row r="32">
          <cell r="B32" t="str">
            <v>Asian</v>
          </cell>
          <cell r="C32" t="str">
            <v>S</v>
          </cell>
          <cell r="D32">
            <v>149.06</v>
          </cell>
          <cell r="E32" t="str">
            <v/>
          </cell>
          <cell r="F32" t="str">
            <v/>
          </cell>
        </row>
        <row r="33">
          <cell r="B33" t="str">
            <v>Indian</v>
          </cell>
          <cell r="C33" t="str">
            <v>S</v>
          </cell>
          <cell r="D33">
            <v>149.06</v>
          </cell>
          <cell r="E33" t="str">
            <v/>
          </cell>
          <cell r="F33" t="str">
            <v/>
          </cell>
        </row>
        <row r="34">
          <cell r="B34" t="str">
            <v>Other ethnicity (except European and Māori)</v>
          </cell>
          <cell r="C34">
            <v>78.75</v>
          </cell>
          <cell r="D34">
            <v>30.68</v>
          </cell>
          <cell r="E34" t="str">
            <v>.</v>
          </cell>
          <cell r="F34" t="str">
            <v/>
          </cell>
        </row>
        <row r="35">
          <cell r="B35" t="str">
            <v>Other ethnicity (except European, Māori and Asian)</v>
          </cell>
          <cell r="C35">
            <v>89.34</v>
          </cell>
          <cell r="D35">
            <v>22.95</v>
          </cell>
          <cell r="E35" t="str">
            <v>.</v>
          </cell>
          <cell r="F35" t="str">
            <v/>
          </cell>
        </row>
        <row r="36">
          <cell r="B36" t="str">
            <v>Other ethnicity (except European, Māori and Pacific)</v>
          </cell>
          <cell r="C36" t="str">
            <v>S</v>
          </cell>
          <cell r="D36">
            <v>149.06</v>
          </cell>
          <cell r="E36" t="str">
            <v/>
          </cell>
          <cell r="F36" t="str">
            <v/>
          </cell>
        </row>
        <row r="37">
          <cell r="B37">
            <v>2018</v>
          </cell>
          <cell r="C37">
            <v>88.78</v>
          </cell>
          <cell r="D37">
            <v>12.59</v>
          </cell>
          <cell r="E37" t="str">
            <v>.</v>
          </cell>
          <cell r="F37" t="str">
            <v/>
          </cell>
        </row>
        <row r="38">
          <cell r="B38" t="str">
            <v>2019/20</v>
          </cell>
          <cell r="C38">
            <v>92.02</v>
          </cell>
          <cell r="D38">
            <v>8.9499999999999993</v>
          </cell>
          <cell r="E38" t="str">
            <v>.‡</v>
          </cell>
          <cell r="F38" t="str">
            <v/>
          </cell>
        </row>
        <row r="39">
          <cell r="B39" t="str">
            <v>Auckland</v>
          </cell>
          <cell r="C39" t="str">
            <v>Ŝ</v>
          </cell>
          <cell r="D39">
            <v>19.989999999999998</v>
          </cell>
          <cell r="E39" t="str">
            <v/>
          </cell>
          <cell r="F39" t="str">
            <v/>
          </cell>
        </row>
        <row r="40">
          <cell r="B40" t="str">
            <v>Wellington</v>
          </cell>
          <cell r="C40" t="str">
            <v>Ŝ</v>
          </cell>
          <cell r="D40">
            <v>0</v>
          </cell>
          <cell r="E40" t="str">
            <v/>
          </cell>
          <cell r="F40" t="str">
            <v>*</v>
          </cell>
        </row>
        <row r="41">
          <cell r="B41" t="str">
            <v>Rest of North Island</v>
          </cell>
          <cell r="C41">
            <v>96.55</v>
          </cell>
          <cell r="D41">
            <v>6.53</v>
          </cell>
          <cell r="E41" t="str">
            <v>.‡</v>
          </cell>
          <cell r="F41" t="str">
            <v/>
          </cell>
        </row>
        <row r="42">
          <cell r="B42" t="str">
            <v>Canterbury</v>
          </cell>
          <cell r="C42" t="str">
            <v>Ŝ</v>
          </cell>
          <cell r="D42">
            <v>0</v>
          </cell>
          <cell r="E42" t="str">
            <v/>
          </cell>
          <cell r="F42" t="str">
            <v>*</v>
          </cell>
        </row>
        <row r="43">
          <cell r="B43" t="str">
            <v>Rest of South Island</v>
          </cell>
          <cell r="C43" t="str">
            <v>Ŝ</v>
          </cell>
          <cell r="D43">
            <v>0</v>
          </cell>
          <cell r="E43" t="str">
            <v/>
          </cell>
          <cell r="F43" t="str">
            <v>*</v>
          </cell>
        </row>
        <row r="44">
          <cell r="B44" t="str">
            <v>Major urban area</v>
          </cell>
          <cell r="C44">
            <v>83.67</v>
          </cell>
          <cell r="D44">
            <v>13.73</v>
          </cell>
          <cell r="E44" t="str">
            <v>.</v>
          </cell>
          <cell r="F44" t="str">
            <v/>
          </cell>
        </row>
        <row r="45">
          <cell r="B45" t="str">
            <v>Large urban area</v>
          </cell>
          <cell r="C45" t="str">
            <v>Ŝ</v>
          </cell>
          <cell r="D45">
            <v>0</v>
          </cell>
          <cell r="E45" t="str">
            <v/>
          </cell>
          <cell r="F45" t="str">
            <v>*</v>
          </cell>
        </row>
        <row r="46">
          <cell r="B46" t="str">
            <v>Medium urban area</v>
          </cell>
          <cell r="C46" t="str">
            <v>Ŝ</v>
          </cell>
          <cell r="D46">
            <v>0</v>
          </cell>
          <cell r="E46" t="str">
            <v/>
          </cell>
          <cell r="F46" t="str">
            <v>*</v>
          </cell>
        </row>
        <row r="47">
          <cell r="B47" t="str">
            <v>Small urban area</v>
          </cell>
          <cell r="C47" t="str">
            <v>Ŝ</v>
          </cell>
          <cell r="D47">
            <v>0</v>
          </cell>
          <cell r="E47" t="str">
            <v/>
          </cell>
          <cell r="F47" t="str">
            <v>*</v>
          </cell>
        </row>
        <row r="48">
          <cell r="B48" t="str">
            <v>Rural settlement/rural other</v>
          </cell>
          <cell r="C48">
            <v>85.44</v>
          </cell>
          <cell r="D48">
            <v>32.4</v>
          </cell>
          <cell r="E48" t="str">
            <v>.</v>
          </cell>
          <cell r="F48" t="str">
            <v/>
          </cell>
        </row>
        <row r="49">
          <cell r="B49" t="str">
            <v>Major urban area</v>
          </cell>
          <cell r="C49">
            <v>83.67</v>
          </cell>
          <cell r="D49">
            <v>13.73</v>
          </cell>
          <cell r="E49" t="str">
            <v>.</v>
          </cell>
          <cell r="F49" t="str">
            <v/>
          </cell>
        </row>
        <row r="50">
          <cell r="B50" t="str">
            <v>Medium/large urban area</v>
          </cell>
          <cell r="C50">
            <v>100</v>
          </cell>
          <cell r="D50">
            <v>0</v>
          </cell>
          <cell r="E50" t="str">
            <v>.‡</v>
          </cell>
          <cell r="F50" t="str">
            <v>*</v>
          </cell>
        </row>
        <row r="51">
          <cell r="B51" t="str">
            <v>Small urban/rural area</v>
          </cell>
          <cell r="C51" t="str">
            <v>Ŝ</v>
          </cell>
          <cell r="D51">
            <v>10.050000000000001</v>
          </cell>
          <cell r="E51" t="str">
            <v/>
          </cell>
          <cell r="F51" t="str">
            <v/>
          </cell>
        </row>
        <row r="52">
          <cell r="B52" t="str">
            <v>Quintile 1 (least deprived)</v>
          </cell>
          <cell r="C52" t="str">
            <v>S</v>
          </cell>
          <cell r="D52">
            <v>50.95</v>
          </cell>
          <cell r="E52" t="str">
            <v/>
          </cell>
          <cell r="F52" t="str">
            <v/>
          </cell>
        </row>
        <row r="53">
          <cell r="B53" t="str">
            <v>Quintile 2</v>
          </cell>
          <cell r="C53" t="str">
            <v>Ŝ</v>
          </cell>
          <cell r="D53">
            <v>5.71</v>
          </cell>
          <cell r="E53" t="str">
            <v/>
          </cell>
          <cell r="F53" t="str">
            <v/>
          </cell>
        </row>
        <row r="54">
          <cell r="B54" t="str">
            <v>Quintile 3</v>
          </cell>
          <cell r="C54" t="str">
            <v>Ŝ</v>
          </cell>
          <cell r="D54">
            <v>0</v>
          </cell>
          <cell r="E54" t="str">
            <v/>
          </cell>
          <cell r="F54" t="str">
            <v>*</v>
          </cell>
        </row>
        <row r="55">
          <cell r="B55" t="str">
            <v>Quintile 4</v>
          </cell>
          <cell r="C55">
            <v>94.79</v>
          </cell>
          <cell r="D55">
            <v>10.53</v>
          </cell>
          <cell r="E55" t="str">
            <v>.</v>
          </cell>
          <cell r="F55" t="str">
            <v/>
          </cell>
        </row>
        <row r="56">
          <cell r="B56" t="str">
            <v>Quintile 5 (most deprived)</v>
          </cell>
          <cell r="C56">
            <v>85.81</v>
          </cell>
          <cell r="D56">
            <v>13.64</v>
          </cell>
          <cell r="E56" t="str">
            <v>.</v>
          </cell>
          <cell r="F56" t="str">
            <v/>
          </cell>
        </row>
        <row r="57">
          <cell r="B57" t="str">
            <v>Had partner within last 12 months</v>
          </cell>
          <cell r="C57">
            <v>90.83</v>
          </cell>
          <cell r="D57">
            <v>7.25</v>
          </cell>
          <cell r="E57" t="str">
            <v>.‡</v>
          </cell>
          <cell r="F57" t="str">
            <v/>
          </cell>
        </row>
        <row r="58">
          <cell r="B58" t="str">
            <v>Has ever had a partner</v>
          </cell>
          <cell r="C58">
            <v>90.83</v>
          </cell>
          <cell r="D58">
            <v>7.25</v>
          </cell>
          <cell r="E58" t="str">
            <v>.‡</v>
          </cell>
          <cell r="F58" t="str">
            <v/>
          </cell>
        </row>
        <row r="59">
          <cell r="B59" t="str">
            <v>Partnered – legally registered</v>
          </cell>
          <cell r="C59">
            <v>85.63</v>
          </cell>
          <cell r="D59">
            <v>21.16</v>
          </cell>
          <cell r="E59" t="str">
            <v>.</v>
          </cell>
          <cell r="F59" t="str">
            <v/>
          </cell>
        </row>
        <row r="60">
          <cell r="B60" t="str">
            <v>Partnered – not legally registered</v>
          </cell>
          <cell r="C60">
            <v>83.67</v>
          </cell>
          <cell r="D60">
            <v>23.73</v>
          </cell>
          <cell r="E60" t="str">
            <v>.</v>
          </cell>
          <cell r="F60" t="str">
            <v/>
          </cell>
        </row>
        <row r="61">
          <cell r="B61" t="str">
            <v>Non-partnered</v>
          </cell>
          <cell r="C61">
            <v>94.86</v>
          </cell>
          <cell r="D61">
            <v>6.89</v>
          </cell>
          <cell r="E61" t="str">
            <v>.‡</v>
          </cell>
          <cell r="F61" t="str">
            <v/>
          </cell>
        </row>
        <row r="62">
          <cell r="B62" t="str">
            <v>Never married and never in a civil union</v>
          </cell>
          <cell r="C62">
            <v>90.23</v>
          </cell>
          <cell r="D62">
            <v>13.99</v>
          </cell>
          <cell r="E62" t="str">
            <v>.</v>
          </cell>
          <cell r="F62" t="str">
            <v/>
          </cell>
        </row>
        <row r="63">
          <cell r="B63" t="str">
            <v>Divorced</v>
          </cell>
          <cell r="C63" t="str">
            <v>Ŝ</v>
          </cell>
          <cell r="D63">
            <v>0</v>
          </cell>
          <cell r="E63" t="str">
            <v/>
          </cell>
          <cell r="F63" t="str">
            <v>*</v>
          </cell>
        </row>
        <row r="64">
          <cell r="B64" t="str">
            <v>Widowed/surviving partner</v>
          </cell>
          <cell r="C64" t="str">
            <v>Ŝ</v>
          </cell>
          <cell r="D64">
            <v>0</v>
          </cell>
          <cell r="E64" t="str">
            <v/>
          </cell>
          <cell r="F64" t="str">
            <v>*</v>
          </cell>
        </row>
        <row r="65">
          <cell r="B65" t="str">
            <v>Separated</v>
          </cell>
          <cell r="C65">
            <v>91.33</v>
          </cell>
          <cell r="D65">
            <v>11.36</v>
          </cell>
          <cell r="E65" t="str">
            <v>.</v>
          </cell>
          <cell r="F65" t="str">
            <v/>
          </cell>
        </row>
        <row r="66">
          <cell r="B66" t="str">
            <v>Married/civil union/de facto</v>
          </cell>
          <cell r="C66">
            <v>85.63</v>
          </cell>
          <cell r="D66">
            <v>21.16</v>
          </cell>
          <cell r="E66" t="str">
            <v>.</v>
          </cell>
          <cell r="F66" t="str">
            <v/>
          </cell>
        </row>
        <row r="67">
          <cell r="B67" t="str">
            <v>Adults with disability</v>
          </cell>
          <cell r="C67" t="str">
            <v>S</v>
          </cell>
          <cell r="D67">
            <v>41.98</v>
          </cell>
          <cell r="E67" t="str">
            <v/>
          </cell>
          <cell r="F67" t="str">
            <v/>
          </cell>
        </row>
        <row r="68">
          <cell r="B68" t="str">
            <v>Adults without disability</v>
          </cell>
          <cell r="C68">
            <v>92.05</v>
          </cell>
          <cell r="D68">
            <v>6.94</v>
          </cell>
          <cell r="E68" t="str">
            <v>.‡</v>
          </cell>
          <cell r="F68" t="str">
            <v/>
          </cell>
        </row>
        <row r="69">
          <cell r="B69" t="str">
            <v>Low level of psychological distress</v>
          </cell>
          <cell r="C69">
            <v>92.95</v>
          </cell>
          <cell r="D69">
            <v>8.1300000000000008</v>
          </cell>
          <cell r="E69" t="str">
            <v>.‡</v>
          </cell>
          <cell r="F69" t="str">
            <v/>
          </cell>
        </row>
        <row r="70">
          <cell r="B70" t="str">
            <v>Moderate level of psychological distress</v>
          </cell>
          <cell r="C70" t="str">
            <v>Ŝ</v>
          </cell>
          <cell r="D70">
            <v>17.53</v>
          </cell>
          <cell r="E70" t="str">
            <v/>
          </cell>
          <cell r="F70" t="str">
            <v/>
          </cell>
        </row>
        <row r="71">
          <cell r="B71" t="str">
            <v>High level of psychological distress</v>
          </cell>
          <cell r="C71">
            <v>83.53</v>
          </cell>
          <cell r="D71">
            <v>24.52</v>
          </cell>
          <cell r="E71" t="str">
            <v>.</v>
          </cell>
          <cell r="F71" t="str">
            <v/>
          </cell>
        </row>
        <row r="72">
          <cell r="B72" t="str">
            <v>No probable serious mental illness</v>
          </cell>
          <cell r="C72">
            <v>92.95</v>
          </cell>
          <cell r="D72">
            <v>8.1300000000000008</v>
          </cell>
          <cell r="E72" t="str">
            <v>.‡</v>
          </cell>
          <cell r="F72" t="str">
            <v/>
          </cell>
        </row>
        <row r="73">
          <cell r="B73" t="str">
            <v>Probable serious mental illness</v>
          </cell>
          <cell r="C73" t="str">
            <v>Ŝ</v>
          </cell>
          <cell r="D73">
            <v>17.53</v>
          </cell>
          <cell r="E73" t="str">
            <v/>
          </cell>
          <cell r="F73" t="str">
            <v/>
          </cell>
        </row>
        <row r="74">
          <cell r="B74" t="str">
            <v>Employed</v>
          </cell>
          <cell r="C74">
            <v>83.65</v>
          </cell>
          <cell r="D74">
            <v>13.85</v>
          </cell>
          <cell r="E74" t="str">
            <v>.</v>
          </cell>
          <cell r="F74" t="str">
            <v/>
          </cell>
        </row>
        <row r="75">
          <cell r="B75" t="str">
            <v>Unemployed</v>
          </cell>
          <cell r="C75" t="str">
            <v>Ŝ</v>
          </cell>
          <cell r="D75">
            <v>0</v>
          </cell>
          <cell r="E75" t="str">
            <v/>
          </cell>
          <cell r="F75" t="str">
            <v>*</v>
          </cell>
        </row>
        <row r="76">
          <cell r="B76" t="str">
            <v>Retired</v>
          </cell>
          <cell r="C76" t="str">
            <v>Ŝ</v>
          </cell>
          <cell r="D76">
            <v>0</v>
          </cell>
          <cell r="E76" t="str">
            <v/>
          </cell>
          <cell r="F76" t="str">
            <v>*</v>
          </cell>
        </row>
        <row r="77">
          <cell r="B77" t="str">
            <v>Home or caring duties or voluntary work</v>
          </cell>
          <cell r="C77">
            <v>100</v>
          </cell>
          <cell r="D77">
            <v>0</v>
          </cell>
          <cell r="E77" t="str">
            <v>.‡</v>
          </cell>
          <cell r="F77" t="str">
            <v>*</v>
          </cell>
        </row>
        <row r="78">
          <cell r="B78" t="str">
            <v>Not employed, studying</v>
          </cell>
          <cell r="C78" t="str">
            <v>S</v>
          </cell>
          <cell r="D78">
            <v>45.21</v>
          </cell>
          <cell r="E78" t="str">
            <v/>
          </cell>
          <cell r="F78" t="str">
            <v/>
          </cell>
        </row>
        <row r="79">
          <cell r="B79" t="str">
            <v>Not employed, not actively seeking work/unable to work</v>
          </cell>
          <cell r="C79" t="str">
            <v>Ŝ</v>
          </cell>
          <cell r="D79">
            <v>0</v>
          </cell>
          <cell r="E79" t="str">
            <v/>
          </cell>
          <cell r="F79" t="str">
            <v>*</v>
          </cell>
        </row>
        <row r="80">
          <cell r="B80" t="str">
            <v>Other employment status</v>
          </cell>
          <cell r="C80" t="str">
            <v>Ŝ</v>
          </cell>
          <cell r="D80">
            <v>10.63</v>
          </cell>
          <cell r="E80" t="str">
            <v/>
          </cell>
          <cell r="F80" t="str">
            <v/>
          </cell>
        </row>
        <row r="81">
          <cell r="B81" t="str">
            <v>Not in the labour force</v>
          </cell>
          <cell r="C81">
            <v>97.28</v>
          </cell>
          <cell r="D81">
            <v>5.16</v>
          </cell>
          <cell r="E81" t="str">
            <v>.‡</v>
          </cell>
          <cell r="F81" t="str">
            <v/>
          </cell>
        </row>
        <row r="82">
          <cell r="B82" t="str">
            <v>Personal income: $20,000 or less</v>
          </cell>
          <cell r="C82">
            <v>90.73</v>
          </cell>
          <cell r="D82">
            <v>13.26</v>
          </cell>
          <cell r="E82" t="str">
            <v>.</v>
          </cell>
          <cell r="F82" t="str">
            <v/>
          </cell>
        </row>
        <row r="83">
          <cell r="B83" t="str">
            <v>Personal income: $20,001–$40,000</v>
          </cell>
          <cell r="C83" t="str">
            <v>Ŝ</v>
          </cell>
          <cell r="D83">
            <v>7.87</v>
          </cell>
          <cell r="E83" t="str">
            <v/>
          </cell>
          <cell r="F83" t="str">
            <v/>
          </cell>
        </row>
        <row r="84">
          <cell r="B84" t="str">
            <v>Personal income: $40,001–$60,000</v>
          </cell>
          <cell r="C84" t="str">
            <v>Ŝ</v>
          </cell>
          <cell r="D84">
            <v>13.16</v>
          </cell>
          <cell r="E84" t="str">
            <v/>
          </cell>
          <cell r="F84" t="str">
            <v/>
          </cell>
        </row>
        <row r="85">
          <cell r="B85" t="str">
            <v>Personal income: $60,001 or more</v>
          </cell>
          <cell r="C85">
            <v>75.62</v>
          </cell>
          <cell r="D85">
            <v>32.03</v>
          </cell>
          <cell r="E85" t="str">
            <v>.</v>
          </cell>
          <cell r="F85" t="str">
            <v/>
          </cell>
        </row>
        <row r="86">
          <cell r="B86" t="str">
            <v>Household income: $40,000 or less</v>
          </cell>
          <cell r="C86">
            <v>87.99</v>
          </cell>
          <cell r="D86">
            <v>12.99</v>
          </cell>
          <cell r="E86" t="str">
            <v>.</v>
          </cell>
          <cell r="F86" t="str">
            <v/>
          </cell>
        </row>
        <row r="87">
          <cell r="B87" t="str">
            <v>Household income: $40,001–$60,000</v>
          </cell>
          <cell r="C87" t="str">
            <v>Ŝ</v>
          </cell>
          <cell r="D87">
            <v>14.03</v>
          </cell>
          <cell r="E87" t="str">
            <v/>
          </cell>
          <cell r="F87" t="str">
            <v/>
          </cell>
        </row>
        <row r="88">
          <cell r="B88" t="str">
            <v>Household income: $60,001–$100,000</v>
          </cell>
          <cell r="C88" t="str">
            <v>Ŝ</v>
          </cell>
          <cell r="D88">
            <v>0.87</v>
          </cell>
          <cell r="E88" t="str">
            <v/>
          </cell>
          <cell r="F88" t="str">
            <v>*</v>
          </cell>
        </row>
        <row r="89">
          <cell r="B89" t="str">
            <v>Household income: $100,001 or more</v>
          </cell>
          <cell r="C89">
            <v>86.86</v>
          </cell>
          <cell r="D89">
            <v>27.68</v>
          </cell>
          <cell r="E89" t="str">
            <v>.</v>
          </cell>
          <cell r="F89" t="str">
            <v/>
          </cell>
        </row>
        <row r="90">
          <cell r="B90" t="str">
            <v>Not at all limited</v>
          </cell>
          <cell r="C90" t="str">
            <v>Ŝ</v>
          </cell>
          <cell r="D90">
            <v>17.899999999999999</v>
          </cell>
          <cell r="E90" t="str">
            <v/>
          </cell>
          <cell r="F90" t="str">
            <v/>
          </cell>
        </row>
        <row r="91">
          <cell r="B91" t="str">
            <v>A little limited</v>
          </cell>
          <cell r="C91" t="str">
            <v>Ŝ</v>
          </cell>
          <cell r="D91">
            <v>0</v>
          </cell>
          <cell r="E91" t="str">
            <v/>
          </cell>
          <cell r="F91" t="str">
            <v>*</v>
          </cell>
        </row>
        <row r="92">
          <cell r="B92" t="str">
            <v>Quite limited</v>
          </cell>
          <cell r="C92" t="str">
            <v>Ŝ</v>
          </cell>
          <cell r="D92">
            <v>0</v>
          </cell>
          <cell r="E92" t="str">
            <v/>
          </cell>
          <cell r="F92" t="str">
            <v>*</v>
          </cell>
        </row>
        <row r="93">
          <cell r="B93" t="str">
            <v>Very limited</v>
          </cell>
          <cell r="C93" t="str">
            <v>S</v>
          </cell>
          <cell r="D93">
            <v>43.02</v>
          </cell>
          <cell r="E93" t="str">
            <v/>
          </cell>
          <cell r="F93" t="str">
            <v/>
          </cell>
        </row>
        <row r="94">
          <cell r="B94" t="str">
            <v>Couldn't buy it</v>
          </cell>
          <cell r="C94">
            <v>89.25</v>
          </cell>
          <cell r="D94">
            <v>12.48</v>
          </cell>
          <cell r="E94" t="str">
            <v>.</v>
          </cell>
          <cell r="F94" t="str">
            <v/>
          </cell>
        </row>
        <row r="95">
          <cell r="B95" t="str">
            <v>Not at all limited</v>
          </cell>
          <cell r="C95" t="str">
            <v>Ŝ</v>
          </cell>
          <cell r="D95">
            <v>17.899999999999999</v>
          </cell>
          <cell r="E95" t="str">
            <v/>
          </cell>
          <cell r="F95" t="str">
            <v/>
          </cell>
        </row>
        <row r="96">
          <cell r="B96" t="str">
            <v>A little limited</v>
          </cell>
          <cell r="C96" t="str">
            <v>Ŝ</v>
          </cell>
          <cell r="D96">
            <v>0</v>
          </cell>
          <cell r="E96" t="str">
            <v/>
          </cell>
          <cell r="F96" t="str">
            <v>*</v>
          </cell>
        </row>
        <row r="97">
          <cell r="B97" t="str">
            <v>Quite or very limited</v>
          </cell>
          <cell r="C97">
            <v>83.64</v>
          </cell>
          <cell r="D97">
            <v>21.79</v>
          </cell>
          <cell r="E97" t="str">
            <v>.</v>
          </cell>
          <cell r="F97" t="str">
            <v/>
          </cell>
        </row>
        <row r="98">
          <cell r="B98" t="str">
            <v>Couldn't buy it</v>
          </cell>
          <cell r="C98">
            <v>89.25</v>
          </cell>
          <cell r="D98">
            <v>12.48</v>
          </cell>
          <cell r="E98" t="str">
            <v>.</v>
          </cell>
          <cell r="F98" t="str">
            <v/>
          </cell>
        </row>
        <row r="99">
          <cell r="B99" t="str">
            <v>Yes, can meet unexpected expense</v>
          </cell>
          <cell r="C99">
            <v>88.07</v>
          </cell>
          <cell r="D99">
            <v>12.03</v>
          </cell>
          <cell r="E99" t="str">
            <v>.</v>
          </cell>
          <cell r="F99" t="str">
            <v/>
          </cell>
        </row>
        <row r="100">
          <cell r="B100" t="str">
            <v>No, cannot meet unexpected expense</v>
          </cell>
          <cell r="C100">
            <v>96.59</v>
          </cell>
          <cell r="D100">
            <v>6.42</v>
          </cell>
          <cell r="E100" t="str">
            <v>.‡</v>
          </cell>
          <cell r="F100" t="str">
            <v/>
          </cell>
        </row>
        <row r="101">
          <cell r="B101" t="str">
            <v>Household had no vehicle access</v>
          </cell>
          <cell r="C101" t="str">
            <v>Ŝ</v>
          </cell>
          <cell r="D101">
            <v>0</v>
          </cell>
          <cell r="E101" t="str">
            <v/>
          </cell>
          <cell r="F101" t="str">
            <v>*</v>
          </cell>
        </row>
        <row r="102">
          <cell r="B102" t="str">
            <v>Household had vehicle access</v>
          </cell>
          <cell r="C102">
            <v>89.96</v>
          </cell>
          <cell r="D102">
            <v>7.83</v>
          </cell>
          <cell r="E102" t="str">
            <v>.‡</v>
          </cell>
          <cell r="F102" t="str">
            <v/>
          </cell>
        </row>
        <row r="103">
          <cell r="B103" t="str">
            <v>Household had access to device</v>
          </cell>
          <cell r="C103">
            <v>90.83</v>
          </cell>
          <cell r="D103">
            <v>7.25</v>
          </cell>
          <cell r="E103" t="str">
            <v>.‡</v>
          </cell>
          <cell r="F103" t="str">
            <v/>
          </cell>
        </row>
        <row r="104">
          <cell r="B104" t="str">
            <v>One person household</v>
          </cell>
          <cell r="C104">
            <v>99.21</v>
          </cell>
          <cell r="D104">
            <v>1.63</v>
          </cell>
          <cell r="E104" t="str">
            <v>.‡</v>
          </cell>
          <cell r="F104" t="str">
            <v/>
          </cell>
        </row>
        <row r="105">
          <cell r="B105" t="str">
            <v>One parent with child(ren)</v>
          </cell>
          <cell r="C105">
            <v>96.61</v>
          </cell>
          <cell r="D105">
            <v>6.8</v>
          </cell>
          <cell r="E105" t="str">
            <v>.‡</v>
          </cell>
          <cell r="F105" t="str">
            <v/>
          </cell>
        </row>
        <row r="106">
          <cell r="B106" t="str">
            <v>Couple only</v>
          </cell>
          <cell r="C106" t="str">
            <v>Ŝ</v>
          </cell>
          <cell r="D106">
            <v>0</v>
          </cell>
          <cell r="E106" t="str">
            <v/>
          </cell>
          <cell r="F106" t="str">
            <v>*</v>
          </cell>
        </row>
        <row r="107">
          <cell r="B107" t="str">
            <v>Couple with child(ren)</v>
          </cell>
          <cell r="C107">
            <v>82.7</v>
          </cell>
          <cell r="D107">
            <v>26.85</v>
          </cell>
          <cell r="E107" t="str">
            <v>.</v>
          </cell>
          <cell r="F107" t="str">
            <v/>
          </cell>
        </row>
        <row r="108">
          <cell r="B108" t="str">
            <v>Other multi-person household</v>
          </cell>
          <cell r="C108" t="str">
            <v>S</v>
          </cell>
          <cell r="D108">
            <v>58.34</v>
          </cell>
          <cell r="E108" t="str">
            <v/>
          </cell>
          <cell r="F108" t="str">
            <v/>
          </cell>
        </row>
        <row r="109">
          <cell r="B109" t="str">
            <v>Other household with couple and/or child</v>
          </cell>
          <cell r="C109">
            <v>85.52</v>
          </cell>
          <cell r="D109">
            <v>25.71</v>
          </cell>
          <cell r="E109" t="str">
            <v>.</v>
          </cell>
          <cell r="F109" t="str">
            <v/>
          </cell>
        </row>
        <row r="110">
          <cell r="B110" t="str">
            <v>One-person household</v>
          </cell>
          <cell r="C110">
            <v>99.21</v>
          </cell>
          <cell r="D110">
            <v>1.63</v>
          </cell>
          <cell r="E110" t="str">
            <v>.‡</v>
          </cell>
          <cell r="F110" t="str">
            <v/>
          </cell>
        </row>
        <row r="111">
          <cell r="B111" t="str">
            <v>Two-people household</v>
          </cell>
          <cell r="C111">
            <v>91.06</v>
          </cell>
          <cell r="D111">
            <v>17.940000000000001</v>
          </cell>
          <cell r="E111" t="str">
            <v>.</v>
          </cell>
          <cell r="F111" t="str">
            <v/>
          </cell>
        </row>
        <row r="112">
          <cell r="B112" t="str">
            <v>Three-people household</v>
          </cell>
          <cell r="C112">
            <v>81.459999999999994</v>
          </cell>
          <cell r="D112">
            <v>18</v>
          </cell>
          <cell r="E112" t="str">
            <v>.</v>
          </cell>
          <cell r="F112" t="str">
            <v/>
          </cell>
        </row>
        <row r="113">
          <cell r="B113" t="str">
            <v>Four-people household</v>
          </cell>
          <cell r="C113" t="str">
            <v>Ŝ</v>
          </cell>
          <cell r="D113">
            <v>0</v>
          </cell>
          <cell r="E113" t="str">
            <v/>
          </cell>
          <cell r="F113" t="str">
            <v>*</v>
          </cell>
        </row>
        <row r="114">
          <cell r="B114" t="str">
            <v>Five-or-more-people household</v>
          </cell>
          <cell r="C114" t="str">
            <v>Ŝ</v>
          </cell>
          <cell r="D114">
            <v>18.420000000000002</v>
          </cell>
          <cell r="E114" t="str">
            <v/>
          </cell>
          <cell r="F114" t="str">
            <v/>
          </cell>
        </row>
        <row r="115">
          <cell r="B115" t="str">
            <v>No children in household</v>
          </cell>
          <cell r="C115">
            <v>87.72</v>
          </cell>
          <cell r="D115">
            <v>13.41</v>
          </cell>
          <cell r="E115" t="str">
            <v>.</v>
          </cell>
          <cell r="F115" t="str">
            <v/>
          </cell>
        </row>
        <row r="116">
          <cell r="B116" t="str">
            <v>One-child household</v>
          </cell>
          <cell r="C116" t="str">
            <v>Ŝ</v>
          </cell>
          <cell r="D116">
            <v>14.63</v>
          </cell>
          <cell r="E116" t="str">
            <v/>
          </cell>
          <cell r="F116" t="str">
            <v/>
          </cell>
        </row>
        <row r="117">
          <cell r="B117" t="str">
            <v>Two-or-more-children household</v>
          </cell>
          <cell r="C117">
            <v>92.66</v>
          </cell>
          <cell r="D117">
            <v>10.44</v>
          </cell>
          <cell r="E117" t="str">
            <v>.</v>
          </cell>
          <cell r="F117" t="str">
            <v/>
          </cell>
        </row>
        <row r="118">
          <cell r="B118" t="str">
            <v>No children in household</v>
          </cell>
          <cell r="C118">
            <v>87.72</v>
          </cell>
          <cell r="D118">
            <v>13.41</v>
          </cell>
          <cell r="E118" t="str">
            <v>.</v>
          </cell>
          <cell r="F118" t="str">
            <v/>
          </cell>
        </row>
        <row r="119">
          <cell r="B119" t="str">
            <v>One-or-more-children household</v>
          </cell>
          <cell r="C119">
            <v>92.71</v>
          </cell>
          <cell r="D119">
            <v>8.4600000000000009</v>
          </cell>
          <cell r="E119" t="str">
            <v>.‡</v>
          </cell>
          <cell r="F119" t="str">
            <v/>
          </cell>
        </row>
        <row r="120">
          <cell r="B120" t="str">
            <v>Yes, lived at current address</v>
          </cell>
          <cell r="C120">
            <v>91.83</v>
          </cell>
          <cell r="D120">
            <v>9.01</v>
          </cell>
          <cell r="E120" t="str">
            <v>.‡</v>
          </cell>
          <cell r="F120" t="str">
            <v/>
          </cell>
        </row>
        <row r="121">
          <cell r="B121" t="str">
            <v>No, did not live at current address</v>
          </cell>
          <cell r="C121" t="str">
            <v>Ŝ</v>
          </cell>
          <cell r="D121">
            <v>13.13</v>
          </cell>
          <cell r="E121" t="str">
            <v/>
          </cell>
          <cell r="F121" t="str">
            <v/>
          </cell>
        </row>
        <row r="122">
          <cell r="B122" t="str">
            <v>Owned</v>
          </cell>
          <cell r="C122" t="str">
            <v>Ŝ</v>
          </cell>
          <cell r="D122">
            <v>18.739999999999998</v>
          </cell>
          <cell r="E122" t="str">
            <v/>
          </cell>
          <cell r="F122" t="str">
            <v/>
          </cell>
        </row>
        <row r="123">
          <cell r="B123" t="str">
            <v>Rented, private</v>
          </cell>
          <cell r="C123">
            <v>91.33</v>
          </cell>
          <cell r="D123">
            <v>9.66</v>
          </cell>
          <cell r="E123" t="str">
            <v>.‡</v>
          </cell>
          <cell r="F123" t="str">
            <v/>
          </cell>
        </row>
        <row r="124">
          <cell r="B124" t="str">
            <v>Rented, government</v>
          </cell>
          <cell r="C124">
            <v>100</v>
          </cell>
          <cell r="D124">
            <v>0</v>
          </cell>
          <cell r="E124" t="str">
            <v>.‡</v>
          </cell>
          <cell r="F124" t="str">
            <v>*</v>
          </cell>
        </row>
        <row r="126">
          <cell r="B126"/>
          <cell r="C126"/>
          <cell r="D126"/>
          <cell r="E126"/>
          <cell r="F126"/>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6">
        <row r="4">
          <cell r="B4" t="str">
            <v>New Zealand Average</v>
          </cell>
          <cell r="C4">
            <v>45.01</v>
          </cell>
          <cell r="D4">
            <v>11.86</v>
          </cell>
          <cell r="E4" t="str">
            <v>.</v>
          </cell>
          <cell r="F4" t="str">
            <v/>
          </cell>
        </row>
        <row r="5">
          <cell r="B5" t="str">
            <v>Male</v>
          </cell>
          <cell r="C5" t="str">
            <v>S</v>
          </cell>
          <cell r="D5">
            <v>28.21</v>
          </cell>
          <cell r="E5" t="str">
            <v/>
          </cell>
          <cell r="F5" t="str">
            <v/>
          </cell>
        </row>
        <row r="6">
          <cell r="B6" t="str">
            <v>Female</v>
          </cell>
          <cell r="C6">
            <v>47.18</v>
          </cell>
          <cell r="D6">
            <v>12.83</v>
          </cell>
          <cell r="E6" t="str">
            <v>.</v>
          </cell>
          <cell r="F6" t="str">
            <v/>
          </cell>
        </row>
        <row r="7">
          <cell r="B7" t="str">
            <v>Cis-male</v>
          </cell>
          <cell r="C7" t="str">
            <v>S</v>
          </cell>
          <cell r="D7">
            <v>28.21</v>
          </cell>
          <cell r="E7" t="str">
            <v/>
          </cell>
          <cell r="F7" t="str">
            <v/>
          </cell>
        </row>
        <row r="8">
          <cell r="B8" t="str">
            <v>Cis-female</v>
          </cell>
          <cell r="C8">
            <v>46.45</v>
          </cell>
          <cell r="D8">
            <v>12.87</v>
          </cell>
          <cell r="E8" t="str">
            <v>.</v>
          </cell>
          <cell r="F8" t="str">
            <v/>
          </cell>
        </row>
        <row r="9">
          <cell r="B9" t="str">
            <v>Gender-diverse or trans-gender</v>
          </cell>
          <cell r="C9" t="str">
            <v>Ŝ</v>
          </cell>
          <cell r="D9">
            <v>0</v>
          </cell>
          <cell r="E9" t="str">
            <v/>
          </cell>
          <cell r="F9" t="str">
            <v>*</v>
          </cell>
        </row>
        <row r="10">
          <cell r="B10" t="str">
            <v>Heterosexual</v>
          </cell>
          <cell r="C10">
            <v>50.08</v>
          </cell>
          <cell r="D10">
            <v>14.17</v>
          </cell>
          <cell r="E10" t="str">
            <v>.</v>
          </cell>
          <cell r="F10" t="str">
            <v/>
          </cell>
        </row>
        <row r="11">
          <cell r="B11" t="str">
            <v>Gay or lesbian</v>
          </cell>
          <cell r="C11" t="str">
            <v>S</v>
          </cell>
          <cell r="D11">
            <v>148.41</v>
          </cell>
          <cell r="E11" t="str">
            <v/>
          </cell>
          <cell r="F11" t="str">
            <v/>
          </cell>
        </row>
        <row r="12">
          <cell r="B12" t="str">
            <v>Bisexual</v>
          </cell>
          <cell r="C12" t="str">
            <v>S</v>
          </cell>
          <cell r="D12">
            <v>38.6</v>
          </cell>
          <cell r="E12" t="str">
            <v/>
          </cell>
          <cell r="F12" t="str">
            <v/>
          </cell>
        </row>
        <row r="13">
          <cell r="B13" t="str">
            <v>Other sexual identity</v>
          </cell>
          <cell r="C13">
            <v>0</v>
          </cell>
          <cell r="D13">
            <v>0</v>
          </cell>
          <cell r="E13" t="str">
            <v>.</v>
          </cell>
          <cell r="F13" t="str">
            <v>*</v>
          </cell>
        </row>
        <row r="14">
          <cell r="B14" t="str">
            <v>People with diverse sexualities</v>
          </cell>
          <cell r="C14" t="str">
            <v>S</v>
          </cell>
          <cell r="D14">
            <v>27.12</v>
          </cell>
          <cell r="E14" t="str">
            <v/>
          </cell>
          <cell r="F14" t="str">
            <v/>
          </cell>
        </row>
        <row r="15">
          <cell r="B15" t="str">
            <v>Not LGBT</v>
          </cell>
          <cell r="C15">
            <v>48.18</v>
          </cell>
          <cell r="D15">
            <v>13.82</v>
          </cell>
          <cell r="E15" t="str">
            <v>.</v>
          </cell>
          <cell r="F15" t="str">
            <v/>
          </cell>
        </row>
        <row r="16">
          <cell r="B16" t="str">
            <v>LGBT</v>
          </cell>
          <cell r="C16" t="str">
            <v>S</v>
          </cell>
          <cell r="D16">
            <v>28.04</v>
          </cell>
          <cell r="E16" t="str">
            <v/>
          </cell>
          <cell r="F16" t="str">
            <v/>
          </cell>
        </row>
        <row r="17">
          <cell r="B17" t="str">
            <v>15–19 years</v>
          </cell>
          <cell r="C17" t="str">
            <v>S</v>
          </cell>
          <cell r="D17">
            <v>142.77000000000001</v>
          </cell>
          <cell r="E17" t="str">
            <v/>
          </cell>
          <cell r="F17" t="str">
            <v/>
          </cell>
        </row>
        <row r="18">
          <cell r="B18" t="str">
            <v>20–29 years</v>
          </cell>
          <cell r="C18">
            <v>53.48</v>
          </cell>
          <cell r="D18">
            <v>20.239999999999998</v>
          </cell>
          <cell r="E18" t="str">
            <v>.</v>
          </cell>
          <cell r="F18" t="str">
            <v/>
          </cell>
        </row>
        <row r="19">
          <cell r="B19" t="str">
            <v>30–39 years</v>
          </cell>
          <cell r="C19" t="str">
            <v>S</v>
          </cell>
          <cell r="D19">
            <v>23.44</v>
          </cell>
          <cell r="E19" t="str">
            <v/>
          </cell>
          <cell r="F19" t="str">
            <v/>
          </cell>
        </row>
        <row r="20">
          <cell r="B20" t="str">
            <v>40–49 years</v>
          </cell>
          <cell r="C20" t="str">
            <v>S</v>
          </cell>
          <cell r="D20">
            <v>34.35</v>
          </cell>
          <cell r="E20" t="str">
            <v/>
          </cell>
          <cell r="F20" t="str">
            <v/>
          </cell>
        </row>
        <row r="21">
          <cell r="B21" t="str">
            <v>50–59 years</v>
          </cell>
          <cell r="C21" t="str">
            <v>S</v>
          </cell>
          <cell r="D21">
            <v>41.51</v>
          </cell>
          <cell r="E21" t="str">
            <v/>
          </cell>
          <cell r="F21" t="str">
            <v/>
          </cell>
        </row>
        <row r="22">
          <cell r="B22" t="str">
            <v>60–64 years</v>
          </cell>
          <cell r="C22">
            <v>0</v>
          </cell>
          <cell r="D22">
            <v>0</v>
          </cell>
          <cell r="E22" t="str">
            <v>.</v>
          </cell>
          <cell r="F22" t="str">
            <v>*</v>
          </cell>
        </row>
        <row r="23">
          <cell r="B23" t="str">
            <v>65 years and over</v>
          </cell>
          <cell r="C23" t="str">
            <v>S</v>
          </cell>
          <cell r="D23">
            <v>138.38</v>
          </cell>
          <cell r="E23" t="str">
            <v/>
          </cell>
          <cell r="F23" t="str">
            <v/>
          </cell>
        </row>
        <row r="24">
          <cell r="B24" t="str">
            <v>15–29 years</v>
          </cell>
          <cell r="C24">
            <v>52.16</v>
          </cell>
          <cell r="D24">
            <v>19.32</v>
          </cell>
          <cell r="E24" t="str">
            <v>.</v>
          </cell>
          <cell r="F24" t="str">
            <v/>
          </cell>
        </row>
        <row r="25">
          <cell r="B25" t="str">
            <v>30–64 years</v>
          </cell>
          <cell r="C25" t="str">
            <v>Ŝ</v>
          </cell>
          <cell r="D25">
            <v>16.3</v>
          </cell>
          <cell r="E25" t="str">
            <v/>
          </cell>
          <cell r="F25" t="str">
            <v/>
          </cell>
        </row>
        <row r="26">
          <cell r="B26" t="str">
            <v>65 years and over</v>
          </cell>
          <cell r="C26" t="str">
            <v>S</v>
          </cell>
          <cell r="D26">
            <v>138.38</v>
          </cell>
          <cell r="E26" t="str">
            <v/>
          </cell>
          <cell r="F26" t="str">
            <v/>
          </cell>
        </row>
        <row r="27">
          <cell r="B27" t="str">
            <v>15–19 years</v>
          </cell>
          <cell r="C27" t="str">
            <v>S</v>
          </cell>
          <cell r="D27">
            <v>142.77000000000001</v>
          </cell>
          <cell r="E27" t="str">
            <v/>
          </cell>
          <cell r="F27" t="str">
            <v/>
          </cell>
        </row>
        <row r="28">
          <cell r="B28" t="str">
            <v>20–29 years</v>
          </cell>
          <cell r="C28">
            <v>53.48</v>
          </cell>
          <cell r="D28">
            <v>20.239999999999998</v>
          </cell>
          <cell r="E28" t="str">
            <v>.</v>
          </cell>
          <cell r="F28" t="str">
            <v/>
          </cell>
        </row>
        <row r="29">
          <cell r="B29" t="str">
            <v>NZ European</v>
          </cell>
          <cell r="C29">
            <v>39.200000000000003</v>
          </cell>
          <cell r="D29">
            <v>13.85</v>
          </cell>
          <cell r="E29" t="str">
            <v>.</v>
          </cell>
          <cell r="F29" t="str">
            <v/>
          </cell>
        </row>
        <row r="30">
          <cell r="B30" t="str">
            <v>Māori</v>
          </cell>
          <cell r="C30">
            <v>58.3</v>
          </cell>
          <cell r="D30">
            <v>21.79</v>
          </cell>
          <cell r="E30" t="str">
            <v>.</v>
          </cell>
          <cell r="F30" t="str">
            <v/>
          </cell>
        </row>
        <row r="31">
          <cell r="B31" t="str">
            <v>Pacific peoples</v>
          </cell>
          <cell r="C31" t="str">
            <v>S</v>
          </cell>
          <cell r="D31">
            <v>38.75</v>
          </cell>
          <cell r="E31" t="str">
            <v/>
          </cell>
          <cell r="F31" t="str">
            <v/>
          </cell>
        </row>
        <row r="32">
          <cell r="B32" t="str">
            <v>Asian</v>
          </cell>
          <cell r="C32" t="str">
            <v>S</v>
          </cell>
          <cell r="D32">
            <v>149.06</v>
          </cell>
          <cell r="E32" t="str">
            <v/>
          </cell>
          <cell r="F32" t="str">
            <v/>
          </cell>
        </row>
        <row r="33">
          <cell r="B33" t="str">
            <v>Indian</v>
          </cell>
          <cell r="C33" t="str">
            <v>S</v>
          </cell>
          <cell r="D33">
            <v>149.06</v>
          </cell>
          <cell r="E33" t="str">
            <v/>
          </cell>
          <cell r="F33" t="str">
            <v/>
          </cell>
        </row>
        <row r="34">
          <cell r="B34" t="str">
            <v>Other ethnicity (except European and Māori)</v>
          </cell>
          <cell r="C34" t="str">
            <v>S</v>
          </cell>
          <cell r="D34">
            <v>33.590000000000003</v>
          </cell>
          <cell r="E34" t="str">
            <v/>
          </cell>
          <cell r="F34" t="str">
            <v/>
          </cell>
        </row>
        <row r="35">
          <cell r="B35" t="str">
            <v>Other ethnicity (except European, Māori and Asian)</v>
          </cell>
          <cell r="C35" t="str">
            <v>S</v>
          </cell>
          <cell r="D35">
            <v>38.75</v>
          </cell>
          <cell r="E35" t="str">
            <v/>
          </cell>
          <cell r="F35" t="str">
            <v/>
          </cell>
        </row>
        <row r="36">
          <cell r="B36" t="str">
            <v>Other ethnicity (except European, Māori and Pacific)</v>
          </cell>
          <cell r="C36" t="str">
            <v>S</v>
          </cell>
          <cell r="D36">
            <v>149.06</v>
          </cell>
          <cell r="E36" t="str">
            <v/>
          </cell>
          <cell r="F36" t="str">
            <v/>
          </cell>
        </row>
        <row r="37">
          <cell r="B37">
            <v>2018</v>
          </cell>
          <cell r="C37">
            <v>59.19</v>
          </cell>
          <cell r="D37">
            <v>17.239999999999998</v>
          </cell>
          <cell r="E37" t="str">
            <v>.</v>
          </cell>
          <cell r="F37" t="str">
            <v/>
          </cell>
        </row>
        <row r="38">
          <cell r="B38" t="str">
            <v>2019/20</v>
          </cell>
          <cell r="C38" t="str">
            <v>Ŝ</v>
          </cell>
          <cell r="D38">
            <v>14.97</v>
          </cell>
          <cell r="E38" t="str">
            <v/>
          </cell>
          <cell r="F38" t="str">
            <v/>
          </cell>
        </row>
        <row r="39">
          <cell r="B39" t="str">
            <v>Auckland</v>
          </cell>
          <cell r="C39" t="str">
            <v>S</v>
          </cell>
          <cell r="D39">
            <v>25.69</v>
          </cell>
          <cell r="E39" t="str">
            <v/>
          </cell>
          <cell r="F39" t="str">
            <v/>
          </cell>
        </row>
        <row r="40">
          <cell r="B40" t="str">
            <v>Wellington</v>
          </cell>
          <cell r="C40" t="str">
            <v>S</v>
          </cell>
          <cell r="D40">
            <v>40.36</v>
          </cell>
          <cell r="E40" t="str">
            <v/>
          </cell>
          <cell r="F40" t="str">
            <v/>
          </cell>
        </row>
        <row r="41">
          <cell r="B41" t="str">
            <v>Rest of North Island</v>
          </cell>
          <cell r="C41">
            <v>54.23</v>
          </cell>
          <cell r="D41">
            <v>20.49</v>
          </cell>
          <cell r="E41" t="str">
            <v>.</v>
          </cell>
          <cell r="F41" t="str">
            <v/>
          </cell>
        </row>
        <row r="42">
          <cell r="B42" t="str">
            <v>Canterbury</v>
          </cell>
          <cell r="C42" t="str">
            <v>S</v>
          </cell>
          <cell r="D42">
            <v>48.54</v>
          </cell>
          <cell r="E42" t="str">
            <v/>
          </cell>
          <cell r="F42" t="str">
            <v/>
          </cell>
        </row>
        <row r="43">
          <cell r="B43" t="str">
            <v>Rest of South Island</v>
          </cell>
          <cell r="C43" t="str">
            <v>S</v>
          </cell>
          <cell r="D43">
            <v>42.52</v>
          </cell>
          <cell r="E43" t="str">
            <v/>
          </cell>
          <cell r="F43" t="str">
            <v/>
          </cell>
        </row>
        <row r="44">
          <cell r="B44" t="str">
            <v>Major urban area</v>
          </cell>
          <cell r="C44" t="str">
            <v>Ŝ</v>
          </cell>
          <cell r="D44">
            <v>18.14</v>
          </cell>
          <cell r="E44" t="str">
            <v/>
          </cell>
          <cell r="F44" t="str">
            <v/>
          </cell>
        </row>
        <row r="45">
          <cell r="B45" t="str">
            <v>Large urban area</v>
          </cell>
          <cell r="C45">
            <v>63.39</v>
          </cell>
          <cell r="D45">
            <v>26.71</v>
          </cell>
          <cell r="E45" t="str">
            <v>.</v>
          </cell>
          <cell r="F45" t="str">
            <v/>
          </cell>
        </row>
        <row r="46">
          <cell r="B46" t="str">
            <v>Medium urban area</v>
          </cell>
          <cell r="C46" t="str">
            <v>S</v>
          </cell>
          <cell r="D46">
            <v>46.6</v>
          </cell>
          <cell r="E46" t="str">
            <v/>
          </cell>
          <cell r="F46" t="str">
            <v/>
          </cell>
        </row>
        <row r="47">
          <cell r="B47" t="str">
            <v>Small urban area</v>
          </cell>
          <cell r="C47" t="str">
            <v>S</v>
          </cell>
          <cell r="D47">
            <v>32.619999999999997</v>
          </cell>
          <cell r="E47" t="str">
            <v/>
          </cell>
          <cell r="F47" t="str">
            <v/>
          </cell>
        </row>
        <row r="48">
          <cell r="B48" t="str">
            <v>Rural settlement/rural other</v>
          </cell>
          <cell r="C48" t="str">
            <v>S</v>
          </cell>
          <cell r="D48">
            <v>62.91</v>
          </cell>
          <cell r="E48" t="str">
            <v/>
          </cell>
          <cell r="F48" t="str">
            <v/>
          </cell>
        </row>
        <row r="49">
          <cell r="B49" t="str">
            <v>Major urban area</v>
          </cell>
          <cell r="C49" t="str">
            <v>Ŝ</v>
          </cell>
          <cell r="D49">
            <v>18.14</v>
          </cell>
          <cell r="E49" t="str">
            <v/>
          </cell>
          <cell r="F49" t="str">
            <v/>
          </cell>
        </row>
        <row r="50">
          <cell r="B50" t="str">
            <v>Medium/large urban area</v>
          </cell>
          <cell r="C50">
            <v>56.8</v>
          </cell>
          <cell r="D50">
            <v>22.35</v>
          </cell>
          <cell r="E50" t="str">
            <v>.</v>
          </cell>
          <cell r="F50" t="str">
            <v/>
          </cell>
        </row>
        <row r="51">
          <cell r="B51" t="str">
            <v>Small urban/rural area</v>
          </cell>
          <cell r="C51" t="str">
            <v>S</v>
          </cell>
          <cell r="D51">
            <v>28.56</v>
          </cell>
          <cell r="E51" t="str">
            <v/>
          </cell>
          <cell r="F51" t="str">
            <v/>
          </cell>
        </row>
        <row r="52">
          <cell r="B52" t="str">
            <v>Quintile 1 (least deprived)</v>
          </cell>
          <cell r="C52" t="str">
            <v>SŜ</v>
          </cell>
          <cell r="D52">
            <v>12.09</v>
          </cell>
          <cell r="E52" t="str">
            <v/>
          </cell>
          <cell r="F52" t="str">
            <v>*</v>
          </cell>
        </row>
        <row r="53">
          <cell r="B53" t="str">
            <v>Quintile 2</v>
          </cell>
          <cell r="C53" t="str">
            <v>S</v>
          </cell>
          <cell r="D53">
            <v>60.93</v>
          </cell>
          <cell r="E53" t="str">
            <v/>
          </cell>
          <cell r="F53" t="str">
            <v/>
          </cell>
        </row>
        <row r="54">
          <cell r="B54" t="str">
            <v>Quintile 3</v>
          </cell>
          <cell r="C54" t="str">
            <v>S</v>
          </cell>
          <cell r="D54">
            <v>29.74</v>
          </cell>
          <cell r="E54" t="str">
            <v/>
          </cell>
          <cell r="F54" t="str">
            <v/>
          </cell>
        </row>
        <row r="55">
          <cell r="B55" t="str">
            <v>Quintile 4</v>
          </cell>
          <cell r="C55" t="str">
            <v>S</v>
          </cell>
          <cell r="D55">
            <v>23.49</v>
          </cell>
          <cell r="E55" t="str">
            <v/>
          </cell>
          <cell r="F55" t="str">
            <v/>
          </cell>
        </row>
        <row r="56">
          <cell r="B56" t="str">
            <v>Quintile 5 (most deprived)</v>
          </cell>
          <cell r="C56">
            <v>57.92</v>
          </cell>
          <cell r="D56">
            <v>18.309999999999999</v>
          </cell>
          <cell r="E56" t="str">
            <v>.</v>
          </cell>
          <cell r="F56" t="str">
            <v/>
          </cell>
        </row>
        <row r="57">
          <cell r="B57" t="str">
            <v>Had partner within last 12 months</v>
          </cell>
          <cell r="C57">
            <v>45.01</v>
          </cell>
          <cell r="D57">
            <v>11.86</v>
          </cell>
          <cell r="E57" t="str">
            <v>.</v>
          </cell>
          <cell r="F57" t="str">
            <v/>
          </cell>
        </row>
        <row r="58">
          <cell r="B58" t="str">
            <v>Has ever had a partner</v>
          </cell>
          <cell r="C58">
            <v>45.01</v>
          </cell>
          <cell r="D58">
            <v>11.86</v>
          </cell>
          <cell r="E58" t="str">
            <v>.</v>
          </cell>
          <cell r="F58" t="str">
            <v/>
          </cell>
        </row>
        <row r="59">
          <cell r="B59" t="str">
            <v>Partnered – legally registered</v>
          </cell>
          <cell r="C59" t="str">
            <v>S</v>
          </cell>
          <cell r="D59">
            <v>30.41</v>
          </cell>
          <cell r="E59" t="str">
            <v/>
          </cell>
          <cell r="F59" t="str">
            <v/>
          </cell>
        </row>
        <row r="60">
          <cell r="B60" t="str">
            <v>Partnered – not legally registered</v>
          </cell>
          <cell r="C60" t="str">
            <v>S</v>
          </cell>
          <cell r="D60">
            <v>31.06</v>
          </cell>
          <cell r="E60" t="str">
            <v/>
          </cell>
          <cell r="F60" t="str">
            <v/>
          </cell>
        </row>
        <row r="61">
          <cell r="B61" t="str">
            <v>Non-partnered</v>
          </cell>
          <cell r="C61">
            <v>46.86</v>
          </cell>
          <cell r="D61">
            <v>16.91</v>
          </cell>
          <cell r="E61" t="str">
            <v>.</v>
          </cell>
          <cell r="F61" t="str">
            <v/>
          </cell>
        </row>
        <row r="62">
          <cell r="B62" t="str">
            <v>Never married and never in a civil union</v>
          </cell>
          <cell r="C62">
            <v>45.78</v>
          </cell>
          <cell r="D62">
            <v>22.08</v>
          </cell>
          <cell r="E62" t="str">
            <v>.</v>
          </cell>
          <cell r="F62" t="str">
            <v/>
          </cell>
        </row>
        <row r="63">
          <cell r="B63" t="str">
            <v>Divorced</v>
          </cell>
          <cell r="C63" t="str">
            <v>S</v>
          </cell>
          <cell r="D63">
            <v>46.1</v>
          </cell>
          <cell r="E63" t="str">
            <v/>
          </cell>
          <cell r="F63" t="str">
            <v/>
          </cell>
        </row>
        <row r="64">
          <cell r="B64" t="str">
            <v>Widowed/surviving partner</v>
          </cell>
          <cell r="C64">
            <v>0</v>
          </cell>
          <cell r="D64">
            <v>0</v>
          </cell>
          <cell r="E64" t="str">
            <v>.</v>
          </cell>
          <cell r="F64" t="str">
            <v>*</v>
          </cell>
        </row>
        <row r="65">
          <cell r="B65" t="str">
            <v>Separated</v>
          </cell>
          <cell r="C65">
            <v>53.66</v>
          </cell>
          <cell r="D65">
            <v>19.77</v>
          </cell>
          <cell r="E65" t="str">
            <v>.</v>
          </cell>
          <cell r="F65" t="str">
            <v/>
          </cell>
        </row>
        <row r="66">
          <cell r="B66" t="str">
            <v>Married/civil union/de facto</v>
          </cell>
          <cell r="C66" t="str">
            <v>S</v>
          </cell>
          <cell r="D66">
            <v>30.41</v>
          </cell>
          <cell r="E66" t="str">
            <v/>
          </cell>
          <cell r="F66" t="str">
            <v/>
          </cell>
        </row>
        <row r="67">
          <cell r="B67" t="str">
            <v>Adults with disability</v>
          </cell>
          <cell r="C67" t="str">
            <v>S</v>
          </cell>
          <cell r="D67">
            <v>39.869999999999997</v>
          </cell>
          <cell r="E67" t="str">
            <v/>
          </cell>
          <cell r="F67" t="str">
            <v/>
          </cell>
        </row>
        <row r="68">
          <cell r="B68" t="str">
            <v>Adults without disability</v>
          </cell>
          <cell r="C68">
            <v>47.84</v>
          </cell>
          <cell r="D68">
            <v>12.59</v>
          </cell>
          <cell r="E68" t="str">
            <v>.</v>
          </cell>
          <cell r="F68" t="str">
            <v/>
          </cell>
        </row>
        <row r="69">
          <cell r="B69" t="str">
            <v>Low level of psychological distress</v>
          </cell>
          <cell r="C69">
            <v>48.41</v>
          </cell>
          <cell r="D69">
            <v>15.4</v>
          </cell>
          <cell r="E69" t="str">
            <v>.</v>
          </cell>
          <cell r="F69" t="str">
            <v/>
          </cell>
        </row>
        <row r="70">
          <cell r="B70" t="str">
            <v>Moderate level of psychological distress</v>
          </cell>
          <cell r="C70" t="str">
            <v>S</v>
          </cell>
          <cell r="D70">
            <v>36.42</v>
          </cell>
          <cell r="E70" t="str">
            <v/>
          </cell>
          <cell r="F70" t="str">
            <v/>
          </cell>
        </row>
        <row r="71">
          <cell r="B71" t="str">
            <v>High level of psychological distress</v>
          </cell>
          <cell r="C71" t="str">
            <v>S</v>
          </cell>
          <cell r="D71">
            <v>21.93</v>
          </cell>
          <cell r="E71" t="str">
            <v/>
          </cell>
          <cell r="F71" t="str">
            <v/>
          </cell>
        </row>
        <row r="72">
          <cell r="B72" t="str">
            <v>No probable serious mental illness</v>
          </cell>
          <cell r="C72">
            <v>48.41</v>
          </cell>
          <cell r="D72">
            <v>15.4</v>
          </cell>
          <cell r="E72" t="str">
            <v>.</v>
          </cell>
          <cell r="F72" t="str">
            <v/>
          </cell>
        </row>
        <row r="73">
          <cell r="B73" t="str">
            <v>Probable serious mental illness</v>
          </cell>
          <cell r="C73" t="str">
            <v>S</v>
          </cell>
          <cell r="D73">
            <v>36.42</v>
          </cell>
          <cell r="E73" t="str">
            <v/>
          </cell>
          <cell r="F73" t="str">
            <v/>
          </cell>
        </row>
        <row r="74">
          <cell r="B74" t="str">
            <v>Employed</v>
          </cell>
          <cell r="C74">
            <v>50.23</v>
          </cell>
          <cell r="D74">
            <v>16.05</v>
          </cell>
          <cell r="E74" t="str">
            <v>.</v>
          </cell>
          <cell r="F74" t="str">
            <v/>
          </cell>
        </row>
        <row r="75">
          <cell r="B75" t="str">
            <v>Unemployed</v>
          </cell>
          <cell r="C75" t="str">
            <v>S</v>
          </cell>
          <cell r="D75">
            <v>35.65</v>
          </cell>
          <cell r="E75" t="str">
            <v/>
          </cell>
          <cell r="F75" t="str">
            <v/>
          </cell>
        </row>
        <row r="76">
          <cell r="B76" t="str">
            <v>Retired</v>
          </cell>
          <cell r="C76">
            <v>0</v>
          </cell>
          <cell r="D76">
            <v>0</v>
          </cell>
          <cell r="E76" t="str">
            <v>.</v>
          </cell>
          <cell r="F76" t="str">
            <v>*</v>
          </cell>
        </row>
        <row r="77">
          <cell r="B77" t="str">
            <v>Home or caring duties or voluntary work</v>
          </cell>
          <cell r="C77">
            <v>55.16</v>
          </cell>
          <cell r="D77">
            <v>27</v>
          </cell>
          <cell r="E77" t="str">
            <v>.</v>
          </cell>
          <cell r="F77" t="str">
            <v/>
          </cell>
        </row>
        <row r="78">
          <cell r="B78" t="str">
            <v>Not employed, studying</v>
          </cell>
          <cell r="C78" t="str">
            <v>S</v>
          </cell>
          <cell r="D78">
            <v>75.319999999999993</v>
          </cell>
          <cell r="E78" t="str">
            <v/>
          </cell>
          <cell r="F78" t="str">
            <v/>
          </cell>
        </row>
        <row r="79">
          <cell r="B79" t="str">
            <v>Not employed, not actively seeking work/unable to work</v>
          </cell>
          <cell r="C79" t="str">
            <v>S</v>
          </cell>
          <cell r="D79">
            <v>25.76</v>
          </cell>
          <cell r="E79" t="str">
            <v/>
          </cell>
          <cell r="F79" t="str">
            <v/>
          </cell>
        </row>
        <row r="80">
          <cell r="B80" t="str">
            <v>Other employment status</v>
          </cell>
          <cell r="C80" t="str">
            <v>S</v>
          </cell>
          <cell r="D80">
            <v>56.21</v>
          </cell>
          <cell r="E80" t="str">
            <v/>
          </cell>
          <cell r="F80" t="str">
            <v/>
          </cell>
        </row>
        <row r="81">
          <cell r="B81" t="str">
            <v>Not in the labour force</v>
          </cell>
          <cell r="C81">
            <v>43.97</v>
          </cell>
          <cell r="D81">
            <v>19.68</v>
          </cell>
          <cell r="E81" t="str">
            <v>.</v>
          </cell>
          <cell r="F81" t="str">
            <v/>
          </cell>
        </row>
        <row r="82">
          <cell r="B82" t="str">
            <v>Personal income: $20,000 or less</v>
          </cell>
          <cell r="C82">
            <v>41.36</v>
          </cell>
          <cell r="D82">
            <v>20.23</v>
          </cell>
          <cell r="E82" t="str">
            <v>.</v>
          </cell>
          <cell r="F82" t="str">
            <v/>
          </cell>
        </row>
        <row r="83">
          <cell r="B83" t="str">
            <v>Personal income: $20,001–$40,000</v>
          </cell>
          <cell r="C83" t="str">
            <v>S</v>
          </cell>
          <cell r="D83">
            <v>21.33</v>
          </cell>
          <cell r="E83" t="str">
            <v/>
          </cell>
          <cell r="F83" t="str">
            <v/>
          </cell>
        </row>
        <row r="84">
          <cell r="B84" t="str">
            <v>Personal income: $40,001–$60,000</v>
          </cell>
          <cell r="C84" t="str">
            <v>S</v>
          </cell>
          <cell r="D84">
            <v>34.119999999999997</v>
          </cell>
          <cell r="E84" t="str">
            <v/>
          </cell>
          <cell r="F84" t="str">
            <v/>
          </cell>
        </row>
        <row r="85">
          <cell r="B85" t="str">
            <v>Personal income: $60,001 or more</v>
          </cell>
          <cell r="C85" t="str">
            <v>S</v>
          </cell>
          <cell r="D85">
            <v>36.159999999999997</v>
          </cell>
          <cell r="E85" t="str">
            <v/>
          </cell>
          <cell r="F85" t="str">
            <v/>
          </cell>
        </row>
        <row r="86">
          <cell r="B86" t="str">
            <v>Household income: $40,000 or less</v>
          </cell>
          <cell r="C86" t="str">
            <v>Ŝ</v>
          </cell>
          <cell r="D86">
            <v>19.850000000000001</v>
          </cell>
          <cell r="E86" t="str">
            <v/>
          </cell>
          <cell r="F86" t="str">
            <v/>
          </cell>
        </row>
        <row r="87">
          <cell r="B87" t="str">
            <v>Household income: $40,001–$60,000</v>
          </cell>
          <cell r="C87" t="str">
            <v>S</v>
          </cell>
          <cell r="D87">
            <v>25.35</v>
          </cell>
          <cell r="E87" t="str">
            <v/>
          </cell>
          <cell r="F87" t="str">
            <v/>
          </cell>
        </row>
        <row r="88">
          <cell r="B88" t="str">
            <v>Household income: $60,001–$100,000</v>
          </cell>
          <cell r="C88" t="str">
            <v>S</v>
          </cell>
          <cell r="D88">
            <v>30.7</v>
          </cell>
          <cell r="E88" t="str">
            <v/>
          </cell>
          <cell r="F88" t="str">
            <v/>
          </cell>
        </row>
        <row r="89">
          <cell r="B89" t="str">
            <v>Household income: $100,001 or more</v>
          </cell>
          <cell r="C89" t="str">
            <v>S</v>
          </cell>
          <cell r="D89">
            <v>34.96</v>
          </cell>
          <cell r="E89" t="str">
            <v/>
          </cell>
          <cell r="F89" t="str">
            <v/>
          </cell>
        </row>
        <row r="90">
          <cell r="B90" t="str">
            <v>Not at all limited</v>
          </cell>
          <cell r="C90" t="str">
            <v>S</v>
          </cell>
          <cell r="D90">
            <v>25.05</v>
          </cell>
          <cell r="E90" t="str">
            <v/>
          </cell>
          <cell r="F90" t="str">
            <v/>
          </cell>
        </row>
        <row r="91">
          <cell r="B91" t="str">
            <v>A little limited</v>
          </cell>
          <cell r="C91" t="str">
            <v>S</v>
          </cell>
          <cell r="D91">
            <v>28.17</v>
          </cell>
          <cell r="E91" t="str">
            <v/>
          </cell>
          <cell r="F91" t="str">
            <v/>
          </cell>
        </row>
        <row r="92">
          <cell r="B92" t="str">
            <v>Quite limited</v>
          </cell>
          <cell r="C92" t="str">
            <v>S</v>
          </cell>
          <cell r="D92">
            <v>50.85</v>
          </cell>
          <cell r="E92" t="str">
            <v/>
          </cell>
          <cell r="F92" t="str">
            <v/>
          </cell>
        </row>
        <row r="93">
          <cell r="B93" t="str">
            <v>Very limited</v>
          </cell>
          <cell r="C93" t="str">
            <v>S</v>
          </cell>
          <cell r="D93">
            <v>39.020000000000003</v>
          </cell>
          <cell r="E93" t="str">
            <v/>
          </cell>
          <cell r="F93" t="str">
            <v/>
          </cell>
        </row>
        <row r="94">
          <cell r="B94" t="str">
            <v>Couldn't buy it</v>
          </cell>
          <cell r="C94">
            <v>53.13</v>
          </cell>
          <cell r="D94">
            <v>21.59</v>
          </cell>
          <cell r="E94" t="str">
            <v>.</v>
          </cell>
          <cell r="F94" t="str">
            <v/>
          </cell>
        </row>
        <row r="95">
          <cell r="B95" t="str">
            <v>Not at all limited</v>
          </cell>
          <cell r="C95" t="str">
            <v>S</v>
          </cell>
          <cell r="D95">
            <v>25.05</v>
          </cell>
          <cell r="E95" t="str">
            <v/>
          </cell>
          <cell r="F95" t="str">
            <v/>
          </cell>
        </row>
        <row r="96">
          <cell r="B96" t="str">
            <v>A little limited</v>
          </cell>
          <cell r="C96" t="str">
            <v>S</v>
          </cell>
          <cell r="D96">
            <v>28.17</v>
          </cell>
          <cell r="E96" t="str">
            <v/>
          </cell>
          <cell r="F96" t="str">
            <v/>
          </cell>
        </row>
        <row r="97">
          <cell r="B97" t="str">
            <v>Quite or very limited</v>
          </cell>
          <cell r="C97">
            <v>59.44</v>
          </cell>
          <cell r="D97">
            <v>29.23</v>
          </cell>
          <cell r="E97" t="str">
            <v>.</v>
          </cell>
          <cell r="F97" t="str">
            <v/>
          </cell>
        </row>
        <row r="98">
          <cell r="B98" t="str">
            <v>Couldn't buy it</v>
          </cell>
          <cell r="C98">
            <v>53.13</v>
          </cell>
          <cell r="D98">
            <v>21.59</v>
          </cell>
          <cell r="E98" t="str">
            <v>.</v>
          </cell>
          <cell r="F98" t="str">
            <v/>
          </cell>
        </row>
        <row r="99">
          <cell r="B99" t="str">
            <v>Yes, can meet unexpected expense</v>
          </cell>
          <cell r="C99" t="str">
            <v>Ŝ</v>
          </cell>
          <cell r="D99">
            <v>16.079999999999998</v>
          </cell>
          <cell r="E99" t="str">
            <v/>
          </cell>
          <cell r="F99" t="str">
            <v/>
          </cell>
        </row>
        <row r="100">
          <cell r="B100" t="str">
            <v>No, cannot meet unexpected expense</v>
          </cell>
          <cell r="C100">
            <v>57.36</v>
          </cell>
          <cell r="D100">
            <v>18.940000000000001</v>
          </cell>
          <cell r="E100" t="str">
            <v>.</v>
          </cell>
          <cell r="F100" t="str">
            <v/>
          </cell>
        </row>
        <row r="101">
          <cell r="B101" t="str">
            <v>Household had no vehicle access</v>
          </cell>
          <cell r="C101" t="str">
            <v>Ŝ</v>
          </cell>
          <cell r="D101">
            <v>14.29</v>
          </cell>
          <cell r="E101" t="str">
            <v/>
          </cell>
          <cell r="F101" t="str">
            <v>*</v>
          </cell>
        </row>
        <row r="102">
          <cell r="B102" t="str">
            <v>Household had vehicle access</v>
          </cell>
          <cell r="C102">
            <v>40.549999999999997</v>
          </cell>
          <cell r="D102">
            <v>12.67</v>
          </cell>
          <cell r="E102" t="str">
            <v>.</v>
          </cell>
          <cell r="F102" t="str">
            <v/>
          </cell>
        </row>
        <row r="103">
          <cell r="B103" t="str">
            <v>Household had access to device</v>
          </cell>
          <cell r="C103">
            <v>45.01</v>
          </cell>
          <cell r="D103">
            <v>11.86</v>
          </cell>
          <cell r="E103" t="str">
            <v>.</v>
          </cell>
          <cell r="F103" t="str">
            <v/>
          </cell>
        </row>
        <row r="104">
          <cell r="B104" t="str">
            <v>One person household</v>
          </cell>
          <cell r="C104" t="str">
            <v>S</v>
          </cell>
          <cell r="D104">
            <v>24.88</v>
          </cell>
          <cell r="E104" t="str">
            <v/>
          </cell>
          <cell r="F104" t="str">
            <v/>
          </cell>
        </row>
        <row r="105">
          <cell r="B105" t="str">
            <v>One parent with child(ren)</v>
          </cell>
          <cell r="C105" t="str">
            <v>Ŝ</v>
          </cell>
          <cell r="D105">
            <v>18.649999999999999</v>
          </cell>
          <cell r="E105" t="str">
            <v/>
          </cell>
          <cell r="F105" t="str">
            <v/>
          </cell>
        </row>
        <row r="106">
          <cell r="B106" t="str">
            <v>Couple only</v>
          </cell>
          <cell r="C106" t="str">
            <v>S</v>
          </cell>
          <cell r="D106">
            <v>62.01</v>
          </cell>
          <cell r="E106" t="str">
            <v/>
          </cell>
          <cell r="F106" t="str">
            <v/>
          </cell>
        </row>
        <row r="107">
          <cell r="B107" t="str">
            <v>Couple with child(ren)</v>
          </cell>
          <cell r="C107" t="str">
            <v>S</v>
          </cell>
          <cell r="D107">
            <v>26.22</v>
          </cell>
          <cell r="E107" t="str">
            <v/>
          </cell>
          <cell r="F107" t="str">
            <v/>
          </cell>
        </row>
        <row r="108">
          <cell r="B108" t="str">
            <v>Other multi-person household</v>
          </cell>
          <cell r="C108" t="str">
            <v>S</v>
          </cell>
          <cell r="D108">
            <v>43.19</v>
          </cell>
          <cell r="E108" t="str">
            <v/>
          </cell>
          <cell r="F108" t="str">
            <v/>
          </cell>
        </row>
        <row r="109">
          <cell r="B109" t="str">
            <v>Other household with couple and/or child</v>
          </cell>
          <cell r="C109" t="str">
            <v>S</v>
          </cell>
          <cell r="D109">
            <v>28.42</v>
          </cell>
          <cell r="E109" t="str">
            <v/>
          </cell>
          <cell r="F109" t="str">
            <v/>
          </cell>
        </row>
        <row r="110">
          <cell r="B110" t="str">
            <v>One-person household</v>
          </cell>
          <cell r="C110" t="str">
            <v>S</v>
          </cell>
          <cell r="D110">
            <v>24.88</v>
          </cell>
          <cell r="E110" t="str">
            <v/>
          </cell>
          <cell r="F110" t="str">
            <v/>
          </cell>
        </row>
        <row r="111">
          <cell r="B111" t="str">
            <v>Two-people household</v>
          </cell>
          <cell r="C111" t="str">
            <v>S</v>
          </cell>
          <cell r="D111">
            <v>25.56</v>
          </cell>
          <cell r="E111" t="str">
            <v/>
          </cell>
          <cell r="F111" t="str">
            <v/>
          </cell>
        </row>
        <row r="112">
          <cell r="B112" t="str">
            <v>Three-people household</v>
          </cell>
          <cell r="C112">
            <v>54.97</v>
          </cell>
          <cell r="D112">
            <v>24.52</v>
          </cell>
          <cell r="E112" t="str">
            <v>.</v>
          </cell>
          <cell r="F112" t="str">
            <v/>
          </cell>
        </row>
        <row r="113">
          <cell r="B113" t="str">
            <v>Four-people household</v>
          </cell>
          <cell r="C113" t="str">
            <v>S</v>
          </cell>
          <cell r="D113">
            <v>33.82</v>
          </cell>
          <cell r="E113" t="str">
            <v/>
          </cell>
          <cell r="F113" t="str">
            <v/>
          </cell>
        </row>
        <row r="114">
          <cell r="B114" t="str">
            <v>Five-or-more-people household</v>
          </cell>
          <cell r="C114" t="str">
            <v>S</v>
          </cell>
          <cell r="D114">
            <v>29.7</v>
          </cell>
          <cell r="E114" t="str">
            <v/>
          </cell>
          <cell r="F114" t="str">
            <v/>
          </cell>
        </row>
        <row r="115">
          <cell r="B115" t="str">
            <v>No children in household</v>
          </cell>
          <cell r="C115">
            <v>36.630000000000003</v>
          </cell>
          <cell r="D115">
            <v>16.14</v>
          </cell>
          <cell r="E115" t="str">
            <v>.</v>
          </cell>
          <cell r="F115" t="str">
            <v/>
          </cell>
        </row>
        <row r="116">
          <cell r="B116" t="str">
            <v>One-child household</v>
          </cell>
          <cell r="C116">
            <v>70.760000000000005</v>
          </cell>
          <cell r="D116">
            <v>27.61</v>
          </cell>
          <cell r="E116" t="str">
            <v>.</v>
          </cell>
          <cell r="F116" t="str">
            <v/>
          </cell>
        </row>
        <row r="117">
          <cell r="B117" t="str">
            <v>Two-or-more-children household</v>
          </cell>
          <cell r="C117">
            <v>43.37</v>
          </cell>
          <cell r="D117">
            <v>21.34</v>
          </cell>
          <cell r="E117" t="str">
            <v>.</v>
          </cell>
          <cell r="F117" t="str">
            <v/>
          </cell>
        </row>
        <row r="118">
          <cell r="B118" t="str">
            <v>No children in household</v>
          </cell>
          <cell r="C118">
            <v>36.630000000000003</v>
          </cell>
          <cell r="D118">
            <v>16.14</v>
          </cell>
          <cell r="E118" t="str">
            <v>.</v>
          </cell>
          <cell r="F118" t="str">
            <v/>
          </cell>
        </row>
        <row r="119">
          <cell r="B119" t="str">
            <v>One-or-more-children household</v>
          </cell>
          <cell r="C119">
            <v>50.5</v>
          </cell>
          <cell r="D119">
            <v>16.21</v>
          </cell>
          <cell r="E119" t="str">
            <v>.</v>
          </cell>
          <cell r="F119" t="str">
            <v/>
          </cell>
        </row>
        <row r="120">
          <cell r="B120" t="str">
            <v>Yes, lived at current address</v>
          </cell>
          <cell r="C120">
            <v>46.22</v>
          </cell>
          <cell r="D120">
            <v>14.33</v>
          </cell>
          <cell r="E120" t="str">
            <v>.</v>
          </cell>
          <cell r="F120" t="str">
            <v/>
          </cell>
        </row>
        <row r="121">
          <cell r="B121" t="str">
            <v>No, did not live at current address</v>
          </cell>
          <cell r="C121" t="str">
            <v>S</v>
          </cell>
          <cell r="D121">
            <v>27.39</v>
          </cell>
          <cell r="E121" t="str">
            <v/>
          </cell>
          <cell r="F121" t="str">
            <v/>
          </cell>
        </row>
        <row r="122">
          <cell r="B122" t="str">
            <v>Owned</v>
          </cell>
          <cell r="C122" t="str">
            <v>SŜ</v>
          </cell>
          <cell r="D122">
            <v>19.47</v>
          </cell>
          <cell r="E122" t="str">
            <v/>
          </cell>
          <cell r="F122" t="str">
            <v/>
          </cell>
        </row>
        <row r="123">
          <cell r="B123" t="str">
            <v>Rented, private</v>
          </cell>
          <cell r="C123">
            <v>48.99</v>
          </cell>
          <cell r="D123">
            <v>18.600000000000001</v>
          </cell>
          <cell r="E123" t="str">
            <v>.</v>
          </cell>
          <cell r="F123" t="str">
            <v/>
          </cell>
        </row>
        <row r="124">
          <cell r="B124" t="str">
            <v>Rented, government</v>
          </cell>
          <cell r="C124" t="str">
            <v>S</v>
          </cell>
          <cell r="D124">
            <v>29.3</v>
          </cell>
          <cell r="E124" t="str">
            <v/>
          </cell>
          <cell r="F124" t="str">
            <v/>
          </cell>
        </row>
        <row r="126">
          <cell r="B126"/>
          <cell r="C126"/>
          <cell r="D126"/>
          <cell r="E126"/>
          <cell r="F126"/>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7">
        <row r="4">
          <cell r="B4" t="str">
            <v>New Zealand Average</v>
          </cell>
          <cell r="C4">
            <v>24</v>
          </cell>
          <cell r="D4">
            <v>25</v>
          </cell>
          <cell r="E4" t="str">
            <v>#</v>
          </cell>
        </row>
        <row r="5">
          <cell r="B5" t="str">
            <v>Male</v>
          </cell>
          <cell r="C5" t="str">
            <v>S</v>
          </cell>
          <cell r="D5">
            <v>50.24</v>
          </cell>
          <cell r="E5" t="str">
            <v/>
          </cell>
        </row>
        <row r="6">
          <cell r="B6" t="str">
            <v>Female</v>
          </cell>
          <cell r="C6">
            <v>20</v>
          </cell>
          <cell r="D6">
            <v>25.26</v>
          </cell>
          <cell r="E6" t="str">
            <v>#</v>
          </cell>
        </row>
        <row r="7">
          <cell r="B7" t="str">
            <v>Gender diverse</v>
          </cell>
          <cell r="C7">
            <v>0</v>
          </cell>
          <cell r="D7" t="str">
            <v>.</v>
          </cell>
          <cell r="E7" t="str">
            <v/>
          </cell>
        </row>
        <row r="8">
          <cell r="B8" t="str">
            <v>Cis-male</v>
          </cell>
          <cell r="C8" t="str">
            <v>S</v>
          </cell>
          <cell r="D8">
            <v>50.24</v>
          </cell>
          <cell r="E8" t="str">
            <v/>
          </cell>
        </row>
        <row r="9">
          <cell r="B9" t="str">
            <v>Cis-female</v>
          </cell>
          <cell r="C9">
            <v>19</v>
          </cell>
          <cell r="D9">
            <v>25.58</v>
          </cell>
          <cell r="E9" t="str">
            <v>#</v>
          </cell>
        </row>
        <row r="10">
          <cell r="B10" t="str">
            <v>Gender-diverse or trans-gender</v>
          </cell>
          <cell r="C10" t="str">
            <v>S</v>
          </cell>
          <cell r="D10">
            <v>140.30000000000001</v>
          </cell>
          <cell r="E10" t="str">
            <v/>
          </cell>
        </row>
        <row r="11">
          <cell r="B11" t="str">
            <v>Heterosexual</v>
          </cell>
          <cell r="C11">
            <v>20</v>
          </cell>
          <cell r="D11">
            <v>26.94</v>
          </cell>
          <cell r="E11" t="str">
            <v>#</v>
          </cell>
        </row>
        <row r="12">
          <cell r="B12" t="str">
            <v>Gay or lesbian</v>
          </cell>
          <cell r="C12" t="str">
            <v>S</v>
          </cell>
          <cell r="D12">
            <v>147.91</v>
          </cell>
          <cell r="E12" t="str">
            <v/>
          </cell>
        </row>
        <row r="13">
          <cell r="B13" t="str">
            <v>Bisexual</v>
          </cell>
          <cell r="C13" t="str">
            <v>S</v>
          </cell>
          <cell r="D13">
            <v>88.69</v>
          </cell>
          <cell r="E13" t="str">
            <v/>
          </cell>
        </row>
        <row r="14">
          <cell r="B14" t="str">
            <v>Other sexual identity</v>
          </cell>
          <cell r="C14" t="str">
            <v>S</v>
          </cell>
          <cell r="D14">
            <v>196.38</v>
          </cell>
          <cell r="E14" t="str">
            <v/>
          </cell>
        </row>
        <row r="15">
          <cell r="B15" t="str">
            <v>People with diverse sexualities</v>
          </cell>
          <cell r="C15" t="str">
            <v>S</v>
          </cell>
          <cell r="D15">
            <v>71.099999999999994</v>
          </cell>
          <cell r="E15" t="str">
            <v/>
          </cell>
        </row>
        <row r="16">
          <cell r="B16" t="str">
            <v>Not LGBT</v>
          </cell>
          <cell r="C16">
            <v>21</v>
          </cell>
          <cell r="D16">
            <v>26.51</v>
          </cell>
          <cell r="E16" t="str">
            <v>#</v>
          </cell>
        </row>
        <row r="17">
          <cell r="B17" t="str">
            <v>LGBT</v>
          </cell>
          <cell r="C17" t="str">
            <v>S</v>
          </cell>
          <cell r="D17">
            <v>66.06</v>
          </cell>
          <cell r="E17" t="str">
            <v/>
          </cell>
        </row>
        <row r="18">
          <cell r="B18" t="str">
            <v>15–19 years</v>
          </cell>
          <cell r="C18" t="str">
            <v>S</v>
          </cell>
          <cell r="D18">
            <v>143.32</v>
          </cell>
          <cell r="E18" t="str">
            <v/>
          </cell>
        </row>
        <row r="19">
          <cell r="B19" t="str">
            <v>20–29 years</v>
          </cell>
          <cell r="C19">
            <v>10</v>
          </cell>
          <cell r="D19">
            <v>38.33</v>
          </cell>
          <cell r="E19" t="str">
            <v>#</v>
          </cell>
        </row>
        <row r="20">
          <cell r="B20" t="str">
            <v>30–39 years</v>
          </cell>
          <cell r="C20">
            <v>7</v>
          </cell>
          <cell r="D20">
            <v>48.01</v>
          </cell>
          <cell r="E20" t="str">
            <v>#</v>
          </cell>
        </row>
        <row r="21">
          <cell r="B21" t="str">
            <v>40–49 years</v>
          </cell>
          <cell r="C21" t="str">
            <v>S</v>
          </cell>
          <cell r="D21">
            <v>51.07</v>
          </cell>
          <cell r="E21" t="str">
            <v/>
          </cell>
        </row>
        <row r="22">
          <cell r="B22" t="str">
            <v>50–59 years</v>
          </cell>
          <cell r="C22" t="str">
            <v>S</v>
          </cell>
          <cell r="D22">
            <v>73.17</v>
          </cell>
          <cell r="E22" t="str">
            <v/>
          </cell>
        </row>
        <row r="23">
          <cell r="B23" t="str">
            <v>60–64 years</v>
          </cell>
          <cell r="C23" t="str">
            <v>S</v>
          </cell>
          <cell r="D23">
            <v>196.79</v>
          </cell>
          <cell r="E23" t="str">
            <v/>
          </cell>
        </row>
        <row r="24">
          <cell r="B24" t="str">
            <v>65 years and over</v>
          </cell>
          <cell r="C24" t="str">
            <v>S</v>
          </cell>
          <cell r="D24">
            <v>138.4</v>
          </cell>
          <cell r="E24" t="str">
            <v/>
          </cell>
        </row>
        <row r="25">
          <cell r="B25" t="str">
            <v>15–29 years</v>
          </cell>
          <cell r="C25">
            <v>10</v>
          </cell>
          <cell r="D25">
            <v>36.42</v>
          </cell>
          <cell r="E25" t="str">
            <v>#</v>
          </cell>
        </row>
        <row r="26">
          <cell r="B26" t="str">
            <v>30–64 years</v>
          </cell>
          <cell r="C26">
            <v>13</v>
          </cell>
          <cell r="D26">
            <v>33.19</v>
          </cell>
          <cell r="E26" t="str">
            <v>#</v>
          </cell>
        </row>
        <row r="27">
          <cell r="B27" t="str">
            <v>65 years and over</v>
          </cell>
          <cell r="C27" t="str">
            <v>S</v>
          </cell>
          <cell r="D27">
            <v>138.4</v>
          </cell>
          <cell r="E27" t="str">
            <v/>
          </cell>
        </row>
        <row r="28">
          <cell r="B28" t="str">
            <v>15–19 years</v>
          </cell>
          <cell r="C28" t="str">
            <v>S</v>
          </cell>
          <cell r="D28">
            <v>143.32</v>
          </cell>
          <cell r="E28" t="str">
            <v/>
          </cell>
        </row>
        <row r="29">
          <cell r="B29" t="str">
            <v>20–29 years</v>
          </cell>
          <cell r="C29">
            <v>10</v>
          </cell>
          <cell r="D29">
            <v>38.33</v>
          </cell>
          <cell r="E29" t="str">
            <v>#</v>
          </cell>
        </row>
        <row r="30">
          <cell r="B30" t="str">
            <v>NZ European</v>
          </cell>
          <cell r="C30">
            <v>16</v>
          </cell>
          <cell r="D30">
            <v>32.36</v>
          </cell>
          <cell r="E30" t="str">
            <v>#</v>
          </cell>
        </row>
        <row r="31">
          <cell r="B31" t="str">
            <v>Māori</v>
          </cell>
          <cell r="C31">
            <v>8</v>
          </cell>
          <cell r="D31">
            <v>42.33</v>
          </cell>
          <cell r="E31" t="str">
            <v>#</v>
          </cell>
        </row>
        <row r="32">
          <cell r="B32" t="str">
            <v>Pacific peoples</v>
          </cell>
          <cell r="C32" t="str">
            <v>S</v>
          </cell>
          <cell r="D32">
            <v>72.42</v>
          </cell>
          <cell r="E32" t="str">
            <v/>
          </cell>
        </row>
        <row r="33">
          <cell r="B33" t="str">
            <v>Asian</v>
          </cell>
          <cell r="C33" t="str">
            <v>S</v>
          </cell>
          <cell r="D33">
            <v>123.7</v>
          </cell>
          <cell r="E33" t="str">
            <v/>
          </cell>
        </row>
        <row r="34">
          <cell r="B34" t="str">
            <v>Chinese</v>
          </cell>
          <cell r="C34">
            <v>0</v>
          </cell>
          <cell r="D34" t="str">
            <v>.</v>
          </cell>
          <cell r="E34" t="str">
            <v/>
          </cell>
        </row>
        <row r="35">
          <cell r="B35" t="str">
            <v>Indian</v>
          </cell>
          <cell r="C35" t="str">
            <v>S</v>
          </cell>
          <cell r="D35">
            <v>148.81</v>
          </cell>
          <cell r="E35" t="str">
            <v/>
          </cell>
        </row>
        <row r="36">
          <cell r="B36" t="str">
            <v>Other Asian ethnicity</v>
          </cell>
          <cell r="C36" t="str">
            <v>S</v>
          </cell>
          <cell r="D36">
            <v>196.04</v>
          </cell>
          <cell r="E36" t="str">
            <v/>
          </cell>
        </row>
        <row r="37">
          <cell r="B37" t="str">
            <v>Other ethnicity</v>
          </cell>
          <cell r="C37">
            <v>0</v>
          </cell>
          <cell r="D37" t="str">
            <v>.</v>
          </cell>
          <cell r="E37" t="str">
            <v/>
          </cell>
        </row>
        <row r="38">
          <cell r="B38" t="str">
            <v>Other ethnicity (except European and Māori)</v>
          </cell>
          <cell r="C38" t="str">
            <v>S</v>
          </cell>
          <cell r="D38">
            <v>63.11</v>
          </cell>
          <cell r="E38" t="str">
            <v/>
          </cell>
        </row>
        <row r="39">
          <cell r="B39" t="str">
            <v>Other ethnicity (except European, Māori and Asian)</v>
          </cell>
          <cell r="C39" t="str">
            <v>S</v>
          </cell>
          <cell r="D39">
            <v>72.42</v>
          </cell>
          <cell r="E39" t="str">
            <v/>
          </cell>
        </row>
        <row r="40">
          <cell r="B40" t="str">
            <v>Other ethnicity (except European, Māori and Pacific)</v>
          </cell>
          <cell r="C40" t="str">
            <v>S</v>
          </cell>
          <cell r="D40">
            <v>123.7</v>
          </cell>
          <cell r="E40" t="str">
            <v/>
          </cell>
        </row>
        <row r="41">
          <cell r="B41">
            <v>2018</v>
          </cell>
          <cell r="C41">
            <v>9</v>
          </cell>
          <cell r="D41">
            <v>28.05</v>
          </cell>
          <cell r="E41" t="str">
            <v>#</v>
          </cell>
        </row>
        <row r="42">
          <cell r="B42" t="str">
            <v>2019/20</v>
          </cell>
          <cell r="C42">
            <v>15</v>
          </cell>
          <cell r="D42">
            <v>38.76</v>
          </cell>
          <cell r="E42" t="str">
            <v>#</v>
          </cell>
        </row>
        <row r="43">
          <cell r="B43" t="str">
            <v>Auckland</v>
          </cell>
          <cell r="C43">
            <v>8</v>
          </cell>
          <cell r="D43">
            <v>46.47</v>
          </cell>
          <cell r="E43" t="str">
            <v>#</v>
          </cell>
        </row>
        <row r="44">
          <cell r="B44" t="str">
            <v>Wellington</v>
          </cell>
          <cell r="C44" t="str">
            <v>S</v>
          </cell>
          <cell r="D44">
            <v>65.2</v>
          </cell>
          <cell r="E44" t="str">
            <v/>
          </cell>
        </row>
        <row r="45">
          <cell r="B45" t="str">
            <v>Rest of North Island</v>
          </cell>
          <cell r="C45">
            <v>9</v>
          </cell>
          <cell r="D45">
            <v>39.369999999999997</v>
          </cell>
          <cell r="E45" t="str">
            <v>#</v>
          </cell>
        </row>
        <row r="46">
          <cell r="B46" t="str">
            <v>Canterbury</v>
          </cell>
          <cell r="C46" t="str">
            <v>S</v>
          </cell>
          <cell r="D46">
            <v>79.930000000000007</v>
          </cell>
          <cell r="E46" t="str">
            <v/>
          </cell>
        </row>
        <row r="47">
          <cell r="B47" t="str">
            <v>Rest of South Island</v>
          </cell>
          <cell r="C47" t="str">
            <v>S</v>
          </cell>
          <cell r="D47">
            <v>78.41</v>
          </cell>
          <cell r="E47" t="str">
            <v/>
          </cell>
        </row>
        <row r="48">
          <cell r="B48" t="str">
            <v>Major urban area</v>
          </cell>
          <cell r="C48">
            <v>12</v>
          </cell>
          <cell r="D48">
            <v>38.43</v>
          </cell>
          <cell r="E48" t="str">
            <v>#</v>
          </cell>
        </row>
        <row r="49">
          <cell r="B49" t="str">
            <v>Large urban area</v>
          </cell>
          <cell r="C49">
            <v>4</v>
          </cell>
          <cell r="D49">
            <v>47.94</v>
          </cell>
          <cell r="E49" t="str">
            <v>#</v>
          </cell>
        </row>
        <row r="50">
          <cell r="B50" t="str">
            <v>Medium urban area</v>
          </cell>
          <cell r="C50" t="str">
            <v>S</v>
          </cell>
          <cell r="D50">
            <v>77.239999999999995</v>
          </cell>
          <cell r="E50" t="str">
            <v/>
          </cell>
        </row>
        <row r="51">
          <cell r="B51" t="str">
            <v>Small urban area</v>
          </cell>
          <cell r="C51" t="str">
            <v>S</v>
          </cell>
          <cell r="D51">
            <v>60.79</v>
          </cell>
          <cell r="E51" t="str">
            <v/>
          </cell>
        </row>
        <row r="52">
          <cell r="B52" t="str">
            <v>Rural settlement/rural other</v>
          </cell>
          <cell r="C52" t="str">
            <v>S</v>
          </cell>
          <cell r="D52">
            <v>87.9</v>
          </cell>
          <cell r="E52" t="str">
            <v/>
          </cell>
        </row>
        <row r="53">
          <cell r="B53" t="str">
            <v>Major urban area</v>
          </cell>
          <cell r="C53">
            <v>12</v>
          </cell>
          <cell r="D53">
            <v>38.43</v>
          </cell>
          <cell r="E53" t="str">
            <v>#</v>
          </cell>
        </row>
        <row r="54">
          <cell r="B54" t="str">
            <v>Medium/large urban area</v>
          </cell>
          <cell r="C54">
            <v>6</v>
          </cell>
          <cell r="D54">
            <v>39.479999999999997</v>
          </cell>
          <cell r="E54" t="str">
            <v>#</v>
          </cell>
        </row>
        <row r="55">
          <cell r="B55" t="str">
            <v>Small urban/rural area</v>
          </cell>
          <cell r="C55" t="str">
            <v>S</v>
          </cell>
          <cell r="D55">
            <v>51.23</v>
          </cell>
          <cell r="E55" t="str">
            <v/>
          </cell>
        </row>
        <row r="56">
          <cell r="B56" t="str">
            <v>Quintile 1 (least deprived)</v>
          </cell>
          <cell r="C56" t="str">
            <v>S</v>
          </cell>
          <cell r="D56">
            <v>103.36</v>
          </cell>
          <cell r="E56" t="str">
            <v/>
          </cell>
        </row>
        <row r="57">
          <cell r="B57" t="str">
            <v>Quintile 2</v>
          </cell>
          <cell r="C57" t="str">
            <v>S</v>
          </cell>
          <cell r="D57">
            <v>84.77</v>
          </cell>
          <cell r="E57" t="str">
            <v/>
          </cell>
        </row>
        <row r="58">
          <cell r="B58" t="str">
            <v>Quintile 3</v>
          </cell>
          <cell r="C58" t="str">
            <v>S</v>
          </cell>
          <cell r="D58">
            <v>56.6</v>
          </cell>
          <cell r="E58" t="str">
            <v/>
          </cell>
        </row>
        <row r="59">
          <cell r="B59" t="str">
            <v>Quintile 4</v>
          </cell>
          <cell r="C59">
            <v>8</v>
          </cell>
          <cell r="D59">
            <v>44.62</v>
          </cell>
          <cell r="E59" t="str">
            <v>#</v>
          </cell>
        </row>
        <row r="60">
          <cell r="B60" t="str">
            <v>Quintile 5 (most deprived)</v>
          </cell>
          <cell r="C60">
            <v>10</v>
          </cell>
          <cell r="D60">
            <v>32.51</v>
          </cell>
          <cell r="E60" t="str">
            <v>#</v>
          </cell>
        </row>
        <row r="61">
          <cell r="B61" t="str">
            <v>Had partner within last 12 months</v>
          </cell>
          <cell r="C61">
            <v>24</v>
          </cell>
          <cell r="D61">
            <v>25</v>
          </cell>
          <cell r="E61" t="str">
            <v>#</v>
          </cell>
        </row>
        <row r="62">
          <cell r="B62" t="str">
            <v>Has ever had a partner</v>
          </cell>
          <cell r="C62">
            <v>24</v>
          </cell>
          <cell r="D62">
            <v>25</v>
          </cell>
          <cell r="E62" t="str">
            <v>#</v>
          </cell>
        </row>
        <row r="63">
          <cell r="B63" t="str">
            <v>Partnered – legally registered</v>
          </cell>
          <cell r="C63" t="str">
            <v>S</v>
          </cell>
          <cell r="D63">
            <v>54.54</v>
          </cell>
          <cell r="E63" t="str">
            <v/>
          </cell>
        </row>
        <row r="64">
          <cell r="B64" t="str">
            <v>Partnered – not legally registered</v>
          </cell>
          <cell r="C64" t="str">
            <v>S</v>
          </cell>
          <cell r="D64">
            <v>54.31</v>
          </cell>
          <cell r="E64" t="str">
            <v/>
          </cell>
        </row>
        <row r="65">
          <cell r="B65" t="str">
            <v>Non-partnered</v>
          </cell>
          <cell r="C65">
            <v>14</v>
          </cell>
          <cell r="D65">
            <v>33.96</v>
          </cell>
          <cell r="E65" t="str">
            <v>#</v>
          </cell>
        </row>
        <row r="66">
          <cell r="B66" t="str">
            <v>Never married and never in a civil union</v>
          </cell>
          <cell r="C66">
            <v>8</v>
          </cell>
          <cell r="D66">
            <v>37.44</v>
          </cell>
          <cell r="E66" t="str">
            <v>#</v>
          </cell>
        </row>
        <row r="67">
          <cell r="B67" t="str">
            <v>Divorced</v>
          </cell>
          <cell r="C67" t="str">
            <v>S</v>
          </cell>
          <cell r="D67">
            <v>94.82</v>
          </cell>
          <cell r="E67" t="str">
            <v/>
          </cell>
        </row>
        <row r="68">
          <cell r="B68" t="str">
            <v>Widowed/surviving partner</v>
          </cell>
          <cell r="C68" t="str">
            <v>S</v>
          </cell>
          <cell r="D68">
            <v>124.45</v>
          </cell>
          <cell r="E68" t="str">
            <v/>
          </cell>
        </row>
        <row r="69">
          <cell r="B69" t="str">
            <v>Separated</v>
          </cell>
          <cell r="C69">
            <v>8</v>
          </cell>
          <cell r="D69">
            <v>43.24</v>
          </cell>
          <cell r="E69" t="str">
            <v>#</v>
          </cell>
        </row>
        <row r="70">
          <cell r="B70" t="str">
            <v>Married/civil union/de facto</v>
          </cell>
          <cell r="C70" t="str">
            <v>S</v>
          </cell>
          <cell r="D70">
            <v>54.54</v>
          </cell>
          <cell r="E70" t="str">
            <v/>
          </cell>
        </row>
        <row r="71">
          <cell r="B71" t="str">
            <v>Adults with disability</v>
          </cell>
          <cell r="C71" t="str">
            <v>S</v>
          </cell>
          <cell r="D71">
            <v>82.75</v>
          </cell>
          <cell r="E71" t="str">
            <v/>
          </cell>
        </row>
        <row r="72">
          <cell r="B72" t="str">
            <v>Adults without disability</v>
          </cell>
          <cell r="C72">
            <v>21</v>
          </cell>
          <cell r="D72">
            <v>27.12</v>
          </cell>
          <cell r="E72" t="str">
            <v>#</v>
          </cell>
        </row>
        <row r="73">
          <cell r="B73" t="str">
            <v>Low level of psychological distress</v>
          </cell>
          <cell r="C73">
            <v>14</v>
          </cell>
          <cell r="D73">
            <v>26.06</v>
          </cell>
          <cell r="E73" t="str">
            <v>#</v>
          </cell>
        </row>
        <row r="74">
          <cell r="B74" t="str">
            <v>Moderate level of psychological distress</v>
          </cell>
          <cell r="C74" t="str">
            <v>S</v>
          </cell>
          <cell r="D74">
            <v>61.69</v>
          </cell>
          <cell r="E74" t="str">
            <v/>
          </cell>
        </row>
        <row r="75">
          <cell r="B75" t="str">
            <v>High level of psychological distress</v>
          </cell>
          <cell r="C75" t="str">
            <v>S</v>
          </cell>
          <cell r="D75">
            <v>71.569999999999993</v>
          </cell>
          <cell r="E75" t="str">
            <v/>
          </cell>
        </row>
        <row r="76">
          <cell r="B76" t="str">
            <v>No probable serious mental illness</v>
          </cell>
          <cell r="C76">
            <v>14</v>
          </cell>
          <cell r="D76">
            <v>26.06</v>
          </cell>
          <cell r="E76" t="str">
            <v>#</v>
          </cell>
        </row>
        <row r="77">
          <cell r="B77" t="str">
            <v>Probable serious mental illness</v>
          </cell>
          <cell r="C77" t="str">
            <v>S</v>
          </cell>
          <cell r="D77">
            <v>61.69</v>
          </cell>
          <cell r="E77" t="str">
            <v/>
          </cell>
        </row>
        <row r="78">
          <cell r="B78" t="str">
            <v>Employed</v>
          </cell>
          <cell r="C78">
            <v>12</v>
          </cell>
          <cell r="D78">
            <v>31.42</v>
          </cell>
          <cell r="E78" t="str">
            <v>#</v>
          </cell>
        </row>
        <row r="79">
          <cell r="B79" t="str">
            <v>Unemployed</v>
          </cell>
          <cell r="C79" t="str">
            <v>S</v>
          </cell>
          <cell r="D79">
            <v>110.9</v>
          </cell>
          <cell r="E79" t="str">
            <v/>
          </cell>
        </row>
        <row r="80">
          <cell r="B80" t="str">
            <v>Retired</v>
          </cell>
          <cell r="C80" t="str">
            <v>S</v>
          </cell>
          <cell r="D80">
            <v>196.08</v>
          </cell>
          <cell r="E80" t="str">
            <v/>
          </cell>
        </row>
        <row r="81">
          <cell r="B81" t="str">
            <v>Home or caring duties or voluntary work</v>
          </cell>
          <cell r="C81">
            <v>5</v>
          </cell>
          <cell r="D81">
            <v>46.03</v>
          </cell>
          <cell r="E81" t="str">
            <v>#</v>
          </cell>
        </row>
        <row r="82">
          <cell r="B82" t="str">
            <v>Not employed, studying</v>
          </cell>
          <cell r="C82" t="str">
            <v>S</v>
          </cell>
          <cell r="D82">
            <v>101.28</v>
          </cell>
          <cell r="E82" t="str">
            <v/>
          </cell>
        </row>
        <row r="83">
          <cell r="B83" t="str">
            <v>Not employed, not actively seeking work/unable to work</v>
          </cell>
          <cell r="C83" t="str">
            <v>S</v>
          </cell>
          <cell r="D83">
            <v>78.86</v>
          </cell>
          <cell r="E83" t="str">
            <v/>
          </cell>
        </row>
        <row r="84">
          <cell r="B84" t="str">
            <v>Other employment status</v>
          </cell>
          <cell r="C84" t="str">
            <v>S</v>
          </cell>
          <cell r="D84">
            <v>126.52</v>
          </cell>
          <cell r="E84" t="str">
            <v/>
          </cell>
        </row>
        <row r="85">
          <cell r="B85" t="str">
            <v>Not in the labour force</v>
          </cell>
          <cell r="C85">
            <v>10</v>
          </cell>
          <cell r="D85">
            <v>42.43</v>
          </cell>
          <cell r="E85" t="str">
            <v>#</v>
          </cell>
        </row>
        <row r="86">
          <cell r="B86" t="str">
            <v>Personal income: $20,000 or less</v>
          </cell>
          <cell r="C86">
            <v>8</v>
          </cell>
          <cell r="D86">
            <v>34.299999999999997</v>
          </cell>
          <cell r="E86" t="str">
            <v>#</v>
          </cell>
        </row>
        <row r="87">
          <cell r="B87" t="str">
            <v>Personal income: $20,001–$40,000</v>
          </cell>
          <cell r="C87">
            <v>7</v>
          </cell>
          <cell r="D87">
            <v>46.79</v>
          </cell>
          <cell r="E87" t="str">
            <v>#</v>
          </cell>
        </row>
        <row r="88">
          <cell r="B88" t="str">
            <v>Personal income: $40,001–$60,000</v>
          </cell>
          <cell r="C88" t="str">
            <v>S</v>
          </cell>
          <cell r="D88">
            <v>52.26</v>
          </cell>
          <cell r="E88" t="str">
            <v/>
          </cell>
        </row>
        <row r="89">
          <cell r="B89" t="str">
            <v>Personal income: $60,001 or more</v>
          </cell>
          <cell r="C89" t="str">
            <v>S</v>
          </cell>
          <cell r="D89">
            <v>55.89</v>
          </cell>
          <cell r="E89" t="str">
            <v/>
          </cell>
        </row>
        <row r="90">
          <cell r="B90" t="str">
            <v>Household income: $40,000 or less</v>
          </cell>
          <cell r="C90">
            <v>9</v>
          </cell>
          <cell r="D90">
            <v>34.590000000000003</v>
          </cell>
          <cell r="E90" t="str">
            <v>#</v>
          </cell>
        </row>
        <row r="91">
          <cell r="B91" t="str">
            <v>Household income: $40,001–$60,000</v>
          </cell>
          <cell r="C91" t="str">
            <v>S</v>
          </cell>
          <cell r="D91">
            <v>54.24</v>
          </cell>
          <cell r="E91" t="str">
            <v/>
          </cell>
        </row>
        <row r="92">
          <cell r="B92" t="str">
            <v>Household income: $60,001–$100,000</v>
          </cell>
          <cell r="C92" t="str">
            <v>S</v>
          </cell>
          <cell r="D92">
            <v>51.12</v>
          </cell>
          <cell r="E92" t="str">
            <v/>
          </cell>
        </row>
        <row r="93">
          <cell r="B93" t="str">
            <v>Household income: $100,001 or more</v>
          </cell>
          <cell r="C93" t="str">
            <v>S</v>
          </cell>
          <cell r="D93">
            <v>66.459999999999994</v>
          </cell>
          <cell r="E93" t="str">
            <v/>
          </cell>
        </row>
        <row r="94">
          <cell r="B94" t="str">
            <v>Not at all limited</v>
          </cell>
          <cell r="C94" t="str">
            <v>S</v>
          </cell>
          <cell r="D94">
            <v>53.1</v>
          </cell>
          <cell r="E94" t="str">
            <v/>
          </cell>
        </row>
        <row r="95">
          <cell r="B95" t="str">
            <v>A little limited</v>
          </cell>
          <cell r="C95" t="str">
            <v>S</v>
          </cell>
          <cell r="D95">
            <v>55.67</v>
          </cell>
          <cell r="E95" t="str">
            <v/>
          </cell>
        </row>
        <row r="96">
          <cell r="B96" t="str">
            <v>Quite limited</v>
          </cell>
          <cell r="C96" t="str">
            <v>S</v>
          </cell>
          <cell r="D96">
            <v>72.62</v>
          </cell>
          <cell r="E96" t="str">
            <v/>
          </cell>
        </row>
        <row r="97">
          <cell r="B97" t="str">
            <v>Very limited</v>
          </cell>
          <cell r="C97" t="str">
            <v>S</v>
          </cell>
          <cell r="D97">
            <v>60.34</v>
          </cell>
          <cell r="E97" t="str">
            <v/>
          </cell>
        </row>
        <row r="98">
          <cell r="B98" t="str">
            <v>Couldn't buy it</v>
          </cell>
          <cell r="C98">
            <v>10</v>
          </cell>
          <cell r="D98">
            <v>34.619999999999997</v>
          </cell>
          <cell r="E98" t="str">
            <v>#</v>
          </cell>
        </row>
        <row r="99">
          <cell r="B99" t="str">
            <v>Not at all limited</v>
          </cell>
          <cell r="C99" t="str">
            <v>S</v>
          </cell>
          <cell r="D99">
            <v>53.1</v>
          </cell>
          <cell r="E99" t="str">
            <v/>
          </cell>
        </row>
        <row r="100">
          <cell r="B100" t="str">
            <v>A little limited</v>
          </cell>
          <cell r="C100" t="str">
            <v>S</v>
          </cell>
          <cell r="D100">
            <v>55.67</v>
          </cell>
          <cell r="E100" t="str">
            <v/>
          </cell>
        </row>
        <row r="101">
          <cell r="B101" t="str">
            <v>Quite or very limited</v>
          </cell>
          <cell r="C101">
            <v>5</v>
          </cell>
          <cell r="D101">
            <v>46.48</v>
          </cell>
          <cell r="E101" t="str">
            <v>#</v>
          </cell>
        </row>
        <row r="102">
          <cell r="B102" t="str">
            <v>Couldn't buy it</v>
          </cell>
          <cell r="C102">
            <v>10</v>
          </cell>
          <cell r="D102">
            <v>34.619999999999997</v>
          </cell>
          <cell r="E102" t="str">
            <v>#</v>
          </cell>
        </row>
        <row r="103">
          <cell r="B103" t="str">
            <v>Yes, can meet unexpected expense</v>
          </cell>
          <cell r="C103">
            <v>13</v>
          </cell>
          <cell r="D103">
            <v>40.15</v>
          </cell>
          <cell r="E103" t="str">
            <v>#</v>
          </cell>
        </row>
        <row r="104">
          <cell r="B104" t="str">
            <v>No, cannot meet unexpected expense</v>
          </cell>
          <cell r="C104">
            <v>10</v>
          </cell>
          <cell r="D104">
            <v>31.25</v>
          </cell>
          <cell r="E104" t="str">
            <v>#</v>
          </cell>
        </row>
        <row r="105">
          <cell r="B105" t="str">
            <v>Household had no vehicle access</v>
          </cell>
          <cell r="C105" t="str">
            <v>S</v>
          </cell>
          <cell r="D105">
            <v>66.53</v>
          </cell>
          <cell r="E105" t="str">
            <v/>
          </cell>
        </row>
        <row r="106">
          <cell r="B106" t="str">
            <v>Household had vehicle access</v>
          </cell>
          <cell r="C106">
            <v>22</v>
          </cell>
          <cell r="D106">
            <v>24.71</v>
          </cell>
          <cell r="E106" t="str">
            <v>#</v>
          </cell>
        </row>
        <row r="107">
          <cell r="B107" t="str">
            <v>Household had no access to device</v>
          </cell>
          <cell r="C107">
            <v>0</v>
          </cell>
          <cell r="D107" t="str">
            <v>.</v>
          </cell>
          <cell r="E107" t="str">
            <v/>
          </cell>
        </row>
        <row r="108">
          <cell r="B108" t="str">
            <v>Household had access to device</v>
          </cell>
          <cell r="C108">
            <v>24</v>
          </cell>
          <cell r="D108">
            <v>25</v>
          </cell>
          <cell r="E108" t="str">
            <v>#</v>
          </cell>
        </row>
        <row r="109">
          <cell r="B109" t="str">
            <v>One person household</v>
          </cell>
          <cell r="C109">
            <v>3</v>
          </cell>
          <cell r="D109">
            <v>45.56</v>
          </cell>
          <cell r="E109" t="str">
            <v>#</v>
          </cell>
        </row>
        <row r="110">
          <cell r="B110" t="str">
            <v>One parent with child(ren)</v>
          </cell>
          <cell r="C110">
            <v>10</v>
          </cell>
          <cell r="D110">
            <v>39.590000000000003</v>
          </cell>
          <cell r="E110" t="str">
            <v>#</v>
          </cell>
        </row>
        <row r="111">
          <cell r="B111" t="str">
            <v>Couple only</v>
          </cell>
          <cell r="C111" t="str">
            <v>S</v>
          </cell>
          <cell r="D111">
            <v>101.76</v>
          </cell>
          <cell r="E111" t="str">
            <v/>
          </cell>
        </row>
        <row r="112">
          <cell r="B112" t="str">
            <v>Couple with child(ren)</v>
          </cell>
          <cell r="C112" t="str">
            <v>S</v>
          </cell>
          <cell r="D112">
            <v>67.55</v>
          </cell>
          <cell r="E112" t="str">
            <v/>
          </cell>
        </row>
        <row r="113">
          <cell r="B113" t="str">
            <v>Other multi-person household</v>
          </cell>
          <cell r="C113" t="str">
            <v>S</v>
          </cell>
          <cell r="D113">
            <v>80.849999999999994</v>
          </cell>
          <cell r="E113" t="str">
            <v/>
          </cell>
        </row>
        <row r="114">
          <cell r="B114" t="str">
            <v>Household composition unidentifiable</v>
          </cell>
          <cell r="C114">
            <v>0</v>
          </cell>
          <cell r="D114" t="str">
            <v>.</v>
          </cell>
          <cell r="E114" t="str">
            <v/>
          </cell>
        </row>
        <row r="115">
          <cell r="B115" t="str">
            <v>Other household with couple and/or child</v>
          </cell>
          <cell r="C115" t="str">
            <v>S</v>
          </cell>
          <cell r="D115">
            <v>77.05</v>
          </cell>
          <cell r="E115" t="str">
            <v/>
          </cell>
        </row>
        <row r="116">
          <cell r="B116" t="str">
            <v>One-person household</v>
          </cell>
          <cell r="C116">
            <v>3</v>
          </cell>
          <cell r="D116">
            <v>45.56</v>
          </cell>
          <cell r="E116" t="str">
            <v>#</v>
          </cell>
        </row>
        <row r="117">
          <cell r="B117" t="str">
            <v>Two-people household</v>
          </cell>
          <cell r="C117">
            <v>4</v>
          </cell>
          <cell r="D117">
            <v>43.83</v>
          </cell>
          <cell r="E117" t="str">
            <v>#</v>
          </cell>
        </row>
        <row r="118">
          <cell r="B118" t="str">
            <v>Three-people household</v>
          </cell>
          <cell r="C118">
            <v>7</v>
          </cell>
          <cell r="D118">
            <v>39.6</v>
          </cell>
          <cell r="E118" t="str">
            <v>#</v>
          </cell>
        </row>
        <row r="119">
          <cell r="B119" t="str">
            <v>Four-people household</v>
          </cell>
          <cell r="C119" t="str">
            <v>S</v>
          </cell>
          <cell r="D119">
            <v>58.79</v>
          </cell>
          <cell r="E119" t="str">
            <v/>
          </cell>
        </row>
        <row r="120">
          <cell r="B120" t="str">
            <v>Five-or-more-people household</v>
          </cell>
          <cell r="C120" t="str">
            <v>S</v>
          </cell>
          <cell r="D120">
            <v>56.94</v>
          </cell>
          <cell r="E120" t="str">
            <v/>
          </cell>
        </row>
        <row r="121">
          <cell r="B121" t="str">
            <v>No children in household</v>
          </cell>
          <cell r="C121">
            <v>9</v>
          </cell>
          <cell r="D121">
            <v>31.72</v>
          </cell>
          <cell r="E121" t="str">
            <v>#</v>
          </cell>
        </row>
        <row r="122">
          <cell r="B122" t="str">
            <v>One-child household</v>
          </cell>
          <cell r="C122">
            <v>4</v>
          </cell>
          <cell r="D122">
            <v>48.34</v>
          </cell>
          <cell r="E122" t="str">
            <v>#</v>
          </cell>
        </row>
        <row r="123">
          <cell r="B123" t="str">
            <v>Two-or-more-children household</v>
          </cell>
          <cell r="C123">
            <v>11</v>
          </cell>
          <cell r="D123">
            <v>40.049999999999997</v>
          </cell>
          <cell r="E123" t="str">
            <v>#</v>
          </cell>
        </row>
        <row r="124">
          <cell r="B124" t="str">
            <v>No children in household</v>
          </cell>
          <cell r="C124">
            <v>9</v>
          </cell>
          <cell r="D124">
            <v>31.72</v>
          </cell>
          <cell r="E124" t="str">
            <v>#</v>
          </cell>
        </row>
        <row r="125">
          <cell r="B125" t="str">
            <v>One-or-more-children household</v>
          </cell>
          <cell r="C125">
            <v>15</v>
          </cell>
          <cell r="D125">
            <v>32.89</v>
          </cell>
          <cell r="E125" t="str">
            <v>#</v>
          </cell>
        </row>
        <row r="126">
          <cell r="B126" t="str">
            <v>Yes, lived at current address</v>
          </cell>
          <cell r="C126">
            <v>15</v>
          </cell>
          <cell r="D126">
            <v>28.36</v>
          </cell>
          <cell r="E126" t="str">
            <v>#</v>
          </cell>
        </row>
        <row r="127">
          <cell r="B127" t="str">
            <v>No, did not live at current address</v>
          </cell>
          <cell r="C127">
            <v>8</v>
          </cell>
          <cell r="D127">
            <v>44.76</v>
          </cell>
          <cell r="E127" t="str">
            <v>#</v>
          </cell>
        </row>
        <row r="128">
          <cell r="B128" t="str">
            <v>Owned</v>
          </cell>
          <cell r="C128">
            <v>7</v>
          </cell>
          <cell r="D128">
            <v>45.89</v>
          </cell>
          <cell r="E128" t="str">
            <v>#</v>
          </cell>
        </row>
        <row r="129">
          <cell r="B129" t="str">
            <v>Rented, private</v>
          </cell>
          <cell r="C129">
            <v>12</v>
          </cell>
          <cell r="D129">
            <v>31.75</v>
          </cell>
          <cell r="E129" t="str">
            <v>#</v>
          </cell>
        </row>
        <row r="130">
          <cell r="B130" t="str">
            <v>Rented, government</v>
          </cell>
          <cell r="C130">
            <v>5</v>
          </cell>
          <cell r="D130">
            <v>48.39</v>
          </cell>
          <cell r="E130" t="str">
            <v>#</v>
          </cell>
        </row>
      </sheetData>
      <sheetData sheetId="8">
        <row r="4">
          <cell r="B4" t="str">
            <v>New Zealand Average</v>
          </cell>
          <cell r="C4">
            <v>19</v>
          </cell>
          <cell r="D4">
            <v>26.42</v>
          </cell>
          <cell r="E4" t="str">
            <v>#</v>
          </cell>
        </row>
        <row r="5">
          <cell r="B5" t="str">
            <v>Male</v>
          </cell>
          <cell r="C5" t="str">
            <v>S</v>
          </cell>
          <cell r="D5">
            <v>62.72</v>
          </cell>
          <cell r="E5" t="str">
            <v/>
          </cell>
        </row>
        <row r="6">
          <cell r="B6" t="str">
            <v>Female</v>
          </cell>
          <cell r="C6">
            <v>16</v>
          </cell>
          <cell r="D6">
            <v>26.72</v>
          </cell>
          <cell r="E6" t="str">
            <v>#</v>
          </cell>
        </row>
        <row r="7">
          <cell r="B7" t="str">
            <v>Cis-male</v>
          </cell>
          <cell r="C7" t="str">
            <v>S</v>
          </cell>
          <cell r="D7">
            <v>62.72</v>
          </cell>
          <cell r="E7" t="str">
            <v/>
          </cell>
        </row>
        <row r="8">
          <cell r="B8" t="str">
            <v>Cis-female</v>
          </cell>
          <cell r="C8">
            <v>16</v>
          </cell>
          <cell r="D8">
            <v>27.11</v>
          </cell>
          <cell r="E8" t="str">
            <v>#</v>
          </cell>
        </row>
        <row r="9">
          <cell r="B9" t="str">
            <v>Gender-diverse or trans-gender</v>
          </cell>
          <cell r="C9" t="str">
            <v>S</v>
          </cell>
          <cell r="D9">
            <v>140.30000000000001</v>
          </cell>
          <cell r="E9" t="str">
            <v/>
          </cell>
        </row>
        <row r="10">
          <cell r="B10" t="str">
            <v>Heterosexual</v>
          </cell>
          <cell r="C10">
            <v>16</v>
          </cell>
          <cell r="D10">
            <v>26.69</v>
          </cell>
          <cell r="E10" t="str">
            <v>#</v>
          </cell>
        </row>
        <row r="11">
          <cell r="B11" t="str">
            <v>Gay or lesbian</v>
          </cell>
          <cell r="C11" t="str">
            <v>S</v>
          </cell>
          <cell r="D11">
            <v>147.91</v>
          </cell>
          <cell r="E11" t="str">
            <v/>
          </cell>
        </row>
        <row r="12">
          <cell r="B12" t="str">
            <v>Bisexual</v>
          </cell>
          <cell r="C12" t="str">
            <v>S</v>
          </cell>
          <cell r="D12">
            <v>116.64</v>
          </cell>
          <cell r="E12" t="str">
            <v/>
          </cell>
        </row>
        <row r="13">
          <cell r="B13" t="str">
            <v>Other sexual identity</v>
          </cell>
          <cell r="C13" t="str">
            <v>S</v>
          </cell>
          <cell r="D13">
            <v>196.38</v>
          </cell>
          <cell r="E13" t="str">
            <v/>
          </cell>
        </row>
        <row r="14">
          <cell r="B14" t="str">
            <v>People with diverse sexualities</v>
          </cell>
          <cell r="C14" t="str">
            <v>S</v>
          </cell>
          <cell r="D14">
            <v>82.88</v>
          </cell>
          <cell r="E14" t="str">
            <v/>
          </cell>
        </row>
        <row r="15">
          <cell r="B15" t="str">
            <v>Not LGBT</v>
          </cell>
          <cell r="C15">
            <v>16</v>
          </cell>
          <cell r="D15">
            <v>26.58</v>
          </cell>
          <cell r="E15" t="str">
            <v>#</v>
          </cell>
        </row>
        <row r="16">
          <cell r="B16" t="str">
            <v>LGBT</v>
          </cell>
          <cell r="C16" t="str">
            <v>S</v>
          </cell>
          <cell r="D16">
            <v>75.69</v>
          </cell>
          <cell r="E16" t="str">
            <v/>
          </cell>
        </row>
        <row r="17">
          <cell r="B17" t="str">
            <v>15–19 years</v>
          </cell>
          <cell r="C17" t="str">
            <v>S</v>
          </cell>
          <cell r="D17">
            <v>143.32</v>
          </cell>
          <cell r="E17" t="str">
            <v/>
          </cell>
        </row>
        <row r="18">
          <cell r="B18" t="str">
            <v>20–29 years</v>
          </cell>
          <cell r="C18">
            <v>9</v>
          </cell>
          <cell r="D18">
            <v>39.94</v>
          </cell>
          <cell r="E18" t="str">
            <v>#</v>
          </cell>
        </row>
        <row r="19">
          <cell r="B19" t="str">
            <v>30–39 years</v>
          </cell>
          <cell r="C19" t="str">
            <v>S</v>
          </cell>
          <cell r="D19">
            <v>55.6</v>
          </cell>
          <cell r="E19" t="str">
            <v/>
          </cell>
        </row>
        <row r="20">
          <cell r="B20" t="str">
            <v>40–49 years</v>
          </cell>
          <cell r="C20" t="str">
            <v>S</v>
          </cell>
          <cell r="D20">
            <v>56.67</v>
          </cell>
          <cell r="E20" t="str">
            <v/>
          </cell>
        </row>
        <row r="21">
          <cell r="B21" t="str">
            <v>50–59 years</v>
          </cell>
          <cell r="C21" t="str">
            <v>S</v>
          </cell>
          <cell r="D21">
            <v>76.7</v>
          </cell>
          <cell r="E21" t="str">
            <v/>
          </cell>
        </row>
        <row r="22">
          <cell r="B22" t="str">
            <v>60–64 years</v>
          </cell>
          <cell r="C22" t="str">
            <v>S</v>
          </cell>
          <cell r="D22">
            <v>196.79</v>
          </cell>
          <cell r="E22" t="str">
            <v/>
          </cell>
        </row>
        <row r="23">
          <cell r="B23" t="str">
            <v>65 years and over</v>
          </cell>
          <cell r="C23" t="str">
            <v>S</v>
          </cell>
          <cell r="D23">
            <v>196.33</v>
          </cell>
          <cell r="E23" t="str">
            <v/>
          </cell>
        </row>
        <row r="24">
          <cell r="B24" t="str">
            <v>15–29 years</v>
          </cell>
          <cell r="C24">
            <v>9</v>
          </cell>
          <cell r="D24">
            <v>37.83</v>
          </cell>
          <cell r="E24" t="str">
            <v>#</v>
          </cell>
        </row>
        <row r="25">
          <cell r="B25" t="str">
            <v>30–64 years</v>
          </cell>
          <cell r="C25">
            <v>9</v>
          </cell>
          <cell r="D25">
            <v>39.479999999999997</v>
          </cell>
          <cell r="E25" t="str">
            <v>#</v>
          </cell>
        </row>
        <row r="26">
          <cell r="B26" t="str">
            <v>65 years and over</v>
          </cell>
          <cell r="C26" t="str">
            <v>S</v>
          </cell>
          <cell r="D26">
            <v>196.33</v>
          </cell>
          <cell r="E26" t="str">
            <v/>
          </cell>
        </row>
        <row r="27">
          <cell r="B27" t="str">
            <v>15–19 years</v>
          </cell>
          <cell r="C27" t="str">
            <v>S</v>
          </cell>
          <cell r="D27">
            <v>143.32</v>
          </cell>
          <cell r="E27" t="str">
            <v/>
          </cell>
        </row>
        <row r="28">
          <cell r="B28" t="str">
            <v>20–29 years</v>
          </cell>
          <cell r="C28">
            <v>9</v>
          </cell>
          <cell r="D28">
            <v>39.94</v>
          </cell>
          <cell r="E28" t="str">
            <v>#</v>
          </cell>
        </row>
        <row r="29">
          <cell r="B29" t="str">
            <v>NZ European</v>
          </cell>
          <cell r="C29">
            <v>12</v>
          </cell>
          <cell r="D29">
            <v>33.67</v>
          </cell>
          <cell r="E29" t="str">
            <v>#</v>
          </cell>
        </row>
        <row r="30">
          <cell r="B30" t="str">
            <v>Māori</v>
          </cell>
          <cell r="C30">
            <v>8</v>
          </cell>
          <cell r="D30">
            <v>44.48</v>
          </cell>
          <cell r="E30" t="str">
            <v>#</v>
          </cell>
        </row>
        <row r="31">
          <cell r="B31" t="str">
            <v>Pacific peoples</v>
          </cell>
          <cell r="C31" t="str">
            <v>S</v>
          </cell>
          <cell r="D31">
            <v>73.45</v>
          </cell>
          <cell r="E31" t="str">
            <v/>
          </cell>
        </row>
        <row r="32">
          <cell r="B32" t="str">
            <v>Asian</v>
          </cell>
          <cell r="C32" t="str">
            <v>S</v>
          </cell>
          <cell r="D32">
            <v>148.81</v>
          </cell>
          <cell r="E32" t="str">
            <v/>
          </cell>
        </row>
        <row r="33">
          <cell r="B33" t="str">
            <v>Indian</v>
          </cell>
          <cell r="C33" t="str">
            <v>S</v>
          </cell>
          <cell r="D33">
            <v>148.81</v>
          </cell>
          <cell r="E33" t="str">
            <v/>
          </cell>
        </row>
        <row r="34">
          <cell r="B34" t="str">
            <v>Other Asian ethnicity</v>
          </cell>
          <cell r="C34">
            <v>0</v>
          </cell>
          <cell r="D34" t="str">
            <v>.</v>
          </cell>
          <cell r="E34" t="str">
            <v/>
          </cell>
        </row>
        <row r="35">
          <cell r="B35" t="str">
            <v>Other ethnicity (except European and Māori)</v>
          </cell>
          <cell r="C35" t="str">
            <v>S</v>
          </cell>
          <cell r="D35">
            <v>66.55</v>
          </cell>
          <cell r="E35" t="str">
            <v/>
          </cell>
        </row>
        <row r="36">
          <cell r="B36" t="str">
            <v>Other ethnicity (except European, Māori and Asian)</v>
          </cell>
          <cell r="C36" t="str">
            <v>S</v>
          </cell>
          <cell r="D36">
            <v>73.45</v>
          </cell>
          <cell r="E36" t="str">
            <v/>
          </cell>
        </row>
        <row r="37">
          <cell r="B37" t="str">
            <v>Other ethnicity (except European, Māori and Pacific)</v>
          </cell>
          <cell r="C37" t="str">
            <v>S</v>
          </cell>
          <cell r="D37">
            <v>148.81</v>
          </cell>
          <cell r="E37" t="str">
            <v/>
          </cell>
        </row>
        <row r="38">
          <cell r="B38">
            <v>2018</v>
          </cell>
          <cell r="C38">
            <v>7</v>
          </cell>
          <cell r="D38">
            <v>30.63</v>
          </cell>
          <cell r="E38" t="str">
            <v>#</v>
          </cell>
        </row>
        <row r="39">
          <cell r="B39" t="str">
            <v>2019/20</v>
          </cell>
          <cell r="C39">
            <v>12</v>
          </cell>
          <cell r="D39">
            <v>41.2</v>
          </cell>
          <cell r="E39" t="str">
            <v>#</v>
          </cell>
        </row>
        <row r="40">
          <cell r="B40" t="str">
            <v>Auckland</v>
          </cell>
          <cell r="C40" t="str">
            <v>S</v>
          </cell>
          <cell r="D40">
            <v>53.59</v>
          </cell>
          <cell r="E40" t="str">
            <v/>
          </cell>
        </row>
        <row r="41">
          <cell r="B41" t="str">
            <v>Wellington</v>
          </cell>
          <cell r="C41" t="str">
            <v>S</v>
          </cell>
          <cell r="D41">
            <v>65.58</v>
          </cell>
          <cell r="E41" t="str">
            <v/>
          </cell>
        </row>
        <row r="42">
          <cell r="B42" t="str">
            <v>Rest of North Island</v>
          </cell>
          <cell r="C42">
            <v>6</v>
          </cell>
          <cell r="D42">
            <v>41.7</v>
          </cell>
          <cell r="E42" t="str">
            <v>#</v>
          </cell>
        </row>
        <row r="43">
          <cell r="B43" t="str">
            <v>Canterbury</v>
          </cell>
          <cell r="C43" t="str">
            <v>S</v>
          </cell>
          <cell r="D43">
            <v>79.930000000000007</v>
          </cell>
          <cell r="E43" t="str">
            <v/>
          </cell>
        </row>
        <row r="44">
          <cell r="B44" t="str">
            <v>Rest of South Island</v>
          </cell>
          <cell r="C44" t="str">
            <v>S</v>
          </cell>
          <cell r="D44">
            <v>86.91</v>
          </cell>
          <cell r="E44" t="str">
            <v/>
          </cell>
        </row>
        <row r="45">
          <cell r="B45" t="str">
            <v>Major urban area</v>
          </cell>
          <cell r="C45">
            <v>10</v>
          </cell>
          <cell r="D45">
            <v>41.7</v>
          </cell>
          <cell r="E45" t="str">
            <v>#</v>
          </cell>
        </row>
        <row r="46">
          <cell r="B46" t="str">
            <v>Large urban area</v>
          </cell>
          <cell r="C46">
            <v>4</v>
          </cell>
          <cell r="D46">
            <v>48.39</v>
          </cell>
          <cell r="E46" t="str">
            <v>#</v>
          </cell>
        </row>
        <row r="47">
          <cell r="B47" t="str">
            <v>Medium urban area</v>
          </cell>
          <cell r="C47" t="str">
            <v>S</v>
          </cell>
          <cell r="D47">
            <v>82.98</v>
          </cell>
          <cell r="E47" t="str">
            <v/>
          </cell>
        </row>
        <row r="48">
          <cell r="B48" t="str">
            <v>Small urban area</v>
          </cell>
          <cell r="C48" t="str">
            <v>S</v>
          </cell>
          <cell r="D48">
            <v>75.06</v>
          </cell>
          <cell r="E48" t="str">
            <v/>
          </cell>
        </row>
        <row r="49">
          <cell r="B49" t="str">
            <v>Rural settlement/rural other</v>
          </cell>
          <cell r="C49" t="str">
            <v>S</v>
          </cell>
          <cell r="D49">
            <v>106.35</v>
          </cell>
          <cell r="E49" t="str">
            <v/>
          </cell>
        </row>
        <row r="50">
          <cell r="B50" t="str">
            <v>Major urban area</v>
          </cell>
          <cell r="C50">
            <v>10</v>
          </cell>
          <cell r="D50">
            <v>41.7</v>
          </cell>
          <cell r="E50" t="str">
            <v>#</v>
          </cell>
        </row>
        <row r="51">
          <cell r="B51" t="str">
            <v>Medium/large urban area</v>
          </cell>
          <cell r="C51">
            <v>6</v>
          </cell>
          <cell r="D51">
            <v>40.69</v>
          </cell>
          <cell r="E51" t="str">
            <v>#</v>
          </cell>
        </row>
        <row r="52">
          <cell r="B52" t="str">
            <v>Small urban/rural area</v>
          </cell>
          <cell r="C52" t="str">
            <v>S</v>
          </cell>
          <cell r="D52">
            <v>68</v>
          </cell>
          <cell r="E52" t="str">
            <v/>
          </cell>
        </row>
        <row r="53">
          <cell r="B53" t="str">
            <v>Quintile 1 (least deprived)</v>
          </cell>
          <cell r="C53" t="str">
            <v>S</v>
          </cell>
          <cell r="D53">
            <v>121.06</v>
          </cell>
          <cell r="E53" t="str">
            <v/>
          </cell>
        </row>
        <row r="54">
          <cell r="B54" t="str">
            <v>Quintile 2</v>
          </cell>
          <cell r="C54" t="str">
            <v>S</v>
          </cell>
          <cell r="D54">
            <v>92.54</v>
          </cell>
          <cell r="E54" t="str">
            <v/>
          </cell>
        </row>
        <row r="55">
          <cell r="B55" t="str">
            <v>Quintile 3</v>
          </cell>
          <cell r="C55" t="str">
            <v>S</v>
          </cell>
          <cell r="D55">
            <v>62.58</v>
          </cell>
          <cell r="E55" t="str">
            <v/>
          </cell>
        </row>
        <row r="56">
          <cell r="B56" t="str">
            <v>Quintile 4</v>
          </cell>
          <cell r="C56" t="str">
            <v>S</v>
          </cell>
          <cell r="D56">
            <v>51.34</v>
          </cell>
          <cell r="E56" t="str">
            <v/>
          </cell>
        </row>
        <row r="57">
          <cell r="B57" t="str">
            <v>Quintile 5 (most deprived)</v>
          </cell>
          <cell r="C57">
            <v>8</v>
          </cell>
          <cell r="D57">
            <v>34.380000000000003</v>
          </cell>
          <cell r="E57" t="str">
            <v>#</v>
          </cell>
        </row>
        <row r="58">
          <cell r="B58" t="str">
            <v>Had partner within last 12 months</v>
          </cell>
          <cell r="C58">
            <v>19</v>
          </cell>
          <cell r="D58">
            <v>26.42</v>
          </cell>
          <cell r="E58" t="str">
            <v>#</v>
          </cell>
        </row>
        <row r="59">
          <cell r="B59" t="str">
            <v>Has ever had a partner</v>
          </cell>
          <cell r="C59">
            <v>19</v>
          </cell>
          <cell r="D59">
            <v>26.42</v>
          </cell>
          <cell r="E59" t="str">
            <v>#</v>
          </cell>
        </row>
        <row r="60">
          <cell r="B60" t="str">
            <v>Partnered – legally registered</v>
          </cell>
          <cell r="C60" t="str">
            <v>S</v>
          </cell>
          <cell r="D60">
            <v>78.27</v>
          </cell>
          <cell r="E60" t="str">
            <v/>
          </cell>
        </row>
        <row r="61">
          <cell r="B61" t="str">
            <v>Partnered – not legally registered</v>
          </cell>
          <cell r="C61" t="str">
            <v>S</v>
          </cell>
          <cell r="D61">
            <v>56.87</v>
          </cell>
          <cell r="E61" t="str">
            <v/>
          </cell>
        </row>
        <row r="62">
          <cell r="B62" t="str">
            <v>Non-partnered</v>
          </cell>
          <cell r="C62">
            <v>12</v>
          </cell>
          <cell r="D62">
            <v>30.24</v>
          </cell>
          <cell r="E62" t="str">
            <v>#</v>
          </cell>
        </row>
        <row r="63">
          <cell r="B63" t="str">
            <v>Never married and never in a civil union</v>
          </cell>
          <cell r="C63">
            <v>8</v>
          </cell>
          <cell r="D63">
            <v>37.89</v>
          </cell>
          <cell r="E63" t="str">
            <v>#</v>
          </cell>
        </row>
        <row r="64">
          <cell r="B64" t="str">
            <v>Divorced</v>
          </cell>
          <cell r="C64" t="str">
            <v>S</v>
          </cell>
          <cell r="D64">
            <v>113.99</v>
          </cell>
          <cell r="E64" t="str">
            <v/>
          </cell>
        </row>
        <row r="65">
          <cell r="B65" t="str">
            <v>Widowed/surviving partner</v>
          </cell>
          <cell r="C65" t="str">
            <v>S</v>
          </cell>
          <cell r="D65">
            <v>139.21</v>
          </cell>
          <cell r="E65" t="str">
            <v/>
          </cell>
        </row>
        <row r="66">
          <cell r="B66" t="str">
            <v>Separated</v>
          </cell>
          <cell r="C66">
            <v>7</v>
          </cell>
          <cell r="D66">
            <v>37.08</v>
          </cell>
          <cell r="E66" t="str">
            <v>#</v>
          </cell>
        </row>
        <row r="67">
          <cell r="B67" t="str">
            <v>Married/civil union/de facto</v>
          </cell>
          <cell r="C67" t="str">
            <v>S</v>
          </cell>
          <cell r="D67">
            <v>78.27</v>
          </cell>
          <cell r="E67" t="str">
            <v/>
          </cell>
        </row>
        <row r="68">
          <cell r="B68" t="str">
            <v>Adults with disability</v>
          </cell>
          <cell r="C68" t="str">
            <v>S</v>
          </cell>
          <cell r="D68">
            <v>82.75</v>
          </cell>
          <cell r="E68" t="str">
            <v/>
          </cell>
        </row>
        <row r="69">
          <cell r="B69" t="str">
            <v>Adults without disability</v>
          </cell>
          <cell r="C69">
            <v>16</v>
          </cell>
          <cell r="D69">
            <v>28.12</v>
          </cell>
          <cell r="E69" t="str">
            <v>#</v>
          </cell>
        </row>
        <row r="70">
          <cell r="B70" t="str">
            <v>Low level of psychological distress</v>
          </cell>
          <cell r="C70">
            <v>11</v>
          </cell>
          <cell r="D70">
            <v>27.59</v>
          </cell>
          <cell r="E70" t="str">
            <v>#</v>
          </cell>
        </row>
        <row r="71">
          <cell r="B71" t="str">
            <v>Moderate level of psychological distress</v>
          </cell>
          <cell r="C71" t="str">
            <v>S</v>
          </cell>
          <cell r="D71">
            <v>72.78</v>
          </cell>
          <cell r="E71" t="str">
            <v/>
          </cell>
        </row>
        <row r="72">
          <cell r="B72" t="str">
            <v>High level of psychological distress</v>
          </cell>
          <cell r="C72" t="str">
            <v>S</v>
          </cell>
          <cell r="D72">
            <v>74.790000000000006</v>
          </cell>
          <cell r="E72" t="str">
            <v/>
          </cell>
        </row>
        <row r="73">
          <cell r="B73" t="str">
            <v>No probable serious mental illness</v>
          </cell>
          <cell r="C73">
            <v>11</v>
          </cell>
          <cell r="D73">
            <v>27.59</v>
          </cell>
          <cell r="E73" t="str">
            <v>#</v>
          </cell>
        </row>
        <row r="74">
          <cell r="B74" t="str">
            <v>Probable serious mental illness</v>
          </cell>
          <cell r="C74" t="str">
            <v>S</v>
          </cell>
          <cell r="D74">
            <v>72.78</v>
          </cell>
          <cell r="E74" t="str">
            <v/>
          </cell>
        </row>
        <row r="75">
          <cell r="B75" t="str">
            <v>Employed</v>
          </cell>
          <cell r="C75">
            <v>9</v>
          </cell>
          <cell r="D75">
            <v>36</v>
          </cell>
          <cell r="E75" t="str">
            <v>#</v>
          </cell>
        </row>
        <row r="76">
          <cell r="B76" t="str">
            <v>Unemployed</v>
          </cell>
          <cell r="C76" t="str">
            <v>S</v>
          </cell>
          <cell r="D76">
            <v>110.9</v>
          </cell>
          <cell r="E76" t="str">
            <v/>
          </cell>
        </row>
        <row r="77">
          <cell r="B77" t="str">
            <v>Retired</v>
          </cell>
          <cell r="C77">
            <v>0</v>
          </cell>
          <cell r="D77" t="str">
            <v>.</v>
          </cell>
          <cell r="E77" t="str">
            <v/>
          </cell>
        </row>
        <row r="78">
          <cell r="B78" t="str">
            <v>Home or caring duties or voluntary work</v>
          </cell>
          <cell r="C78">
            <v>4</v>
          </cell>
          <cell r="D78">
            <v>47.58</v>
          </cell>
          <cell r="E78" t="str">
            <v>#</v>
          </cell>
        </row>
        <row r="79">
          <cell r="B79" t="str">
            <v>Not employed, studying</v>
          </cell>
          <cell r="C79" t="str">
            <v>S</v>
          </cell>
          <cell r="D79">
            <v>101.28</v>
          </cell>
          <cell r="E79" t="str">
            <v/>
          </cell>
        </row>
        <row r="80">
          <cell r="B80" t="str">
            <v>Not employed, not actively seeking work/unable to work</v>
          </cell>
          <cell r="C80" t="str">
            <v>S</v>
          </cell>
          <cell r="D80">
            <v>91.11</v>
          </cell>
          <cell r="E80" t="str">
            <v/>
          </cell>
        </row>
        <row r="81">
          <cell r="B81" t="str">
            <v>Other employment status</v>
          </cell>
          <cell r="C81" t="str">
            <v>S</v>
          </cell>
          <cell r="D81">
            <v>126.52</v>
          </cell>
          <cell r="E81" t="str">
            <v/>
          </cell>
        </row>
        <row r="82">
          <cell r="B82" t="str">
            <v>Not in the labour force</v>
          </cell>
          <cell r="C82">
            <v>9</v>
          </cell>
          <cell r="D82">
            <v>39.020000000000003</v>
          </cell>
          <cell r="E82" t="str">
            <v>#</v>
          </cell>
        </row>
        <row r="83">
          <cell r="B83" t="str">
            <v>Personal income: $20,000 or less</v>
          </cell>
          <cell r="C83">
            <v>7</v>
          </cell>
          <cell r="D83">
            <v>38</v>
          </cell>
          <cell r="E83" t="str">
            <v>#</v>
          </cell>
        </row>
        <row r="84">
          <cell r="B84" t="str">
            <v>Personal income: $20,001–$40,000</v>
          </cell>
          <cell r="C84">
            <v>6</v>
          </cell>
          <cell r="D84">
            <v>45.92</v>
          </cell>
          <cell r="E84" t="str">
            <v>#</v>
          </cell>
        </row>
        <row r="85">
          <cell r="B85" t="str">
            <v>Personal income: $40,001–$60,000</v>
          </cell>
          <cell r="C85" t="str">
            <v>S</v>
          </cell>
          <cell r="D85">
            <v>57.12</v>
          </cell>
          <cell r="E85" t="str">
            <v/>
          </cell>
        </row>
        <row r="86">
          <cell r="B86" t="str">
            <v>Personal income: $60,001 or more</v>
          </cell>
          <cell r="C86" t="str">
            <v>S</v>
          </cell>
          <cell r="D86">
            <v>72.290000000000006</v>
          </cell>
          <cell r="E86" t="str">
            <v/>
          </cell>
        </row>
        <row r="87">
          <cell r="B87" t="str">
            <v>Household income: $40,000 or less</v>
          </cell>
          <cell r="C87">
            <v>8</v>
          </cell>
          <cell r="D87">
            <v>35.96</v>
          </cell>
          <cell r="E87" t="str">
            <v>#</v>
          </cell>
        </row>
        <row r="88">
          <cell r="B88" t="str">
            <v>Household income: $40,001–$60,000</v>
          </cell>
          <cell r="C88" t="str">
            <v>S</v>
          </cell>
          <cell r="D88">
            <v>59.69</v>
          </cell>
          <cell r="E88" t="str">
            <v/>
          </cell>
        </row>
        <row r="89">
          <cell r="B89" t="str">
            <v>Household income: $60,001–$100,000</v>
          </cell>
          <cell r="C89" t="str">
            <v>S</v>
          </cell>
          <cell r="D89">
            <v>53.43</v>
          </cell>
          <cell r="E89" t="str">
            <v/>
          </cell>
        </row>
        <row r="90">
          <cell r="B90" t="str">
            <v>Household income: $100,001 or more</v>
          </cell>
          <cell r="C90" t="str">
            <v>S</v>
          </cell>
          <cell r="D90">
            <v>77.16</v>
          </cell>
          <cell r="E90" t="str">
            <v/>
          </cell>
        </row>
        <row r="91">
          <cell r="B91" t="str">
            <v>Not at all limited</v>
          </cell>
          <cell r="C91" t="str">
            <v>S</v>
          </cell>
          <cell r="D91">
            <v>58.16</v>
          </cell>
          <cell r="E91" t="str">
            <v/>
          </cell>
        </row>
        <row r="92">
          <cell r="B92" t="str">
            <v>A little limited</v>
          </cell>
          <cell r="C92" t="str">
            <v>S</v>
          </cell>
          <cell r="D92">
            <v>65.319999999999993</v>
          </cell>
          <cell r="E92" t="str">
            <v/>
          </cell>
        </row>
        <row r="93">
          <cell r="B93" t="str">
            <v>Quite limited</v>
          </cell>
          <cell r="C93" t="str">
            <v>S</v>
          </cell>
          <cell r="D93">
            <v>74.28</v>
          </cell>
          <cell r="E93" t="str">
            <v/>
          </cell>
        </row>
        <row r="94">
          <cell r="B94" t="str">
            <v>Very limited</v>
          </cell>
          <cell r="C94" t="str">
            <v>S</v>
          </cell>
          <cell r="D94">
            <v>65.45</v>
          </cell>
          <cell r="E94" t="str">
            <v/>
          </cell>
        </row>
        <row r="95">
          <cell r="B95" t="str">
            <v>Couldn't buy it</v>
          </cell>
          <cell r="C95">
            <v>8</v>
          </cell>
          <cell r="D95">
            <v>38.369999999999997</v>
          </cell>
          <cell r="E95" t="str">
            <v>#</v>
          </cell>
        </row>
        <row r="96">
          <cell r="B96" t="str">
            <v>Not at all limited</v>
          </cell>
          <cell r="C96" t="str">
            <v>S</v>
          </cell>
          <cell r="D96">
            <v>58.16</v>
          </cell>
          <cell r="E96" t="str">
            <v/>
          </cell>
        </row>
        <row r="97">
          <cell r="B97" t="str">
            <v>A little limited</v>
          </cell>
          <cell r="C97" t="str">
            <v>S</v>
          </cell>
          <cell r="D97">
            <v>65.319999999999993</v>
          </cell>
          <cell r="E97" t="str">
            <v/>
          </cell>
        </row>
        <row r="98">
          <cell r="B98" t="str">
            <v>Quite or very limited</v>
          </cell>
          <cell r="C98" t="str">
            <v>S</v>
          </cell>
          <cell r="D98">
            <v>51.12</v>
          </cell>
          <cell r="E98" t="str">
            <v/>
          </cell>
        </row>
        <row r="99">
          <cell r="B99" t="str">
            <v>Couldn't buy it</v>
          </cell>
          <cell r="C99">
            <v>8</v>
          </cell>
          <cell r="D99">
            <v>38.369999999999997</v>
          </cell>
          <cell r="E99" t="str">
            <v>#</v>
          </cell>
        </row>
        <row r="100">
          <cell r="B100" t="str">
            <v>Yes, can meet unexpected expense</v>
          </cell>
          <cell r="C100">
            <v>9</v>
          </cell>
          <cell r="D100">
            <v>45.6</v>
          </cell>
          <cell r="E100" t="str">
            <v>#</v>
          </cell>
        </row>
        <row r="101">
          <cell r="B101" t="str">
            <v>No, cannot meet unexpected expense</v>
          </cell>
          <cell r="C101">
            <v>9</v>
          </cell>
          <cell r="D101">
            <v>33.729999999999997</v>
          </cell>
          <cell r="E101" t="str">
            <v>#</v>
          </cell>
        </row>
        <row r="102">
          <cell r="B102" t="str">
            <v>Household had no vehicle access</v>
          </cell>
          <cell r="C102" t="str">
            <v>S</v>
          </cell>
          <cell r="D102">
            <v>66.53</v>
          </cell>
          <cell r="E102" t="str">
            <v/>
          </cell>
        </row>
        <row r="103">
          <cell r="B103" t="str">
            <v>Household had vehicle access</v>
          </cell>
          <cell r="C103">
            <v>17</v>
          </cell>
          <cell r="D103">
            <v>26.36</v>
          </cell>
          <cell r="E103" t="str">
            <v>#</v>
          </cell>
        </row>
        <row r="104">
          <cell r="B104" t="str">
            <v>Household had access to device</v>
          </cell>
          <cell r="C104">
            <v>19</v>
          </cell>
          <cell r="D104">
            <v>26.42</v>
          </cell>
          <cell r="E104" t="str">
            <v>#</v>
          </cell>
        </row>
        <row r="105">
          <cell r="B105" t="str">
            <v>One person household</v>
          </cell>
          <cell r="C105">
            <v>2</v>
          </cell>
          <cell r="D105">
            <v>43.96</v>
          </cell>
          <cell r="E105" t="str">
            <v>#</v>
          </cell>
        </row>
        <row r="106">
          <cell r="B106" t="str">
            <v>One parent with child(ren)</v>
          </cell>
          <cell r="C106">
            <v>8</v>
          </cell>
          <cell r="D106">
            <v>41.09</v>
          </cell>
          <cell r="E106" t="str">
            <v>#</v>
          </cell>
        </row>
        <row r="107">
          <cell r="B107" t="str">
            <v>Couple only</v>
          </cell>
          <cell r="C107" t="str">
            <v>S</v>
          </cell>
          <cell r="D107">
            <v>120.45</v>
          </cell>
          <cell r="E107" t="str">
            <v/>
          </cell>
        </row>
        <row r="108">
          <cell r="B108" t="str">
            <v>Couple with child(ren)</v>
          </cell>
          <cell r="C108" t="str">
            <v>S</v>
          </cell>
          <cell r="D108">
            <v>98.91</v>
          </cell>
          <cell r="E108" t="str">
            <v/>
          </cell>
        </row>
        <row r="109">
          <cell r="B109" t="str">
            <v>Other multi-person household</v>
          </cell>
          <cell r="C109" t="str">
            <v>S</v>
          </cell>
          <cell r="D109">
            <v>96.44</v>
          </cell>
          <cell r="E109" t="str">
            <v/>
          </cell>
        </row>
        <row r="110">
          <cell r="B110" t="str">
            <v>Other household with couple and/or child</v>
          </cell>
          <cell r="C110" t="str">
            <v>S</v>
          </cell>
          <cell r="D110">
            <v>63.39</v>
          </cell>
          <cell r="E110" t="str">
            <v/>
          </cell>
        </row>
        <row r="111">
          <cell r="B111" t="str">
            <v>One-person household</v>
          </cell>
          <cell r="C111">
            <v>2</v>
          </cell>
          <cell r="D111">
            <v>43.96</v>
          </cell>
          <cell r="E111" t="str">
            <v>#</v>
          </cell>
        </row>
        <row r="112">
          <cell r="B112" t="str">
            <v>Two-people household</v>
          </cell>
          <cell r="C112" t="str">
            <v>S</v>
          </cell>
          <cell r="D112">
            <v>50.78</v>
          </cell>
          <cell r="E112" t="str">
            <v/>
          </cell>
        </row>
        <row r="113">
          <cell r="B113" t="str">
            <v>Three-people household</v>
          </cell>
          <cell r="C113">
            <v>5</v>
          </cell>
          <cell r="D113">
            <v>45.83</v>
          </cell>
          <cell r="E113" t="str">
            <v>#</v>
          </cell>
        </row>
        <row r="114">
          <cell r="B114" t="str">
            <v>Four-people household</v>
          </cell>
          <cell r="C114" t="str">
            <v>S</v>
          </cell>
          <cell r="D114">
            <v>65.05</v>
          </cell>
          <cell r="E114" t="str">
            <v/>
          </cell>
        </row>
        <row r="115">
          <cell r="B115" t="str">
            <v>Five-or-more-people household</v>
          </cell>
          <cell r="C115" t="str">
            <v>S</v>
          </cell>
          <cell r="D115">
            <v>59.34</v>
          </cell>
          <cell r="E115" t="str">
            <v/>
          </cell>
        </row>
        <row r="116">
          <cell r="B116" t="str">
            <v>No children in household</v>
          </cell>
          <cell r="C116">
            <v>6</v>
          </cell>
          <cell r="D116">
            <v>35.67</v>
          </cell>
          <cell r="E116" t="str">
            <v>#</v>
          </cell>
        </row>
        <row r="117">
          <cell r="B117" t="str">
            <v>One-child household</v>
          </cell>
          <cell r="C117">
            <v>3</v>
          </cell>
          <cell r="D117">
            <v>49.81</v>
          </cell>
          <cell r="E117" t="str">
            <v>#</v>
          </cell>
        </row>
        <row r="118">
          <cell r="B118" t="str">
            <v>Two-or-more-children household</v>
          </cell>
          <cell r="C118">
            <v>10</v>
          </cell>
          <cell r="D118">
            <v>43.35</v>
          </cell>
          <cell r="E118" t="str">
            <v>#</v>
          </cell>
        </row>
        <row r="119">
          <cell r="B119" t="str">
            <v>No children in household</v>
          </cell>
          <cell r="C119">
            <v>6</v>
          </cell>
          <cell r="D119">
            <v>35.67</v>
          </cell>
          <cell r="E119" t="str">
            <v>#</v>
          </cell>
        </row>
        <row r="120">
          <cell r="B120" t="str">
            <v>One-or-more-children household</v>
          </cell>
          <cell r="C120">
            <v>13</v>
          </cell>
          <cell r="D120">
            <v>33.92</v>
          </cell>
          <cell r="E120" t="str">
            <v>#</v>
          </cell>
        </row>
        <row r="121">
          <cell r="B121" t="str">
            <v>Yes, lived at current address</v>
          </cell>
          <cell r="C121">
            <v>13</v>
          </cell>
          <cell r="D121">
            <v>31.67</v>
          </cell>
          <cell r="E121" t="str">
            <v>#</v>
          </cell>
        </row>
        <row r="122">
          <cell r="B122" t="str">
            <v>No, did not live at current address</v>
          </cell>
          <cell r="C122">
            <v>6</v>
          </cell>
          <cell r="D122">
            <v>45.26</v>
          </cell>
          <cell r="E122" t="str">
            <v>#</v>
          </cell>
        </row>
        <row r="123">
          <cell r="B123" t="str">
            <v>Owned</v>
          </cell>
          <cell r="C123" t="str">
            <v>S</v>
          </cell>
          <cell r="D123">
            <v>58.21</v>
          </cell>
          <cell r="E123" t="str">
            <v/>
          </cell>
        </row>
        <row r="124">
          <cell r="B124" t="str">
            <v>Rented, private</v>
          </cell>
          <cell r="C124">
            <v>9</v>
          </cell>
          <cell r="D124">
            <v>34.44</v>
          </cell>
          <cell r="E124" t="str">
            <v>#</v>
          </cell>
        </row>
        <row r="125">
          <cell r="B125" t="str">
            <v>Rented, government</v>
          </cell>
          <cell r="C125">
            <v>5</v>
          </cell>
          <cell r="D125">
            <v>48.39</v>
          </cell>
          <cell r="E125" t="str">
            <v>#</v>
          </cell>
        </row>
        <row r="127">
          <cell r="B127"/>
          <cell r="C127"/>
          <cell r="D127"/>
          <cell r="E127"/>
        </row>
        <row r="128">
          <cell r="B128"/>
          <cell r="C128"/>
          <cell r="D128"/>
          <cell r="E128"/>
        </row>
        <row r="129">
          <cell r="B129"/>
          <cell r="C129"/>
          <cell r="D129"/>
          <cell r="E129"/>
        </row>
        <row r="130">
          <cell r="B130"/>
          <cell r="C130"/>
          <cell r="D130"/>
          <cell r="E130"/>
        </row>
      </sheetData>
      <sheetData sheetId="9">
        <row r="4">
          <cell r="B4" t="str">
            <v>New Zealand Average</v>
          </cell>
          <cell r="C4">
            <v>17</v>
          </cell>
          <cell r="D4">
            <v>27.83</v>
          </cell>
          <cell r="E4" t="str">
            <v>#</v>
          </cell>
        </row>
        <row r="5">
          <cell r="B5" t="str">
            <v>Male</v>
          </cell>
          <cell r="C5" t="str">
            <v>S</v>
          </cell>
          <cell r="D5">
            <v>70.97</v>
          </cell>
          <cell r="E5" t="str">
            <v/>
          </cell>
        </row>
        <row r="6">
          <cell r="B6" t="str">
            <v>Female</v>
          </cell>
          <cell r="C6">
            <v>14</v>
          </cell>
          <cell r="D6">
            <v>29.39</v>
          </cell>
          <cell r="E6" t="str">
            <v>#</v>
          </cell>
        </row>
        <row r="7">
          <cell r="B7" t="str">
            <v>Cis-male</v>
          </cell>
          <cell r="C7" t="str">
            <v>S</v>
          </cell>
          <cell r="D7">
            <v>70.97</v>
          </cell>
          <cell r="E7" t="str">
            <v/>
          </cell>
        </row>
        <row r="8">
          <cell r="B8" t="str">
            <v>Cis-female</v>
          </cell>
          <cell r="C8">
            <v>14</v>
          </cell>
          <cell r="D8">
            <v>29.58</v>
          </cell>
          <cell r="E8" t="str">
            <v>#</v>
          </cell>
        </row>
        <row r="9">
          <cell r="B9" t="str">
            <v>Gender-diverse or trans-gender</v>
          </cell>
          <cell r="C9" t="str">
            <v>S</v>
          </cell>
          <cell r="D9">
            <v>196.33</v>
          </cell>
          <cell r="E9" t="str">
            <v/>
          </cell>
        </row>
        <row r="10">
          <cell r="B10" t="str">
            <v>Heterosexual</v>
          </cell>
          <cell r="C10">
            <v>14</v>
          </cell>
          <cell r="D10">
            <v>27.87</v>
          </cell>
          <cell r="E10" t="str">
            <v>#</v>
          </cell>
        </row>
        <row r="11">
          <cell r="B11" t="str">
            <v>Gay or lesbian</v>
          </cell>
          <cell r="C11" t="str">
            <v>S</v>
          </cell>
          <cell r="D11">
            <v>147.91</v>
          </cell>
          <cell r="E11" t="str">
            <v/>
          </cell>
        </row>
        <row r="12">
          <cell r="B12" t="str">
            <v>Bisexual</v>
          </cell>
          <cell r="C12" t="str">
            <v>S</v>
          </cell>
          <cell r="D12">
            <v>141.43</v>
          </cell>
          <cell r="E12" t="str">
            <v/>
          </cell>
        </row>
        <row r="13">
          <cell r="B13" t="str">
            <v>Other sexual identity</v>
          </cell>
          <cell r="C13" t="str">
            <v>S</v>
          </cell>
          <cell r="D13">
            <v>196.38</v>
          </cell>
          <cell r="E13" t="str">
            <v/>
          </cell>
        </row>
        <row r="14">
          <cell r="B14" t="str">
            <v>People with diverse sexualities</v>
          </cell>
          <cell r="C14" t="str">
            <v>S</v>
          </cell>
          <cell r="D14">
            <v>90.03</v>
          </cell>
          <cell r="E14" t="str">
            <v/>
          </cell>
        </row>
        <row r="15">
          <cell r="B15" t="str">
            <v>Not LGBT</v>
          </cell>
          <cell r="C15">
            <v>15</v>
          </cell>
          <cell r="D15">
            <v>27.48</v>
          </cell>
          <cell r="E15" t="str">
            <v>#</v>
          </cell>
        </row>
        <row r="16">
          <cell r="B16" t="str">
            <v>LGBT</v>
          </cell>
          <cell r="C16" t="str">
            <v>S</v>
          </cell>
          <cell r="D16">
            <v>84.8</v>
          </cell>
          <cell r="E16" t="str">
            <v/>
          </cell>
        </row>
        <row r="17">
          <cell r="B17" t="str">
            <v>15–19 years</v>
          </cell>
          <cell r="C17" t="str">
            <v>S</v>
          </cell>
          <cell r="D17">
            <v>196.04</v>
          </cell>
          <cell r="E17" t="str">
            <v/>
          </cell>
        </row>
        <row r="18">
          <cell r="B18" t="str">
            <v>20–29 years</v>
          </cell>
          <cell r="C18">
            <v>7</v>
          </cell>
          <cell r="D18">
            <v>42.43</v>
          </cell>
          <cell r="E18" t="str">
            <v>#</v>
          </cell>
        </row>
        <row r="19">
          <cell r="B19" t="str">
            <v>30–39 years</v>
          </cell>
          <cell r="C19" t="str">
            <v>S</v>
          </cell>
          <cell r="D19">
            <v>59.38</v>
          </cell>
          <cell r="E19" t="str">
            <v/>
          </cell>
        </row>
        <row r="20">
          <cell r="B20" t="str">
            <v>40–49 years</v>
          </cell>
          <cell r="C20" t="str">
            <v>S</v>
          </cell>
          <cell r="D20">
            <v>56.67</v>
          </cell>
          <cell r="E20" t="str">
            <v/>
          </cell>
        </row>
        <row r="21">
          <cell r="B21" t="str">
            <v>50–59 years</v>
          </cell>
          <cell r="C21" t="str">
            <v>S</v>
          </cell>
          <cell r="D21">
            <v>88.38</v>
          </cell>
          <cell r="E21" t="str">
            <v/>
          </cell>
        </row>
        <row r="22">
          <cell r="B22" t="str">
            <v>60–64 years</v>
          </cell>
          <cell r="C22" t="str">
            <v>S</v>
          </cell>
          <cell r="D22">
            <v>196.79</v>
          </cell>
          <cell r="E22" t="str">
            <v/>
          </cell>
        </row>
        <row r="23">
          <cell r="B23" t="str">
            <v>65 years and over</v>
          </cell>
          <cell r="C23" t="str">
            <v>S</v>
          </cell>
          <cell r="D23">
            <v>196.33</v>
          </cell>
          <cell r="E23" t="str">
            <v/>
          </cell>
        </row>
        <row r="24">
          <cell r="B24" t="str">
            <v>15–29 years</v>
          </cell>
          <cell r="C24">
            <v>8</v>
          </cell>
          <cell r="D24">
            <v>41.18</v>
          </cell>
          <cell r="E24" t="str">
            <v>#</v>
          </cell>
        </row>
        <row r="25">
          <cell r="B25" t="str">
            <v>30–64 years</v>
          </cell>
          <cell r="C25">
            <v>9</v>
          </cell>
          <cell r="D25">
            <v>42.05</v>
          </cell>
          <cell r="E25" t="str">
            <v>#</v>
          </cell>
        </row>
        <row r="26">
          <cell r="B26" t="str">
            <v>65 years and over</v>
          </cell>
          <cell r="C26" t="str">
            <v>S</v>
          </cell>
          <cell r="D26">
            <v>196.33</v>
          </cell>
          <cell r="E26" t="str">
            <v/>
          </cell>
        </row>
        <row r="27">
          <cell r="B27" t="str">
            <v>15–19 years</v>
          </cell>
          <cell r="C27" t="str">
            <v>S</v>
          </cell>
          <cell r="D27">
            <v>196.04</v>
          </cell>
          <cell r="E27" t="str">
            <v/>
          </cell>
        </row>
        <row r="28">
          <cell r="B28" t="str">
            <v>20–29 years</v>
          </cell>
          <cell r="C28">
            <v>7</v>
          </cell>
          <cell r="D28">
            <v>42.43</v>
          </cell>
          <cell r="E28" t="str">
            <v>#</v>
          </cell>
        </row>
        <row r="29">
          <cell r="B29" t="str">
            <v>NZ European</v>
          </cell>
          <cell r="C29">
            <v>10</v>
          </cell>
          <cell r="D29">
            <v>36.479999999999997</v>
          </cell>
          <cell r="E29" t="str">
            <v>#</v>
          </cell>
        </row>
        <row r="30">
          <cell r="B30" t="str">
            <v>Māori</v>
          </cell>
          <cell r="C30">
            <v>7</v>
          </cell>
          <cell r="D30">
            <v>47.08</v>
          </cell>
          <cell r="E30" t="str">
            <v>#</v>
          </cell>
        </row>
        <row r="31">
          <cell r="B31" t="str">
            <v>Pacific peoples</v>
          </cell>
          <cell r="C31" t="str">
            <v>S</v>
          </cell>
          <cell r="D31">
            <v>73.45</v>
          </cell>
          <cell r="E31" t="str">
            <v/>
          </cell>
        </row>
        <row r="32">
          <cell r="B32" t="str">
            <v>Asian</v>
          </cell>
          <cell r="C32" t="str">
            <v>S</v>
          </cell>
          <cell r="D32">
            <v>148.81</v>
          </cell>
          <cell r="E32" t="str">
            <v/>
          </cell>
        </row>
        <row r="33">
          <cell r="B33" t="str">
            <v>Indian</v>
          </cell>
          <cell r="C33" t="str">
            <v>S</v>
          </cell>
          <cell r="D33">
            <v>148.81</v>
          </cell>
          <cell r="E33" t="str">
            <v/>
          </cell>
        </row>
        <row r="34">
          <cell r="B34" t="str">
            <v>Other Asian ethnicity</v>
          </cell>
          <cell r="C34">
            <v>0</v>
          </cell>
          <cell r="D34" t="str">
            <v>.</v>
          </cell>
          <cell r="E34" t="str">
            <v/>
          </cell>
        </row>
        <row r="35">
          <cell r="B35" t="str">
            <v>Other ethnicity (except European and Māori)</v>
          </cell>
          <cell r="C35" t="str">
            <v>S</v>
          </cell>
          <cell r="D35">
            <v>66.55</v>
          </cell>
          <cell r="E35" t="str">
            <v/>
          </cell>
        </row>
        <row r="36">
          <cell r="B36" t="str">
            <v>Other ethnicity (except European, Māori and Asian)</v>
          </cell>
          <cell r="C36" t="str">
            <v>S</v>
          </cell>
          <cell r="D36">
            <v>73.45</v>
          </cell>
          <cell r="E36" t="str">
            <v/>
          </cell>
        </row>
        <row r="37">
          <cell r="B37" t="str">
            <v>Other ethnicity (except European, Māori and Pacific)</v>
          </cell>
          <cell r="C37" t="str">
            <v>S</v>
          </cell>
          <cell r="D37">
            <v>148.81</v>
          </cell>
          <cell r="E37" t="str">
            <v/>
          </cell>
        </row>
        <row r="38">
          <cell r="B38">
            <v>2018</v>
          </cell>
          <cell r="C38">
            <v>6</v>
          </cell>
          <cell r="D38">
            <v>32.729999999999997</v>
          </cell>
          <cell r="E38" t="str">
            <v>#</v>
          </cell>
        </row>
        <row r="39">
          <cell r="B39" t="str">
            <v>2019/20</v>
          </cell>
          <cell r="C39">
            <v>11</v>
          </cell>
          <cell r="D39">
            <v>42.83</v>
          </cell>
          <cell r="E39" t="str">
            <v>#</v>
          </cell>
        </row>
        <row r="40">
          <cell r="B40" t="str">
            <v>Auckland</v>
          </cell>
          <cell r="C40" t="str">
            <v>S</v>
          </cell>
          <cell r="D40">
            <v>56.72</v>
          </cell>
          <cell r="E40" t="str">
            <v/>
          </cell>
        </row>
        <row r="41">
          <cell r="B41" t="str">
            <v>Wellington</v>
          </cell>
          <cell r="C41" t="str">
            <v>S</v>
          </cell>
          <cell r="D41">
            <v>80.53</v>
          </cell>
          <cell r="E41" t="str">
            <v/>
          </cell>
        </row>
        <row r="42">
          <cell r="B42" t="str">
            <v>Rest of North Island</v>
          </cell>
          <cell r="C42">
            <v>5</v>
          </cell>
          <cell r="D42">
            <v>45.8</v>
          </cell>
          <cell r="E42" t="str">
            <v>#</v>
          </cell>
        </row>
        <row r="43">
          <cell r="B43" t="str">
            <v>Canterbury</v>
          </cell>
          <cell r="C43" t="str">
            <v>S</v>
          </cell>
          <cell r="D43">
            <v>83.07</v>
          </cell>
          <cell r="E43" t="str">
            <v/>
          </cell>
        </row>
        <row r="44">
          <cell r="B44" t="str">
            <v>Rest of South Island</v>
          </cell>
          <cell r="C44" t="str">
            <v>S</v>
          </cell>
          <cell r="D44">
            <v>95.67</v>
          </cell>
          <cell r="E44" t="str">
            <v/>
          </cell>
        </row>
        <row r="45">
          <cell r="B45" t="str">
            <v>Major urban area</v>
          </cell>
          <cell r="C45">
            <v>10</v>
          </cell>
          <cell r="D45">
            <v>44.64</v>
          </cell>
          <cell r="E45" t="str">
            <v>#</v>
          </cell>
        </row>
        <row r="46">
          <cell r="B46" t="str">
            <v>Large urban area</v>
          </cell>
          <cell r="C46" t="str">
            <v>S</v>
          </cell>
          <cell r="D46">
            <v>60.15</v>
          </cell>
          <cell r="E46" t="str">
            <v/>
          </cell>
        </row>
        <row r="47">
          <cell r="B47" t="str">
            <v>Medium urban area</v>
          </cell>
          <cell r="C47" t="str">
            <v>S</v>
          </cell>
          <cell r="D47">
            <v>88.54</v>
          </cell>
          <cell r="E47" t="str">
            <v/>
          </cell>
        </row>
        <row r="48">
          <cell r="B48" t="str">
            <v>Small urban area</v>
          </cell>
          <cell r="C48" t="str">
            <v>S</v>
          </cell>
          <cell r="D48">
            <v>75.37</v>
          </cell>
          <cell r="E48" t="str">
            <v/>
          </cell>
        </row>
        <row r="49">
          <cell r="B49" t="str">
            <v>Rural settlement/rural other</v>
          </cell>
          <cell r="C49" t="str">
            <v>S</v>
          </cell>
          <cell r="D49">
            <v>106.35</v>
          </cell>
          <cell r="E49" t="str">
            <v/>
          </cell>
        </row>
        <row r="50">
          <cell r="B50" t="str">
            <v>Major urban area</v>
          </cell>
          <cell r="C50">
            <v>10</v>
          </cell>
          <cell r="D50">
            <v>44.64</v>
          </cell>
          <cell r="E50" t="str">
            <v>#</v>
          </cell>
        </row>
        <row r="51">
          <cell r="B51" t="str">
            <v>Medium/large urban area</v>
          </cell>
          <cell r="C51">
            <v>4</v>
          </cell>
          <cell r="D51">
            <v>48.54</v>
          </cell>
          <cell r="E51" t="str">
            <v>#</v>
          </cell>
        </row>
        <row r="52">
          <cell r="B52" t="str">
            <v>Small urban/rural area</v>
          </cell>
          <cell r="C52" t="str">
            <v>S</v>
          </cell>
          <cell r="D52">
            <v>70.11</v>
          </cell>
          <cell r="E52" t="str">
            <v/>
          </cell>
        </row>
        <row r="53">
          <cell r="B53" t="str">
            <v>Quintile 1 (least deprived)</v>
          </cell>
          <cell r="C53" t="str">
            <v>S</v>
          </cell>
          <cell r="D53">
            <v>128.44</v>
          </cell>
          <cell r="E53" t="str">
            <v/>
          </cell>
        </row>
        <row r="54">
          <cell r="B54" t="str">
            <v>Quintile 2</v>
          </cell>
          <cell r="C54" t="str">
            <v>S</v>
          </cell>
          <cell r="D54">
            <v>101.99</v>
          </cell>
          <cell r="E54" t="str">
            <v/>
          </cell>
        </row>
        <row r="55">
          <cell r="B55" t="str">
            <v>Quintile 3</v>
          </cell>
          <cell r="C55" t="str">
            <v>S</v>
          </cell>
          <cell r="D55">
            <v>68.97</v>
          </cell>
          <cell r="E55" t="str">
            <v/>
          </cell>
        </row>
        <row r="56">
          <cell r="B56" t="str">
            <v>Quintile 4</v>
          </cell>
          <cell r="C56" t="str">
            <v>S</v>
          </cell>
          <cell r="D56">
            <v>52.96</v>
          </cell>
          <cell r="E56" t="str">
            <v/>
          </cell>
        </row>
        <row r="57">
          <cell r="B57" t="str">
            <v>Quintile 5 (most deprived)</v>
          </cell>
          <cell r="C57">
            <v>7</v>
          </cell>
          <cell r="D57">
            <v>39.450000000000003</v>
          </cell>
          <cell r="E57" t="str">
            <v>#</v>
          </cell>
        </row>
        <row r="58">
          <cell r="B58" t="str">
            <v>Had partner within last 12 months</v>
          </cell>
          <cell r="C58">
            <v>17</v>
          </cell>
          <cell r="D58">
            <v>27.83</v>
          </cell>
          <cell r="E58" t="str">
            <v>#</v>
          </cell>
        </row>
        <row r="59">
          <cell r="B59" t="str">
            <v>Has ever had a partner</v>
          </cell>
          <cell r="C59">
            <v>17</v>
          </cell>
          <cell r="D59">
            <v>27.83</v>
          </cell>
          <cell r="E59" t="str">
            <v>#</v>
          </cell>
        </row>
        <row r="60">
          <cell r="B60" t="str">
            <v>Partnered – legally registered</v>
          </cell>
          <cell r="C60" t="str">
            <v>S</v>
          </cell>
          <cell r="D60">
            <v>84.63</v>
          </cell>
          <cell r="E60" t="str">
            <v/>
          </cell>
        </row>
        <row r="61">
          <cell r="B61" t="str">
            <v>Partnered – not legally registered</v>
          </cell>
          <cell r="C61" t="str">
            <v>S</v>
          </cell>
          <cell r="D61">
            <v>63.05</v>
          </cell>
          <cell r="E61" t="str">
            <v/>
          </cell>
        </row>
        <row r="62">
          <cell r="B62" t="str">
            <v>Non-partnered</v>
          </cell>
          <cell r="C62">
            <v>11</v>
          </cell>
          <cell r="D62">
            <v>30.94</v>
          </cell>
          <cell r="E62" t="str">
            <v>#</v>
          </cell>
        </row>
        <row r="63">
          <cell r="B63" t="str">
            <v>Never married and never in a civil union</v>
          </cell>
          <cell r="C63">
            <v>7</v>
          </cell>
          <cell r="D63">
            <v>41.37</v>
          </cell>
          <cell r="E63" t="str">
            <v>#</v>
          </cell>
        </row>
        <row r="64">
          <cell r="B64" t="str">
            <v>Divorced</v>
          </cell>
          <cell r="C64" t="str">
            <v>S</v>
          </cell>
          <cell r="D64">
            <v>121.32</v>
          </cell>
          <cell r="E64" t="str">
            <v/>
          </cell>
        </row>
        <row r="65">
          <cell r="B65" t="str">
            <v>Widowed/surviving partner</v>
          </cell>
          <cell r="C65" t="str">
            <v>S</v>
          </cell>
          <cell r="D65">
            <v>139.21</v>
          </cell>
          <cell r="E65" t="str">
            <v/>
          </cell>
        </row>
        <row r="66">
          <cell r="B66" t="str">
            <v>Separated</v>
          </cell>
          <cell r="C66">
            <v>6</v>
          </cell>
          <cell r="D66">
            <v>41.87</v>
          </cell>
          <cell r="E66" t="str">
            <v>#</v>
          </cell>
        </row>
        <row r="67">
          <cell r="B67" t="str">
            <v>Married/civil union/de facto</v>
          </cell>
          <cell r="C67" t="str">
            <v>S</v>
          </cell>
          <cell r="D67">
            <v>84.63</v>
          </cell>
          <cell r="E67" t="str">
            <v/>
          </cell>
        </row>
        <row r="68">
          <cell r="B68" t="str">
            <v>Adults with disability</v>
          </cell>
          <cell r="C68" t="str">
            <v>S</v>
          </cell>
          <cell r="D68">
            <v>82.75</v>
          </cell>
          <cell r="E68" t="str">
            <v/>
          </cell>
        </row>
        <row r="69">
          <cell r="B69" t="str">
            <v>Adults without disability</v>
          </cell>
          <cell r="C69">
            <v>14</v>
          </cell>
          <cell r="D69">
            <v>30.78</v>
          </cell>
          <cell r="E69" t="str">
            <v>#</v>
          </cell>
        </row>
        <row r="70">
          <cell r="B70" t="str">
            <v>Low level of psychological distress</v>
          </cell>
          <cell r="C70">
            <v>9</v>
          </cell>
          <cell r="D70">
            <v>30.61</v>
          </cell>
          <cell r="E70" t="str">
            <v>#</v>
          </cell>
        </row>
        <row r="71">
          <cell r="B71" t="str">
            <v>Moderate level of psychological distress</v>
          </cell>
          <cell r="C71" t="str">
            <v>S</v>
          </cell>
          <cell r="D71">
            <v>77.459999999999994</v>
          </cell>
          <cell r="E71" t="str">
            <v/>
          </cell>
        </row>
        <row r="72">
          <cell r="B72" t="str">
            <v>High level of psychological distress</v>
          </cell>
          <cell r="C72" t="str">
            <v>S</v>
          </cell>
          <cell r="D72">
            <v>71.78</v>
          </cell>
          <cell r="E72" t="str">
            <v/>
          </cell>
        </row>
        <row r="73">
          <cell r="B73" t="str">
            <v>No probable serious mental illness</v>
          </cell>
          <cell r="C73">
            <v>9</v>
          </cell>
          <cell r="D73">
            <v>30.61</v>
          </cell>
          <cell r="E73" t="str">
            <v>#</v>
          </cell>
        </row>
        <row r="74">
          <cell r="B74" t="str">
            <v>Probable serious mental illness</v>
          </cell>
          <cell r="C74" t="str">
            <v>S</v>
          </cell>
          <cell r="D74">
            <v>77.459999999999994</v>
          </cell>
          <cell r="E74" t="str">
            <v/>
          </cell>
        </row>
        <row r="75">
          <cell r="B75" t="str">
            <v>Employed</v>
          </cell>
          <cell r="C75">
            <v>8</v>
          </cell>
          <cell r="D75">
            <v>37.39</v>
          </cell>
          <cell r="E75" t="str">
            <v>#</v>
          </cell>
        </row>
        <row r="76">
          <cell r="B76" t="str">
            <v>Unemployed</v>
          </cell>
          <cell r="C76" t="str">
            <v>S</v>
          </cell>
          <cell r="D76">
            <v>118.5</v>
          </cell>
          <cell r="E76" t="str">
            <v/>
          </cell>
        </row>
        <row r="77">
          <cell r="B77" t="str">
            <v>Retired</v>
          </cell>
          <cell r="C77">
            <v>0</v>
          </cell>
          <cell r="D77" t="str">
            <v>.</v>
          </cell>
          <cell r="E77" t="str">
            <v/>
          </cell>
        </row>
        <row r="78">
          <cell r="B78" t="str">
            <v>Home or caring duties or voluntary work</v>
          </cell>
          <cell r="C78" t="str">
            <v>S</v>
          </cell>
          <cell r="D78">
            <v>54.06</v>
          </cell>
          <cell r="E78" t="str">
            <v/>
          </cell>
        </row>
        <row r="79">
          <cell r="B79" t="str">
            <v>Not employed, studying</v>
          </cell>
          <cell r="C79" t="str">
            <v>S</v>
          </cell>
          <cell r="D79">
            <v>127.62</v>
          </cell>
          <cell r="E79" t="str">
            <v/>
          </cell>
        </row>
        <row r="80">
          <cell r="B80" t="str">
            <v>Not employed, not actively seeking work/unable to work</v>
          </cell>
          <cell r="C80" t="str">
            <v>S</v>
          </cell>
          <cell r="D80">
            <v>99.22</v>
          </cell>
          <cell r="E80" t="str">
            <v/>
          </cell>
        </row>
        <row r="81">
          <cell r="B81" t="str">
            <v>Other employment status</v>
          </cell>
          <cell r="C81" t="str">
            <v>S</v>
          </cell>
          <cell r="D81">
            <v>126.52</v>
          </cell>
          <cell r="E81" t="str">
            <v/>
          </cell>
        </row>
        <row r="82">
          <cell r="B82" t="str">
            <v>Not in the labour force</v>
          </cell>
          <cell r="C82">
            <v>7</v>
          </cell>
          <cell r="D82">
            <v>42.21</v>
          </cell>
          <cell r="E82" t="str">
            <v>#</v>
          </cell>
        </row>
        <row r="83">
          <cell r="B83" t="str">
            <v>Personal income: $20,000 or less</v>
          </cell>
          <cell r="C83">
            <v>5</v>
          </cell>
          <cell r="D83">
            <v>44.83</v>
          </cell>
          <cell r="E83" t="str">
            <v>#</v>
          </cell>
        </row>
        <row r="84">
          <cell r="B84" t="str">
            <v>Personal income: $20,001–$40,000</v>
          </cell>
          <cell r="C84">
            <v>5</v>
          </cell>
          <cell r="D84">
            <v>49.2</v>
          </cell>
          <cell r="E84" t="str">
            <v>#</v>
          </cell>
        </row>
        <row r="85">
          <cell r="B85" t="str">
            <v>Personal income: $40,001–$60,000</v>
          </cell>
          <cell r="C85" t="str">
            <v>S</v>
          </cell>
          <cell r="D85">
            <v>62.37</v>
          </cell>
          <cell r="E85" t="str">
            <v/>
          </cell>
        </row>
        <row r="86">
          <cell r="B86" t="str">
            <v>Personal income: $60,001 or more</v>
          </cell>
          <cell r="C86" t="str">
            <v>S</v>
          </cell>
          <cell r="D86">
            <v>73.209999999999994</v>
          </cell>
          <cell r="E86" t="str">
            <v/>
          </cell>
        </row>
        <row r="87">
          <cell r="B87" t="str">
            <v>Household income: $40,000 or less</v>
          </cell>
          <cell r="C87">
            <v>7</v>
          </cell>
          <cell r="D87">
            <v>38.5</v>
          </cell>
          <cell r="E87" t="str">
            <v>#</v>
          </cell>
        </row>
        <row r="88">
          <cell r="B88" t="str">
            <v>Household income: $40,001–$60,000</v>
          </cell>
          <cell r="C88" t="str">
            <v>S</v>
          </cell>
          <cell r="D88">
            <v>69.45</v>
          </cell>
          <cell r="E88" t="str">
            <v/>
          </cell>
        </row>
        <row r="89">
          <cell r="B89" t="str">
            <v>Household income: $60,001–$100,000</v>
          </cell>
          <cell r="C89" t="str">
            <v>S</v>
          </cell>
          <cell r="D89">
            <v>53.43</v>
          </cell>
          <cell r="E89" t="str">
            <v/>
          </cell>
        </row>
        <row r="90">
          <cell r="B90" t="str">
            <v>Household income: $100,001 or more</v>
          </cell>
          <cell r="C90" t="str">
            <v>S</v>
          </cell>
          <cell r="D90">
            <v>83.08</v>
          </cell>
          <cell r="E90" t="str">
            <v/>
          </cell>
        </row>
        <row r="91">
          <cell r="B91" t="str">
            <v>Not at all limited</v>
          </cell>
          <cell r="C91" t="str">
            <v>S</v>
          </cell>
          <cell r="D91">
            <v>64.44</v>
          </cell>
          <cell r="E91" t="str">
            <v/>
          </cell>
        </row>
        <row r="92">
          <cell r="B92" t="str">
            <v>A little limited</v>
          </cell>
          <cell r="C92" t="str">
            <v>S</v>
          </cell>
          <cell r="D92">
            <v>67.540000000000006</v>
          </cell>
          <cell r="E92" t="str">
            <v/>
          </cell>
        </row>
        <row r="93">
          <cell r="B93" t="str">
            <v>Quite limited</v>
          </cell>
          <cell r="C93" t="str">
            <v>S</v>
          </cell>
          <cell r="D93">
            <v>74.28</v>
          </cell>
          <cell r="E93" t="str">
            <v/>
          </cell>
        </row>
        <row r="94">
          <cell r="B94" t="str">
            <v>Very limited</v>
          </cell>
          <cell r="C94" t="str">
            <v>S</v>
          </cell>
          <cell r="D94">
            <v>76.3</v>
          </cell>
          <cell r="E94" t="str">
            <v/>
          </cell>
        </row>
        <row r="95">
          <cell r="B95" t="str">
            <v>Couldn't buy it</v>
          </cell>
          <cell r="C95">
            <v>7</v>
          </cell>
          <cell r="D95">
            <v>42.76</v>
          </cell>
          <cell r="E95" t="str">
            <v>#</v>
          </cell>
        </row>
        <row r="96">
          <cell r="B96" t="str">
            <v>Not at all limited</v>
          </cell>
          <cell r="C96" t="str">
            <v>S</v>
          </cell>
          <cell r="D96">
            <v>64.44</v>
          </cell>
          <cell r="E96" t="str">
            <v/>
          </cell>
        </row>
        <row r="97">
          <cell r="B97" t="str">
            <v>A little limited</v>
          </cell>
          <cell r="C97" t="str">
            <v>S</v>
          </cell>
          <cell r="D97">
            <v>67.540000000000006</v>
          </cell>
          <cell r="E97" t="str">
            <v/>
          </cell>
        </row>
        <row r="98">
          <cell r="B98" t="str">
            <v>Quite or very limited</v>
          </cell>
          <cell r="C98" t="str">
            <v>S</v>
          </cell>
          <cell r="D98">
            <v>54.19</v>
          </cell>
          <cell r="E98" t="str">
            <v/>
          </cell>
        </row>
        <row r="99">
          <cell r="B99" t="str">
            <v>Couldn't buy it</v>
          </cell>
          <cell r="C99">
            <v>7</v>
          </cell>
          <cell r="D99">
            <v>42.76</v>
          </cell>
          <cell r="E99" t="str">
            <v>#</v>
          </cell>
        </row>
        <row r="100">
          <cell r="B100" t="str">
            <v>Yes, can meet unexpected expense</v>
          </cell>
          <cell r="C100">
            <v>9</v>
          </cell>
          <cell r="D100">
            <v>47.59</v>
          </cell>
          <cell r="E100" t="str">
            <v>#</v>
          </cell>
        </row>
        <row r="101">
          <cell r="B101" t="str">
            <v>No, cannot meet unexpected expense</v>
          </cell>
          <cell r="C101">
            <v>8</v>
          </cell>
          <cell r="D101">
            <v>36.229999999999997</v>
          </cell>
          <cell r="E101" t="str">
            <v>#</v>
          </cell>
        </row>
        <row r="102">
          <cell r="B102" t="str">
            <v>Household had no vehicle access</v>
          </cell>
          <cell r="C102" t="str">
            <v>S</v>
          </cell>
          <cell r="D102">
            <v>76.319999999999993</v>
          </cell>
          <cell r="E102" t="str">
            <v/>
          </cell>
        </row>
        <row r="103">
          <cell r="B103" t="str">
            <v>Household had vehicle access</v>
          </cell>
          <cell r="C103">
            <v>15</v>
          </cell>
          <cell r="D103">
            <v>28.32</v>
          </cell>
          <cell r="E103" t="str">
            <v>#</v>
          </cell>
        </row>
        <row r="104">
          <cell r="B104" t="str">
            <v>Household had access to device</v>
          </cell>
          <cell r="C104">
            <v>17</v>
          </cell>
          <cell r="D104">
            <v>27.83</v>
          </cell>
          <cell r="E104" t="str">
            <v>#</v>
          </cell>
        </row>
        <row r="105">
          <cell r="B105" t="str">
            <v>One person household</v>
          </cell>
          <cell r="C105">
            <v>2</v>
          </cell>
          <cell r="D105">
            <v>46.78</v>
          </cell>
          <cell r="E105" t="str">
            <v>#</v>
          </cell>
        </row>
        <row r="106">
          <cell r="B106" t="str">
            <v>One parent with child(ren)</v>
          </cell>
          <cell r="C106">
            <v>8</v>
          </cell>
          <cell r="D106">
            <v>42.47</v>
          </cell>
          <cell r="E106" t="str">
            <v>#</v>
          </cell>
        </row>
        <row r="107">
          <cell r="B107" t="str">
            <v>Couple only</v>
          </cell>
          <cell r="C107" t="str">
            <v>S</v>
          </cell>
          <cell r="D107">
            <v>120.45</v>
          </cell>
          <cell r="E107" t="str">
            <v/>
          </cell>
        </row>
        <row r="108">
          <cell r="B108" t="str">
            <v>Couple with child(ren)</v>
          </cell>
          <cell r="C108" t="str">
            <v>S</v>
          </cell>
          <cell r="D108">
            <v>100.1</v>
          </cell>
          <cell r="E108" t="str">
            <v/>
          </cell>
        </row>
        <row r="109">
          <cell r="B109" t="str">
            <v>Other multi-person household</v>
          </cell>
          <cell r="C109" t="str">
            <v>S</v>
          </cell>
          <cell r="D109">
            <v>102.53</v>
          </cell>
          <cell r="E109" t="str">
            <v/>
          </cell>
        </row>
        <row r="110">
          <cell r="B110" t="str">
            <v>Other household with couple and/or child</v>
          </cell>
          <cell r="C110" t="str">
            <v>S</v>
          </cell>
          <cell r="D110">
            <v>72.66</v>
          </cell>
          <cell r="E110" t="str">
            <v/>
          </cell>
        </row>
        <row r="111">
          <cell r="B111" t="str">
            <v>One-person household</v>
          </cell>
          <cell r="C111">
            <v>2</v>
          </cell>
          <cell r="D111">
            <v>46.78</v>
          </cell>
          <cell r="E111" t="str">
            <v>#</v>
          </cell>
        </row>
        <row r="112">
          <cell r="B112" t="str">
            <v>Two-people household</v>
          </cell>
          <cell r="C112" t="str">
            <v>S</v>
          </cell>
          <cell r="D112">
            <v>54.61</v>
          </cell>
          <cell r="E112" t="str">
            <v/>
          </cell>
        </row>
        <row r="113">
          <cell r="B113" t="str">
            <v>Three-people household</v>
          </cell>
          <cell r="C113" t="str">
            <v>S</v>
          </cell>
          <cell r="D113">
            <v>51.86</v>
          </cell>
          <cell r="E113" t="str">
            <v/>
          </cell>
        </row>
        <row r="114">
          <cell r="B114" t="str">
            <v>Four-people household</v>
          </cell>
          <cell r="C114" t="str">
            <v>S</v>
          </cell>
          <cell r="D114">
            <v>75.239999999999995</v>
          </cell>
          <cell r="E114" t="str">
            <v/>
          </cell>
        </row>
        <row r="115">
          <cell r="B115" t="str">
            <v>Five-or-more-people household</v>
          </cell>
          <cell r="C115" t="str">
            <v>S</v>
          </cell>
          <cell r="D115">
            <v>60.38</v>
          </cell>
          <cell r="E115" t="str">
            <v/>
          </cell>
        </row>
        <row r="116">
          <cell r="B116" t="str">
            <v>No children in household</v>
          </cell>
          <cell r="C116">
            <v>5</v>
          </cell>
          <cell r="D116">
            <v>40</v>
          </cell>
          <cell r="E116" t="str">
            <v>#</v>
          </cell>
        </row>
        <row r="117">
          <cell r="B117" t="str">
            <v>One-child household</v>
          </cell>
          <cell r="C117" t="str">
            <v>S</v>
          </cell>
          <cell r="D117">
            <v>55.32</v>
          </cell>
          <cell r="E117" t="str">
            <v/>
          </cell>
        </row>
        <row r="118">
          <cell r="B118" t="str">
            <v>Two-or-more-children household</v>
          </cell>
          <cell r="C118">
            <v>9</v>
          </cell>
          <cell r="D118">
            <v>45</v>
          </cell>
          <cell r="E118" t="str">
            <v>#</v>
          </cell>
        </row>
        <row r="119">
          <cell r="B119" t="str">
            <v>No children in household</v>
          </cell>
          <cell r="C119">
            <v>5</v>
          </cell>
          <cell r="D119">
            <v>40</v>
          </cell>
          <cell r="E119" t="str">
            <v>#</v>
          </cell>
        </row>
        <row r="120">
          <cell r="B120" t="str">
            <v>One-or-more-children household</v>
          </cell>
          <cell r="C120">
            <v>12</v>
          </cell>
          <cell r="D120">
            <v>36.78</v>
          </cell>
          <cell r="E120" t="str">
            <v>#</v>
          </cell>
        </row>
        <row r="121">
          <cell r="B121" t="str">
            <v>Yes, lived at current address</v>
          </cell>
          <cell r="C121">
            <v>12</v>
          </cell>
          <cell r="D121">
            <v>33.159999999999997</v>
          </cell>
          <cell r="E121" t="str">
            <v>#</v>
          </cell>
        </row>
        <row r="122">
          <cell r="B122" t="str">
            <v>No, did not live at current address</v>
          </cell>
          <cell r="C122" t="str">
            <v>S</v>
          </cell>
          <cell r="D122">
            <v>51.33</v>
          </cell>
          <cell r="E122" t="str">
            <v/>
          </cell>
        </row>
        <row r="123">
          <cell r="B123" t="str">
            <v>Owned</v>
          </cell>
          <cell r="C123" t="str">
            <v>S</v>
          </cell>
          <cell r="D123">
            <v>61.74</v>
          </cell>
          <cell r="E123" t="str">
            <v/>
          </cell>
        </row>
        <row r="124">
          <cell r="B124" t="str">
            <v>Rented, private</v>
          </cell>
          <cell r="C124">
            <v>8</v>
          </cell>
          <cell r="D124">
            <v>38.43</v>
          </cell>
          <cell r="E124" t="str">
            <v>#</v>
          </cell>
        </row>
        <row r="125">
          <cell r="B125" t="str">
            <v>Rented, government</v>
          </cell>
          <cell r="C125" t="str">
            <v>S</v>
          </cell>
          <cell r="D125">
            <v>51.2</v>
          </cell>
          <cell r="E125" t="str">
            <v/>
          </cell>
        </row>
        <row r="127">
          <cell r="B127"/>
          <cell r="C127"/>
          <cell r="D127"/>
          <cell r="E127"/>
        </row>
        <row r="128">
          <cell r="B128"/>
          <cell r="C128"/>
          <cell r="D128"/>
          <cell r="E128"/>
        </row>
        <row r="129">
          <cell r="B129"/>
          <cell r="C129"/>
          <cell r="D129"/>
          <cell r="E129"/>
        </row>
        <row r="130">
          <cell r="B130"/>
          <cell r="C130"/>
          <cell r="D130"/>
          <cell r="E130"/>
        </row>
      </sheetData>
      <sheetData sheetId="10">
        <row r="4">
          <cell r="B4" t="str">
            <v>New Zealand Average</v>
          </cell>
          <cell r="C4">
            <v>13</v>
          </cell>
          <cell r="D4">
            <v>33.4</v>
          </cell>
          <cell r="E4" t="str">
            <v>#</v>
          </cell>
        </row>
        <row r="5">
          <cell r="B5" t="str">
            <v>Male</v>
          </cell>
          <cell r="C5" t="str">
            <v>S</v>
          </cell>
          <cell r="D5">
            <v>101.44</v>
          </cell>
          <cell r="E5" t="str">
            <v/>
          </cell>
        </row>
        <row r="6">
          <cell r="B6" t="str">
            <v>Female</v>
          </cell>
          <cell r="C6">
            <v>12</v>
          </cell>
          <cell r="D6">
            <v>33.340000000000003</v>
          </cell>
          <cell r="E6" t="str">
            <v>#</v>
          </cell>
        </row>
        <row r="7">
          <cell r="B7" t="str">
            <v>Cis-male</v>
          </cell>
          <cell r="C7" t="str">
            <v>S</v>
          </cell>
          <cell r="D7">
            <v>101.44</v>
          </cell>
          <cell r="E7" t="str">
            <v/>
          </cell>
        </row>
        <row r="8">
          <cell r="B8" t="str">
            <v>Cis-female</v>
          </cell>
          <cell r="C8">
            <v>12</v>
          </cell>
          <cell r="D8">
            <v>33.58</v>
          </cell>
          <cell r="E8" t="str">
            <v>#</v>
          </cell>
        </row>
        <row r="9">
          <cell r="B9" t="str">
            <v>Gender-diverse or trans-gender</v>
          </cell>
          <cell r="C9" t="str">
            <v>S</v>
          </cell>
          <cell r="D9">
            <v>196.33</v>
          </cell>
          <cell r="E9" t="str">
            <v/>
          </cell>
        </row>
        <row r="10">
          <cell r="B10" t="str">
            <v>Heterosexual</v>
          </cell>
          <cell r="C10">
            <v>11</v>
          </cell>
          <cell r="D10">
            <v>34.42</v>
          </cell>
          <cell r="E10" t="str">
            <v>#</v>
          </cell>
        </row>
        <row r="11">
          <cell r="B11" t="str">
            <v>Gay or lesbian</v>
          </cell>
          <cell r="C11" t="str">
            <v>S</v>
          </cell>
          <cell r="D11">
            <v>147.91</v>
          </cell>
          <cell r="E11" t="str">
            <v/>
          </cell>
        </row>
        <row r="12">
          <cell r="B12" t="str">
            <v>Bisexual</v>
          </cell>
          <cell r="C12" t="str">
            <v>S</v>
          </cell>
          <cell r="D12">
            <v>141.43</v>
          </cell>
          <cell r="E12" t="str">
            <v/>
          </cell>
        </row>
        <row r="13">
          <cell r="B13" t="str">
            <v>Other sexual identity</v>
          </cell>
          <cell r="C13" t="str">
            <v>S</v>
          </cell>
          <cell r="D13">
            <v>196.38</v>
          </cell>
          <cell r="E13" t="str">
            <v/>
          </cell>
        </row>
        <row r="14">
          <cell r="B14" t="str">
            <v>People with diverse sexualities</v>
          </cell>
          <cell r="C14" t="str">
            <v>S</v>
          </cell>
          <cell r="D14">
            <v>90.03</v>
          </cell>
          <cell r="E14" t="str">
            <v/>
          </cell>
        </row>
        <row r="15">
          <cell r="B15" t="str">
            <v>Not LGBT</v>
          </cell>
          <cell r="C15">
            <v>11</v>
          </cell>
          <cell r="D15">
            <v>34.14</v>
          </cell>
          <cell r="E15" t="str">
            <v>#</v>
          </cell>
        </row>
        <row r="16">
          <cell r="B16" t="str">
            <v>LGBT</v>
          </cell>
          <cell r="C16" t="str">
            <v>S</v>
          </cell>
          <cell r="D16">
            <v>84.8</v>
          </cell>
          <cell r="E16" t="str">
            <v/>
          </cell>
        </row>
        <row r="17">
          <cell r="B17" t="str">
            <v>15–19 years</v>
          </cell>
          <cell r="C17">
            <v>0</v>
          </cell>
          <cell r="D17" t="str">
            <v>.</v>
          </cell>
          <cell r="E17" t="str">
            <v/>
          </cell>
        </row>
        <row r="18">
          <cell r="B18" t="str">
            <v>20–29 years</v>
          </cell>
          <cell r="C18">
            <v>6</v>
          </cell>
          <cell r="D18">
            <v>46.34</v>
          </cell>
          <cell r="E18" t="str">
            <v>#</v>
          </cell>
        </row>
        <row r="19">
          <cell r="B19" t="str">
            <v>30–39 years</v>
          </cell>
          <cell r="C19" t="str">
            <v>S</v>
          </cell>
          <cell r="D19">
            <v>64.56</v>
          </cell>
          <cell r="E19" t="str">
            <v/>
          </cell>
        </row>
        <row r="20">
          <cell r="B20" t="str">
            <v>40–49 years</v>
          </cell>
          <cell r="C20" t="str">
            <v>S</v>
          </cell>
          <cell r="D20">
            <v>76.989999999999995</v>
          </cell>
          <cell r="E20" t="str">
            <v/>
          </cell>
        </row>
        <row r="21">
          <cell r="B21" t="str">
            <v>50–59 years</v>
          </cell>
          <cell r="C21" t="str">
            <v>S</v>
          </cell>
          <cell r="D21">
            <v>98.01</v>
          </cell>
          <cell r="E21" t="str">
            <v/>
          </cell>
        </row>
        <row r="22">
          <cell r="B22" t="str">
            <v>60–64 years</v>
          </cell>
          <cell r="C22">
            <v>0</v>
          </cell>
          <cell r="D22" t="str">
            <v>.</v>
          </cell>
          <cell r="E22" t="str">
            <v/>
          </cell>
        </row>
        <row r="23">
          <cell r="B23" t="str">
            <v>65 years and over</v>
          </cell>
          <cell r="C23">
            <v>0</v>
          </cell>
          <cell r="D23" t="str">
            <v>.</v>
          </cell>
          <cell r="E23" t="str">
            <v/>
          </cell>
        </row>
        <row r="24">
          <cell r="B24" t="str">
            <v>15–29 years</v>
          </cell>
          <cell r="C24">
            <v>6</v>
          </cell>
          <cell r="D24">
            <v>46.34</v>
          </cell>
          <cell r="E24" t="str">
            <v>#</v>
          </cell>
        </row>
        <row r="25">
          <cell r="B25" t="str">
            <v>30–64 years</v>
          </cell>
          <cell r="C25" t="str">
            <v>S</v>
          </cell>
          <cell r="D25">
            <v>51.51</v>
          </cell>
          <cell r="E25" t="str">
            <v/>
          </cell>
        </row>
        <row r="26">
          <cell r="B26" t="str">
            <v>65 years and over</v>
          </cell>
          <cell r="C26">
            <v>0</v>
          </cell>
          <cell r="D26" t="str">
            <v>.</v>
          </cell>
          <cell r="E26" t="str">
            <v/>
          </cell>
        </row>
        <row r="27">
          <cell r="B27" t="str">
            <v>15–19 years</v>
          </cell>
          <cell r="C27">
            <v>0</v>
          </cell>
          <cell r="D27" t="str">
            <v>.</v>
          </cell>
          <cell r="E27" t="str">
            <v/>
          </cell>
        </row>
        <row r="28">
          <cell r="B28" t="str">
            <v>20–29 years</v>
          </cell>
          <cell r="C28">
            <v>6</v>
          </cell>
          <cell r="D28">
            <v>46.34</v>
          </cell>
          <cell r="E28" t="str">
            <v>#</v>
          </cell>
        </row>
        <row r="29">
          <cell r="B29" t="str">
            <v>NZ European</v>
          </cell>
          <cell r="C29">
            <v>8</v>
          </cell>
          <cell r="D29">
            <v>41.83</v>
          </cell>
          <cell r="E29" t="str">
            <v>#</v>
          </cell>
        </row>
        <row r="30">
          <cell r="B30" t="str">
            <v>Māori</v>
          </cell>
          <cell r="C30" t="str">
            <v>S</v>
          </cell>
          <cell r="D30">
            <v>50.72</v>
          </cell>
          <cell r="E30" t="str">
            <v/>
          </cell>
        </row>
        <row r="31">
          <cell r="B31" t="str">
            <v>Pacific peoples</v>
          </cell>
          <cell r="C31" t="str">
            <v>S</v>
          </cell>
          <cell r="D31">
            <v>81.400000000000006</v>
          </cell>
          <cell r="E31" t="str">
            <v/>
          </cell>
        </row>
        <row r="32">
          <cell r="B32" t="str">
            <v>Asian</v>
          </cell>
          <cell r="C32" t="str">
            <v>S</v>
          </cell>
          <cell r="D32">
            <v>196.22</v>
          </cell>
          <cell r="E32" t="str">
            <v/>
          </cell>
        </row>
        <row r="33">
          <cell r="B33" t="str">
            <v>Indian</v>
          </cell>
          <cell r="C33" t="str">
            <v>S</v>
          </cell>
          <cell r="D33">
            <v>196.22</v>
          </cell>
          <cell r="E33" t="str">
            <v/>
          </cell>
        </row>
        <row r="34">
          <cell r="B34" t="str">
            <v>Other ethnicity (except European and Māori)</v>
          </cell>
          <cell r="C34" t="str">
            <v>S</v>
          </cell>
          <cell r="D34">
            <v>78.510000000000005</v>
          </cell>
          <cell r="E34" t="str">
            <v/>
          </cell>
        </row>
        <row r="35">
          <cell r="B35" t="str">
            <v>Other ethnicity (except European, Māori and Asian)</v>
          </cell>
          <cell r="C35" t="str">
            <v>S</v>
          </cell>
          <cell r="D35">
            <v>81.400000000000006</v>
          </cell>
          <cell r="E35" t="str">
            <v/>
          </cell>
        </row>
        <row r="36">
          <cell r="B36" t="str">
            <v>Other ethnicity (except European, Māori and Pacific)</v>
          </cell>
          <cell r="C36" t="str">
            <v>S</v>
          </cell>
          <cell r="D36">
            <v>196.22</v>
          </cell>
          <cell r="E36" t="str">
            <v/>
          </cell>
        </row>
        <row r="37">
          <cell r="B37">
            <v>2018</v>
          </cell>
          <cell r="C37">
            <v>4</v>
          </cell>
          <cell r="D37">
            <v>42.07</v>
          </cell>
          <cell r="E37" t="str">
            <v>#</v>
          </cell>
        </row>
        <row r="38">
          <cell r="B38" t="str">
            <v>2019/20</v>
          </cell>
          <cell r="C38">
            <v>9</v>
          </cell>
          <cell r="D38">
            <v>47.53</v>
          </cell>
          <cell r="E38" t="str">
            <v>#</v>
          </cell>
        </row>
        <row r="39">
          <cell r="B39" t="str">
            <v>Auckland</v>
          </cell>
          <cell r="C39" t="str">
            <v>S</v>
          </cell>
          <cell r="D39">
            <v>68.06</v>
          </cell>
          <cell r="E39" t="str">
            <v/>
          </cell>
        </row>
        <row r="40">
          <cell r="B40" t="str">
            <v>Wellington</v>
          </cell>
          <cell r="C40" t="str">
            <v>S</v>
          </cell>
          <cell r="D40">
            <v>78.739999999999995</v>
          </cell>
          <cell r="E40" t="str">
            <v/>
          </cell>
        </row>
        <row r="41">
          <cell r="B41" t="str">
            <v>Rest of North Island</v>
          </cell>
          <cell r="C41" t="str">
            <v>S</v>
          </cell>
          <cell r="D41">
            <v>51.61</v>
          </cell>
          <cell r="E41" t="str">
            <v/>
          </cell>
        </row>
        <row r="42">
          <cell r="B42" t="str">
            <v>Canterbury</v>
          </cell>
          <cell r="C42" t="str">
            <v>S</v>
          </cell>
          <cell r="D42">
            <v>83.07</v>
          </cell>
          <cell r="E42" t="str">
            <v/>
          </cell>
        </row>
        <row r="43">
          <cell r="B43" t="str">
            <v>Rest of South Island</v>
          </cell>
          <cell r="C43" t="str">
            <v>S</v>
          </cell>
          <cell r="D43">
            <v>109.63</v>
          </cell>
          <cell r="E43" t="str">
            <v/>
          </cell>
        </row>
        <row r="44">
          <cell r="B44" t="str">
            <v>Major urban area</v>
          </cell>
          <cell r="C44" t="str">
            <v>S</v>
          </cell>
          <cell r="D44">
            <v>55.48</v>
          </cell>
          <cell r="E44" t="str">
            <v/>
          </cell>
        </row>
        <row r="45">
          <cell r="B45" t="str">
            <v>Large urban area</v>
          </cell>
          <cell r="C45" t="str">
            <v>S</v>
          </cell>
          <cell r="D45">
            <v>75.3</v>
          </cell>
          <cell r="E45" t="str">
            <v/>
          </cell>
        </row>
        <row r="46">
          <cell r="B46" t="str">
            <v>Medium urban area</v>
          </cell>
          <cell r="C46" t="str">
            <v>S</v>
          </cell>
          <cell r="D46">
            <v>88.54</v>
          </cell>
          <cell r="E46" t="str">
            <v/>
          </cell>
        </row>
        <row r="47">
          <cell r="B47" t="str">
            <v>Small urban area</v>
          </cell>
          <cell r="C47" t="str">
            <v>S</v>
          </cell>
          <cell r="D47">
            <v>82.09</v>
          </cell>
          <cell r="E47" t="str">
            <v/>
          </cell>
        </row>
        <row r="48">
          <cell r="B48" t="str">
            <v>Rural settlement/rural other</v>
          </cell>
          <cell r="C48" t="str">
            <v>S</v>
          </cell>
          <cell r="D48">
            <v>109.76</v>
          </cell>
          <cell r="E48" t="str">
            <v/>
          </cell>
        </row>
        <row r="49">
          <cell r="B49" t="str">
            <v>Major urban area</v>
          </cell>
          <cell r="C49" t="str">
            <v>S</v>
          </cell>
          <cell r="D49">
            <v>55.48</v>
          </cell>
          <cell r="E49" t="str">
            <v/>
          </cell>
        </row>
        <row r="50">
          <cell r="B50" t="str">
            <v>Medium/large urban area</v>
          </cell>
          <cell r="C50" t="str">
            <v>S</v>
          </cell>
          <cell r="D50">
            <v>56.28</v>
          </cell>
          <cell r="E50" t="str">
            <v/>
          </cell>
        </row>
        <row r="51">
          <cell r="B51" t="str">
            <v>Small urban/rural area</v>
          </cell>
          <cell r="C51" t="str">
            <v>S</v>
          </cell>
          <cell r="D51">
            <v>71.849999999999994</v>
          </cell>
          <cell r="E51" t="str">
            <v/>
          </cell>
        </row>
        <row r="52">
          <cell r="B52" t="str">
            <v>Quintile 1 (least deprived)</v>
          </cell>
          <cell r="C52" t="str">
            <v>S</v>
          </cell>
          <cell r="D52">
            <v>166.52</v>
          </cell>
          <cell r="E52" t="str">
            <v/>
          </cell>
        </row>
        <row r="53">
          <cell r="B53" t="str">
            <v>Quintile 2</v>
          </cell>
          <cell r="C53" t="str">
            <v>S</v>
          </cell>
          <cell r="D53">
            <v>114.19</v>
          </cell>
          <cell r="E53" t="str">
            <v/>
          </cell>
        </row>
        <row r="54">
          <cell r="B54" t="str">
            <v>Quintile 3</v>
          </cell>
          <cell r="C54" t="str">
            <v>S</v>
          </cell>
          <cell r="D54">
            <v>86.09</v>
          </cell>
          <cell r="E54" t="str">
            <v/>
          </cell>
        </row>
        <row r="55">
          <cell r="B55" t="str">
            <v>Quintile 4</v>
          </cell>
          <cell r="C55" t="str">
            <v>S</v>
          </cell>
          <cell r="D55">
            <v>60.29</v>
          </cell>
          <cell r="E55" t="str">
            <v/>
          </cell>
        </row>
        <row r="56">
          <cell r="B56" t="str">
            <v>Quintile 5 (most deprived)</v>
          </cell>
          <cell r="C56">
            <v>5</v>
          </cell>
          <cell r="D56">
            <v>46.03</v>
          </cell>
          <cell r="E56" t="str">
            <v>#</v>
          </cell>
        </row>
        <row r="57">
          <cell r="B57" t="str">
            <v>Had partner within last 12 months</v>
          </cell>
          <cell r="C57">
            <v>13</v>
          </cell>
          <cell r="D57">
            <v>33.4</v>
          </cell>
          <cell r="E57" t="str">
            <v>#</v>
          </cell>
        </row>
        <row r="58">
          <cell r="B58" t="str">
            <v>Has ever had a partner</v>
          </cell>
          <cell r="C58">
            <v>13</v>
          </cell>
          <cell r="D58">
            <v>33.4</v>
          </cell>
          <cell r="E58" t="str">
            <v>#</v>
          </cell>
        </row>
        <row r="59">
          <cell r="B59" t="str">
            <v>Partnered – legally registered</v>
          </cell>
          <cell r="C59" t="str">
            <v>S</v>
          </cell>
          <cell r="D59">
            <v>93.23</v>
          </cell>
          <cell r="E59" t="str">
            <v/>
          </cell>
        </row>
        <row r="60">
          <cell r="B60" t="str">
            <v>Partnered – not legally registered</v>
          </cell>
          <cell r="C60" t="str">
            <v>S</v>
          </cell>
          <cell r="D60">
            <v>77.069999999999993</v>
          </cell>
          <cell r="E60" t="str">
            <v/>
          </cell>
        </row>
        <row r="61">
          <cell r="B61" t="str">
            <v>Non-partnered</v>
          </cell>
          <cell r="C61">
            <v>8</v>
          </cell>
          <cell r="D61">
            <v>35.590000000000003</v>
          </cell>
          <cell r="E61" t="str">
            <v>#</v>
          </cell>
        </row>
        <row r="62">
          <cell r="B62" t="str">
            <v>Never married and never in a civil union</v>
          </cell>
          <cell r="C62">
            <v>5</v>
          </cell>
          <cell r="D62">
            <v>48.48</v>
          </cell>
          <cell r="E62" t="str">
            <v>#</v>
          </cell>
        </row>
        <row r="63">
          <cell r="B63" t="str">
            <v>Divorced</v>
          </cell>
          <cell r="C63" t="str">
            <v>S</v>
          </cell>
          <cell r="D63">
            <v>141.87</v>
          </cell>
          <cell r="E63" t="str">
            <v/>
          </cell>
        </row>
        <row r="64">
          <cell r="B64" t="str">
            <v>Widowed/surviving partner</v>
          </cell>
          <cell r="C64" t="str">
            <v>S</v>
          </cell>
          <cell r="D64">
            <v>139.21</v>
          </cell>
          <cell r="E64" t="str">
            <v/>
          </cell>
        </row>
        <row r="65">
          <cell r="B65" t="str">
            <v>Separated</v>
          </cell>
          <cell r="C65">
            <v>4</v>
          </cell>
          <cell r="D65">
            <v>47.57</v>
          </cell>
          <cell r="E65" t="str">
            <v>#</v>
          </cell>
        </row>
        <row r="66">
          <cell r="B66" t="str">
            <v>Married/civil union/de facto</v>
          </cell>
          <cell r="C66" t="str">
            <v>S</v>
          </cell>
          <cell r="D66">
            <v>93.23</v>
          </cell>
          <cell r="E66" t="str">
            <v/>
          </cell>
        </row>
        <row r="67">
          <cell r="B67" t="str">
            <v>Adults with disability</v>
          </cell>
          <cell r="C67" t="str">
            <v>S</v>
          </cell>
          <cell r="D67">
            <v>104.73</v>
          </cell>
          <cell r="E67" t="str">
            <v/>
          </cell>
        </row>
        <row r="68">
          <cell r="B68" t="str">
            <v>Adults without disability</v>
          </cell>
          <cell r="C68">
            <v>11</v>
          </cell>
          <cell r="D68">
            <v>36.08</v>
          </cell>
          <cell r="E68" t="str">
            <v>#</v>
          </cell>
        </row>
        <row r="69">
          <cell r="B69" t="str">
            <v>Low level of psychological distress</v>
          </cell>
          <cell r="C69">
            <v>7</v>
          </cell>
          <cell r="D69">
            <v>36.56</v>
          </cell>
          <cell r="E69" t="str">
            <v>#</v>
          </cell>
        </row>
        <row r="70">
          <cell r="B70" t="str">
            <v>Moderate level of psychological distress</v>
          </cell>
          <cell r="C70" t="str">
            <v>S</v>
          </cell>
          <cell r="D70">
            <v>82.71</v>
          </cell>
          <cell r="E70" t="str">
            <v/>
          </cell>
        </row>
        <row r="71">
          <cell r="B71" t="str">
            <v>High level of psychological distress</v>
          </cell>
          <cell r="C71" t="str">
            <v>S</v>
          </cell>
          <cell r="D71">
            <v>93.42</v>
          </cell>
          <cell r="E71" t="str">
            <v/>
          </cell>
        </row>
        <row r="72">
          <cell r="B72" t="str">
            <v>No probable serious mental illness</v>
          </cell>
          <cell r="C72">
            <v>7</v>
          </cell>
          <cell r="D72">
            <v>36.56</v>
          </cell>
          <cell r="E72" t="str">
            <v>#</v>
          </cell>
        </row>
        <row r="73">
          <cell r="B73" t="str">
            <v>Probable serious mental illness</v>
          </cell>
          <cell r="C73" t="str">
            <v>S</v>
          </cell>
          <cell r="D73">
            <v>82.71</v>
          </cell>
          <cell r="E73" t="str">
            <v/>
          </cell>
        </row>
        <row r="74">
          <cell r="B74" t="str">
            <v>Employed</v>
          </cell>
          <cell r="C74">
            <v>6</v>
          </cell>
          <cell r="D74">
            <v>46.61</v>
          </cell>
          <cell r="E74" t="str">
            <v>#</v>
          </cell>
        </row>
        <row r="75">
          <cell r="B75" t="str">
            <v>Unemployed</v>
          </cell>
          <cell r="C75" t="str">
            <v>S</v>
          </cell>
          <cell r="D75">
            <v>127.91</v>
          </cell>
          <cell r="E75" t="str">
            <v/>
          </cell>
        </row>
        <row r="76">
          <cell r="B76" t="str">
            <v>Retired</v>
          </cell>
          <cell r="C76">
            <v>0</v>
          </cell>
          <cell r="D76" t="str">
            <v>.</v>
          </cell>
          <cell r="E76" t="str">
            <v/>
          </cell>
        </row>
        <row r="77">
          <cell r="B77" t="str">
            <v>Home or caring duties or voluntary work</v>
          </cell>
          <cell r="C77" t="str">
            <v>S</v>
          </cell>
          <cell r="D77">
            <v>62.63</v>
          </cell>
          <cell r="E77" t="str">
            <v/>
          </cell>
        </row>
        <row r="78">
          <cell r="B78" t="str">
            <v>Not employed, studying</v>
          </cell>
          <cell r="C78" t="str">
            <v>S</v>
          </cell>
          <cell r="D78">
            <v>140.22</v>
          </cell>
          <cell r="E78" t="str">
            <v/>
          </cell>
        </row>
        <row r="79">
          <cell r="B79" t="str">
            <v>Not employed, not actively seeking work/unable to work</v>
          </cell>
          <cell r="C79" t="str">
            <v>S</v>
          </cell>
          <cell r="D79">
            <v>106.65</v>
          </cell>
          <cell r="E79" t="str">
            <v/>
          </cell>
        </row>
        <row r="80">
          <cell r="B80" t="str">
            <v>Other employment status</v>
          </cell>
          <cell r="C80" t="str">
            <v>S</v>
          </cell>
          <cell r="D80">
            <v>126.52</v>
          </cell>
          <cell r="E80" t="str">
            <v/>
          </cell>
        </row>
        <row r="81">
          <cell r="B81" t="str">
            <v>Not in the labour force</v>
          </cell>
          <cell r="C81">
            <v>6</v>
          </cell>
          <cell r="D81">
            <v>49.26</v>
          </cell>
          <cell r="E81" t="str">
            <v>#</v>
          </cell>
        </row>
        <row r="82">
          <cell r="B82" t="str">
            <v>Personal income: $20,000 or less</v>
          </cell>
          <cell r="C82" t="str">
            <v>S</v>
          </cell>
          <cell r="D82">
            <v>52.34</v>
          </cell>
          <cell r="E82" t="str">
            <v/>
          </cell>
        </row>
        <row r="83">
          <cell r="B83" t="str">
            <v>Personal income: $20,001–$40,000</v>
          </cell>
          <cell r="C83" t="str">
            <v>S</v>
          </cell>
          <cell r="D83">
            <v>53.06</v>
          </cell>
          <cell r="E83" t="str">
            <v/>
          </cell>
        </row>
        <row r="84">
          <cell r="B84" t="str">
            <v>Personal income: $40,001–$60,000</v>
          </cell>
          <cell r="C84" t="str">
            <v>S</v>
          </cell>
          <cell r="D84">
            <v>84.98</v>
          </cell>
          <cell r="E84" t="str">
            <v/>
          </cell>
        </row>
        <row r="85">
          <cell r="B85" t="str">
            <v>Personal income: $60,001 or more</v>
          </cell>
          <cell r="C85" t="str">
            <v>S</v>
          </cell>
          <cell r="D85">
            <v>79.239999999999995</v>
          </cell>
          <cell r="E85" t="str">
            <v/>
          </cell>
        </row>
        <row r="86">
          <cell r="B86" t="str">
            <v>Household income: $40,000 or less</v>
          </cell>
          <cell r="C86">
            <v>5</v>
          </cell>
          <cell r="D86">
            <v>44.39</v>
          </cell>
          <cell r="E86" t="str">
            <v>#</v>
          </cell>
        </row>
        <row r="87">
          <cell r="B87" t="str">
            <v>Household income: $40,001–$60,000</v>
          </cell>
          <cell r="C87" t="str">
            <v>S</v>
          </cell>
          <cell r="D87">
            <v>83.56</v>
          </cell>
          <cell r="E87" t="str">
            <v/>
          </cell>
        </row>
        <row r="88">
          <cell r="B88" t="str">
            <v>Household income: $60,001–$100,000</v>
          </cell>
          <cell r="C88" t="str">
            <v>S</v>
          </cell>
          <cell r="D88">
            <v>61.22</v>
          </cell>
          <cell r="E88" t="str">
            <v/>
          </cell>
        </row>
        <row r="89">
          <cell r="B89" t="str">
            <v>Household income: $100,001 or more</v>
          </cell>
          <cell r="C89" t="str">
            <v>S</v>
          </cell>
          <cell r="D89">
            <v>100.24</v>
          </cell>
          <cell r="E89" t="str">
            <v/>
          </cell>
        </row>
        <row r="90">
          <cell r="B90" t="str">
            <v>Not at all limited</v>
          </cell>
          <cell r="C90" t="str">
            <v>S</v>
          </cell>
          <cell r="D90">
            <v>72.099999999999994</v>
          </cell>
          <cell r="E90" t="str">
            <v/>
          </cell>
        </row>
        <row r="91">
          <cell r="B91" t="str">
            <v>A little limited</v>
          </cell>
          <cell r="C91" t="str">
            <v>S</v>
          </cell>
          <cell r="D91">
            <v>75.39</v>
          </cell>
          <cell r="E91" t="str">
            <v/>
          </cell>
        </row>
        <row r="92">
          <cell r="B92" t="str">
            <v>Quite limited</v>
          </cell>
          <cell r="C92" t="str">
            <v>S</v>
          </cell>
          <cell r="D92">
            <v>81.010000000000005</v>
          </cell>
          <cell r="E92" t="str">
            <v/>
          </cell>
        </row>
        <row r="93">
          <cell r="B93" t="str">
            <v>Very limited</v>
          </cell>
          <cell r="C93" t="str">
            <v>S</v>
          </cell>
          <cell r="D93">
            <v>83.02</v>
          </cell>
          <cell r="E93" t="str">
            <v/>
          </cell>
        </row>
        <row r="94">
          <cell r="B94" t="str">
            <v>Couldn't buy it</v>
          </cell>
          <cell r="C94" t="str">
            <v>S</v>
          </cell>
          <cell r="D94">
            <v>50.6</v>
          </cell>
          <cell r="E94" t="str">
            <v/>
          </cell>
        </row>
        <row r="95">
          <cell r="B95" t="str">
            <v>Not at all limited</v>
          </cell>
          <cell r="C95" t="str">
            <v>S</v>
          </cell>
          <cell r="D95">
            <v>72.099999999999994</v>
          </cell>
          <cell r="E95" t="str">
            <v/>
          </cell>
        </row>
        <row r="96">
          <cell r="B96" t="str">
            <v>A little limited</v>
          </cell>
          <cell r="C96" t="str">
            <v>S</v>
          </cell>
          <cell r="D96">
            <v>75.39</v>
          </cell>
          <cell r="E96" t="str">
            <v/>
          </cell>
        </row>
        <row r="97">
          <cell r="B97" t="str">
            <v>Quite or very limited</v>
          </cell>
          <cell r="C97" t="str">
            <v>S</v>
          </cell>
          <cell r="D97">
            <v>64.47</v>
          </cell>
          <cell r="E97" t="str">
            <v/>
          </cell>
        </row>
        <row r="98">
          <cell r="B98" t="str">
            <v>Couldn't buy it</v>
          </cell>
          <cell r="C98" t="str">
            <v>S</v>
          </cell>
          <cell r="D98">
            <v>50.6</v>
          </cell>
          <cell r="E98" t="str">
            <v/>
          </cell>
        </row>
        <row r="99">
          <cell r="B99" t="str">
            <v>Yes, can meet unexpected expense</v>
          </cell>
          <cell r="C99" t="str">
            <v>S</v>
          </cell>
          <cell r="D99">
            <v>57.02</v>
          </cell>
          <cell r="E99" t="str">
            <v/>
          </cell>
        </row>
        <row r="100">
          <cell r="B100" t="str">
            <v>No, cannot meet unexpected expense</v>
          </cell>
          <cell r="C100">
            <v>7</v>
          </cell>
          <cell r="D100">
            <v>43.16</v>
          </cell>
          <cell r="E100" t="str">
            <v>#</v>
          </cell>
        </row>
        <row r="101">
          <cell r="B101" t="str">
            <v>Household had no vehicle access</v>
          </cell>
          <cell r="C101" t="str">
            <v>S</v>
          </cell>
          <cell r="D101">
            <v>77.790000000000006</v>
          </cell>
          <cell r="E101" t="str">
            <v/>
          </cell>
        </row>
        <row r="102">
          <cell r="B102" t="str">
            <v>Household had vehicle access</v>
          </cell>
          <cell r="C102">
            <v>12</v>
          </cell>
          <cell r="D102">
            <v>34.049999999999997</v>
          </cell>
          <cell r="E102" t="str">
            <v>#</v>
          </cell>
        </row>
        <row r="103">
          <cell r="B103" t="str">
            <v>Household had access to device</v>
          </cell>
          <cell r="C103">
            <v>13</v>
          </cell>
          <cell r="D103">
            <v>33.4</v>
          </cell>
          <cell r="E103" t="str">
            <v>#</v>
          </cell>
        </row>
        <row r="104">
          <cell r="B104" t="str">
            <v>One person household</v>
          </cell>
          <cell r="C104" t="str">
            <v>S</v>
          </cell>
          <cell r="D104">
            <v>53.27</v>
          </cell>
          <cell r="E104" t="str">
            <v/>
          </cell>
        </row>
        <row r="105">
          <cell r="B105" t="str">
            <v>One parent with child(ren)</v>
          </cell>
          <cell r="C105">
            <v>6</v>
          </cell>
          <cell r="D105">
            <v>47.99</v>
          </cell>
          <cell r="E105" t="str">
            <v>#</v>
          </cell>
        </row>
        <row r="106">
          <cell r="B106" t="str">
            <v>Couple only</v>
          </cell>
          <cell r="C106" t="str">
            <v>S</v>
          </cell>
          <cell r="D106">
            <v>160.16</v>
          </cell>
          <cell r="E106" t="str">
            <v/>
          </cell>
        </row>
        <row r="107">
          <cell r="B107" t="str">
            <v>Couple with child(ren)</v>
          </cell>
          <cell r="C107" t="str">
            <v>S</v>
          </cell>
          <cell r="D107">
            <v>114.85</v>
          </cell>
          <cell r="E107" t="str">
            <v/>
          </cell>
        </row>
        <row r="108">
          <cell r="B108" t="str">
            <v>Other multi-person household</v>
          </cell>
          <cell r="C108" t="str">
            <v>S</v>
          </cell>
          <cell r="D108">
            <v>117.27</v>
          </cell>
          <cell r="E108" t="str">
            <v/>
          </cell>
        </row>
        <row r="109">
          <cell r="B109" t="str">
            <v>Other household with couple and/or child</v>
          </cell>
          <cell r="C109" t="str">
            <v>S</v>
          </cell>
          <cell r="D109">
            <v>95.83</v>
          </cell>
          <cell r="E109" t="str">
            <v/>
          </cell>
        </row>
        <row r="110">
          <cell r="B110" t="str">
            <v>One-person household</v>
          </cell>
          <cell r="C110" t="str">
            <v>S</v>
          </cell>
          <cell r="D110">
            <v>53.27</v>
          </cell>
          <cell r="E110" t="str">
            <v/>
          </cell>
        </row>
        <row r="111">
          <cell r="B111" t="str">
            <v>Two-people household</v>
          </cell>
          <cell r="C111" t="str">
            <v>S</v>
          </cell>
          <cell r="D111">
            <v>63.91</v>
          </cell>
          <cell r="E111" t="str">
            <v/>
          </cell>
        </row>
        <row r="112">
          <cell r="B112" t="str">
            <v>Three-people household</v>
          </cell>
          <cell r="C112" t="str">
            <v>S</v>
          </cell>
          <cell r="D112">
            <v>61.6</v>
          </cell>
          <cell r="E112" t="str">
            <v/>
          </cell>
        </row>
        <row r="113">
          <cell r="B113" t="str">
            <v>Four-people household</v>
          </cell>
          <cell r="C113" t="str">
            <v>S</v>
          </cell>
          <cell r="D113">
            <v>81.91</v>
          </cell>
          <cell r="E113" t="str">
            <v/>
          </cell>
        </row>
        <row r="114">
          <cell r="B114" t="str">
            <v>Five-or-more-people household</v>
          </cell>
          <cell r="C114" t="str">
            <v>S</v>
          </cell>
          <cell r="D114">
            <v>70.209999999999994</v>
          </cell>
          <cell r="E114" t="str">
            <v/>
          </cell>
        </row>
        <row r="115">
          <cell r="B115" t="str">
            <v>No children in household</v>
          </cell>
          <cell r="C115">
            <v>4</v>
          </cell>
          <cell r="D115">
            <v>42.98</v>
          </cell>
          <cell r="E115" t="str">
            <v>#</v>
          </cell>
        </row>
        <row r="116">
          <cell r="B116" t="str">
            <v>One-child household</v>
          </cell>
          <cell r="C116" t="str">
            <v>S</v>
          </cell>
          <cell r="D116">
            <v>67.400000000000006</v>
          </cell>
          <cell r="E116" t="str">
            <v/>
          </cell>
        </row>
        <row r="117">
          <cell r="B117" t="str">
            <v>Two-or-more-children household</v>
          </cell>
          <cell r="C117" t="str">
            <v>S</v>
          </cell>
          <cell r="D117">
            <v>50.49</v>
          </cell>
          <cell r="E117" t="str">
            <v/>
          </cell>
        </row>
        <row r="118">
          <cell r="B118" t="str">
            <v>No children in household</v>
          </cell>
          <cell r="C118">
            <v>4</v>
          </cell>
          <cell r="D118">
            <v>42.98</v>
          </cell>
          <cell r="E118" t="str">
            <v>#</v>
          </cell>
        </row>
        <row r="119">
          <cell r="B119" t="str">
            <v>One-or-more-children household</v>
          </cell>
          <cell r="C119">
            <v>10</v>
          </cell>
          <cell r="D119">
            <v>41.92</v>
          </cell>
          <cell r="E119" t="str">
            <v>#</v>
          </cell>
        </row>
        <row r="120">
          <cell r="B120" t="str">
            <v>Yes, lived at current address</v>
          </cell>
          <cell r="C120">
            <v>9</v>
          </cell>
          <cell r="D120">
            <v>38.479999999999997</v>
          </cell>
          <cell r="E120" t="str">
            <v>#</v>
          </cell>
        </row>
        <row r="121">
          <cell r="B121" t="str">
            <v>No, did not live at current address</v>
          </cell>
          <cell r="C121" t="str">
            <v>S</v>
          </cell>
          <cell r="D121">
            <v>58</v>
          </cell>
          <cell r="E121" t="str">
            <v/>
          </cell>
        </row>
        <row r="122">
          <cell r="B122" t="str">
            <v>Owned</v>
          </cell>
          <cell r="C122" t="str">
            <v>S</v>
          </cell>
          <cell r="D122">
            <v>80.010000000000005</v>
          </cell>
          <cell r="E122" t="str">
            <v/>
          </cell>
        </row>
        <row r="123">
          <cell r="B123" t="str">
            <v>Rented, private</v>
          </cell>
          <cell r="C123">
            <v>6</v>
          </cell>
          <cell r="D123">
            <v>45.06</v>
          </cell>
          <cell r="E123" t="str">
            <v>#</v>
          </cell>
        </row>
        <row r="124">
          <cell r="B124" t="str">
            <v>Rented, government</v>
          </cell>
          <cell r="C124" t="str">
            <v>S</v>
          </cell>
          <cell r="D124">
            <v>56.05</v>
          </cell>
          <cell r="E124" t="str">
            <v/>
          </cell>
        </row>
        <row r="126">
          <cell r="B126"/>
          <cell r="C126"/>
          <cell r="D126"/>
          <cell r="E126"/>
        </row>
        <row r="127">
          <cell r="B127"/>
          <cell r="C127"/>
          <cell r="D127"/>
          <cell r="E127"/>
        </row>
        <row r="128">
          <cell r="B128"/>
          <cell r="C128"/>
          <cell r="D128"/>
          <cell r="E128"/>
        </row>
        <row r="129">
          <cell r="B129"/>
          <cell r="C129"/>
          <cell r="D129"/>
          <cell r="E129"/>
        </row>
      </sheetData>
      <sheetData sheetId="11">
        <row r="4">
          <cell r="B4" t="str">
            <v>New Zealand Average</v>
          </cell>
          <cell r="C4" t="str">
            <v>S</v>
          </cell>
          <cell r="D4">
            <v>55.44</v>
          </cell>
          <cell r="E4" t="str">
            <v/>
          </cell>
        </row>
        <row r="5">
          <cell r="B5" t="str">
            <v>Male</v>
          </cell>
          <cell r="C5" t="str">
            <v>S</v>
          </cell>
          <cell r="D5">
            <v>89.82</v>
          </cell>
          <cell r="E5" t="str">
            <v/>
          </cell>
        </row>
        <row r="6">
          <cell r="B6" t="str">
            <v>Female</v>
          </cell>
          <cell r="C6" t="str">
            <v>S</v>
          </cell>
          <cell r="D6">
            <v>71.53</v>
          </cell>
          <cell r="E6" t="str">
            <v/>
          </cell>
        </row>
        <row r="7">
          <cell r="B7" t="str">
            <v>Cis-male</v>
          </cell>
          <cell r="C7" t="str">
            <v>S</v>
          </cell>
          <cell r="D7">
            <v>89.82</v>
          </cell>
          <cell r="E7" t="str">
            <v/>
          </cell>
        </row>
        <row r="8">
          <cell r="B8" t="str">
            <v>Cis-female</v>
          </cell>
          <cell r="C8" t="str">
            <v>S</v>
          </cell>
          <cell r="D8">
            <v>71.53</v>
          </cell>
          <cell r="E8" t="str">
            <v/>
          </cell>
        </row>
        <row r="9">
          <cell r="B9" t="str">
            <v>Gender-diverse or trans-gender</v>
          </cell>
          <cell r="C9">
            <v>0</v>
          </cell>
          <cell r="D9" t="str">
            <v>.</v>
          </cell>
          <cell r="E9" t="str">
            <v/>
          </cell>
        </row>
        <row r="10">
          <cell r="B10" t="str">
            <v>Heterosexual</v>
          </cell>
          <cell r="C10" t="str">
            <v>S</v>
          </cell>
          <cell r="D10">
            <v>61.24</v>
          </cell>
          <cell r="E10" t="str">
            <v/>
          </cell>
        </row>
        <row r="11">
          <cell r="B11" t="str">
            <v>Gay or lesbian</v>
          </cell>
          <cell r="C11">
            <v>0</v>
          </cell>
          <cell r="D11" t="str">
            <v>.</v>
          </cell>
          <cell r="E11" t="str">
            <v/>
          </cell>
        </row>
        <row r="12">
          <cell r="B12" t="str">
            <v>Bisexual</v>
          </cell>
          <cell r="C12" t="str">
            <v>S</v>
          </cell>
          <cell r="D12">
            <v>143.62</v>
          </cell>
          <cell r="E12" t="str">
            <v/>
          </cell>
        </row>
        <row r="13">
          <cell r="B13" t="str">
            <v>Other sexual identity</v>
          </cell>
          <cell r="C13">
            <v>0</v>
          </cell>
          <cell r="D13" t="str">
            <v>.</v>
          </cell>
          <cell r="E13" t="str">
            <v/>
          </cell>
        </row>
        <row r="14">
          <cell r="B14" t="str">
            <v>People with diverse sexualities</v>
          </cell>
          <cell r="C14" t="str">
            <v>S</v>
          </cell>
          <cell r="D14">
            <v>143.62</v>
          </cell>
          <cell r="E14" t="str">
            <v/>
          </cell>
        </row>
        <row r="15">
          <cell r="B15" t="str">
            <v>Not LGBT</v>
          </cell>
          <cell r="C15" t="str">
            <v>S</v>
          </cell>
          <cell r="D15">
            <v>58.5</v>
          </cell>
          <cell r="E15" t="str">
            <v/>
          </cell>
        </row>
        <row r="16">
          <cell r="B16" t="str">
            <v>LGBT</v>
          </cell>
          <cell r="C16" t="str">
            <v>S</v>
          </cell>
          <cell r="D16">
            <v>143.62</v>
          </cell>
          <cell r="E16" t="str">
            <v/>
          </cell>
        </row>
        <row r="17">
          <cell r="B17" t="str">
            <v>15–19 years</v>
          </cell>
          <cell r="C17">
            <v>0</v>
          </cell>
          <cell r="D17" t="str">
            <v>.</v>
          </cell>
          <cell r="E17" t="str">
            <v/>
          </cell>
        </row>
        <row r="18">
          <cell r="B18" t="str">
            <v>20–29 years</v>
          </cell>
          <cell r="C18" t="str">
            <v>S</v>
          </cell>
          <cell r="D18">
            <v>97.93</v>
          </cell>
          <cell r="E18" t="str">
            <v/>
          </cell>
        </row>
        <row r="19">
          <cell r="B19" t="str">
            <v>30–39 years</v>
          </cell>
          <cell r="C19" t="str">
            <v>S</v>
          </cell>
          <cell r="D19">
            <v>106</v>
          </cell>
          <cell r="E19" t="str">
            <v/>
          </cell>
        </row>
        <row r="20">
          <cell r="B20" t="str">
            <v>40–49 years</v>
          </cell>
          <cell r="C20" t="str">
            <v>S</v>
          </cell>
          <cell r="D20">
            <v>109.01</v>
          </cell>
          <cell r="E20" t="str">
            <v/>
          </cell>
        </row>
        <row r="21">
          <cell r="B21" t="str">
            <v>50–59 years</v>
          </cell>
          <cell r="C21" t="str">
            <v>S</v>
          </cell>
          <cell r="D21">
            <v>138.22</v>
          </cell>
          <cell r="E21" t="str">
            <v/>
          </cell>
        </row>
        <row r="22">
          <cell r="B22" t="str">
            <v>60–64 years</v>
          </cell>
          <cell r="C22">
            <v>0</v>
          </cell>
          <cell r="D22" t="str">
            <v>.</v>
          </cell>
          <cell r="E22" t="str">
            <v/>
          </cell>
        </row>
        <row r="23">
          <cell r="B23" t="str">
            <v>65 years and over</v>
          </cell>
          <cell r="C23" t="str">
            <v>S</v>
          </cell>
          <cell r="D23">
            <v>196.08</v>
          </cell>
          <cell r="E23" t="str">
            <v/>
          </cell>
        </row>
        <row r="24">
          <cell r="B24" t="str">
            <v>15–29 years</v>
          </cell>
          <cell r="C24" t="str">
            <v>S</v>
          </cell>
          <cell r="D24">
            <v>97.93</v>
          </cell>
          <cell r="E24" t="str">
            <v/>
          </cell>
        </row>
        <row r="25">
          <cell r="B25" t="str">
            <v>30–64 years</v>
          </cell>
          <cell r="C25" t="str">
            <v>S</v>
          </cell>
          <cell r="D25">
            <v>69.709999999999994</v>
          </cell>
          <cell r="E25" t="str">
            <v/>
          </cell>
        </row>
        <row r="26">
          <cell r="B26" t="str">
            <v>65 years and over</v>
          </cell>
          <cell r="C26" t="str">
            <v>S</v>
          </cell>
          <cell r="D26">
            <v>196.08</v>
          </cell>
          <cell r="E26" t="str">
            <v/>
          </cell>
        </row>
        <row r="27">
          <cell r="B27" t="str">
            <v>15–19 years</v>
          </cell>
          <cell r="C27">
            <v>0</v>
          </cell>
          <cell r="D27" t="str">
            <v>.</v>
          </cell>
          <cell r="E27" t="str">
            <v/>
          </cell>
        </row>
        <row r="28">
          <cell r="B28" t="str">
            <v>20–29 years</v>
          </cell>
          <cell r="C28" t="str">
            <v>S</v>
          </cell>
          <cell r="D28">
            <v>97.93</v>
          </cell>
          <cell r="E28" t="str">
            <v/>
          </cell>
        </row>
        <row r="29">
          <cell r="B29" t="str">
            <v>NZ European</v>
          </cell>
          <cell r="C29" t="str">
            <v>S</v>
          </cell>
          <cell r="D29">
            <v>66.22</v>
          </cell>
          <cell r="E29" t="str">
            <v/>
          </cell>
        </row>
        <row r="30">
          <cell r="B30" t="str">
            <v>Māori</v>
          </cell>
          <cell r="C30" t="str">
            <v>S</v>
          </cell>
          <cell r="D30">
            <v>127.66</v>
          </cell>
          <cell r="E30" t="str">
            <v/>
          </cell>
        </row>
        <row r="31">
          <cell r="B31" t="str">
            <v>Pacific peoples</v>
          </cell>
          <cell r="C31" t="str">
            <v>S</v>
          </cell>
          <cell r="D31">
            <v>196.08</v>
          </cell>
          <cell r="E31" t="str">
            <v/>
          </cell>
        </row>
        <row r="32">
          <cell r="B32" t="str">
            <v>Asian</v>
          </cell>
          <cell r="C32" t="str">
            <v>S</v>
          </cell>
          <cell r="D32">
            <v>196.04</v>
          </cell>
          <cell r="E32" t="str">
            <v/>
          </cell>
        </row>
        <row r="33">
          <cell r="B33" t="str">
            <v>Indian</v>
          </cell>
          <cell r="C33">
            <v>0</v>
          </cell>
          <cell r="D33" t="str">
            <v>.</v>
          </cell>
          <cell r="E33" t="str">
            <v/>
          </cell>
        </row>
        <row r="34">
          <cell r="B34" t="str">
            <v>Other Asian ethnicity</v>
          </cell>
          <cell r="C34" t="str">
            <v>S</v>
          </cell>
          <cell r="D34">
            <v>196.04</v>
          </cell>
          <cell r="E34" t="str">
            <v/>
          </cell>
        </row>
        <row r="35">
          <cell r="B35" t="str">
            <v>Other ethnicity (except European and Māori)</v>
          </cell>
          <cell r="C35" t="str">
            <v>S</v>
          </cell>
          <cell r="D35">
            <v>137.84</v>
          </cell>
          <cell r="E35" t="str">
            <v/>
          </cell>
        </row>
        <row r="36">
          <cell r="B36" t="str">
            <v>Other ethnicity (except European, Māori and Asian)</v>
          </cell>
          <cell r="C36" t="str">
            <v>S</v>
          </cell>
          <cell r="D36">
            <v>196.08</v>
          </cell>
          <cell r="E36" t="str">
            <v/>
          </cell>
        </row>
        <row r="37">
          <cell r="B37" t="str">
            <v>Other ethnicity (except European, Māori and Pacific)</v>
          </cell>
          <cell r="C37" t="str">
            <v>S</v>
          </cell>
          <cell r="D37">
            <v>196.04</v>
          </cell>
          <cell r="E37" t="str">
            <v/>
          </cell>
        </row>
        <row r="38">
          <cell r="B38">
            <v>2018</v>
          </cell>
          <cell r="C38" t="str">
            <v>S</v>
          </cell>
          <cell r="D38">
            <v>80.400000000000006</v>
          </cell>
          <cell r="E38" t="str">
            <v/>
          </cell>
        </row>
        <row r="39">
          <cell r="B39" t="str">
            <v>2019/20</v>
          </cell>
          <cell r="C39" t="str">
            <v>S</v>
          </cell>
          <cell r="D39">
            <v>72.599999999999994</v>
          </cell>
          <cell r="E39" t="str">
            <v/>
          </cell>
        </row>
        <row r="40">
          <cell r="B40" t="str">
            <v>Auckland</v>
          </cell>
          <cell r="C40" t="str">
            <v>S</v>
          </cell>
          <cell r="D40">
            <v>82.81</v>
          </cell>
          <cell r="E40" t="str">
            <v/>
          </cell>
        </row>
        <row r="41">
          <cell r="B41" t="str">
            <v>Wellington</v>
          </cell>
          <cell r="C41" t="str">
            <v>S</v>
          </cell>
          <cell r="D41">
            <v>147.72999999999999</v>
          </cell>
          <cell r="E41" t="str">
            <v/>
          </cell>
        </row>
        <row r="42">
          <cell r="B42" t="str">
            <v>Rest of North Island</v>
          </cell>
          <cell r="C42" t="str">
            <v>S</v>
          </cell>
          <cell r="D42">
            <v>87.44</v>
          </cell>
          <cell r="E42" t="str">
            <v/>
          </cell>
        </row>
        <row r="43">
          <cell r="B43" t="str">
            <v>Canterbury</v>
          </cell>
          <cell r="C43">
            <v>0</v>
          </cell>
          <cell r="D43" t="str">
            <v>.</v>
          </cell>
          <cell r="E43" t="str">
            <v/>
          </cell>
        </row>
        <row r="44">
          <cell r="B44" t="str">
            <v>Rest of South Island</v>
          </cell>
          <cell r="C44" t="str">
            <v>S</v>
          </cell>
          <cell r="D44">
            <v>180.33</v>
          </cell>
          <cell r="E44" t="str">
            <v/>
          </cell>
        </row>
        <row r="45">
          <cell r="B45" t="str">
            <v>Major urban area</v>
          </cell>
          <cell r="C45" t="str">
            <v>S</v>
          </cell>
          <cell r="D45">
            <v>90.97</v>
          </cell>
          <cell r="E45" t="str">
            <v/>
          </cell>
        </row>
        <row r="46">
          <cell r="B46" t="str">
            <v>Large urban area</v>
          </cell>
          <cell r="C46" t="str">
            <v>S</v>
          </cell>
          <cell r="D46">
            <v>131.28</v>
          </cell>
          <cell r="E46" t="str">
            <v/>
          </cell>
        </row>
        <row r="47">
          <cell r="B47" t="str">
            <v>Medium urban area</v>
          </cell>
          <cell r="C47" t="str">
            <v>S</v>
          </cell>
          <cell r="D47">
            <v>196.03</v>
          </cell>
          <cell r="E47" t="str">
            <v/>
          </cell>
        </row>
        <row r="48">
          <cell r="B48" t="str">
            <v>Small urban area</v>
          </cell>
          <cell r="C48" t="str">
            <v>S</v>
          </cell>
          <cell r="D48">
            <v>94.62</v>
          </cell>
          <cell r="E48" t="str">
            <v/>
          </cell>
        </row>
        <row r="49">
          <cell r="B49" t="str">
            <v>Rural settlement/rural other</v>
          </cell>
          <cell r="C49" t="str">
            <v>S</v>
          </cell>
          <cell r="D49">
            <v>148.94999999999999</v>
          </cell>
          <cell r="E49" t="str">
            <v/>
          </cell>
        </row>
        <row r="50">
          <cell r="B50" t="str">
            <v>Major urban area</v>
          </cell>
          <cell r="C50" t="str">
            <v>S</v>
          </cell>
          <cell r="D50">
            <v>90.97</v>
          </cell>
          <cell r="E50" t="str">
            <v/>
          </cell>
        </row>
        <row r="51">
          <cell r="B51" t="str">
            <v>Medium/large urban area</v>
          </cell>
          <cell r="C51" t="str">
            <v>S</v>
          </cell>
          <cell r="D51">
            <v>127.59</v>
          </cell>
          <cell r="E51" t="str">
            <v/>
          </cell>
        </row>
        <row r="52">
          <cell r="B52" t="str">
            <v>Small urban/rural area</v>
          </cell>
          <cell r="C52" t="str">
            <v>S</v>
          </cell>
          <cell r="D52">
            <v>79.89</v>
          </cell>
          <cell r="E52" t="str">
            <v/>
          </cell>
        </row>
        <row r="53">
          <cell r="B53" t="str">
            <v>Quintile 1 (least deprived)</v>
          </cell>
          <cell r="C53" t="str">
            <v>S</v>
          </cell>
          <cell r="D53">
            <v>196.04</v>
          </cell>
          <cell r="E53" t="str">
            <v/>
          </cell>
        </row>
        <row r="54">
          <cell r="B54" t="str">
            <v>Quintile 2</v>
          </cell>
          <cell r="C54" t="str">
            <v>S</v>
          </cell>
          <cell r="D54">
            <v>196.04</v>
          </cell>
          <cell r="E54" t="str">
            <v/>
          </cell>
        </row>
        <row r="55">
          <cell r="B55" t="str">
            <v>Quintile 3</v>
          </cell>
          <cell r="C55" t="str">
            <v>S</v>
          </cell>
          <cell r="D55">
            <v>131.97999999999999</v>
          </cell>
          <cell r="E55" t="str">
            <v/>
          </cell>
        </row>
        <row r="56">
          <cell r="B56" t="str">
            <v>Quintile 4</v>
          </cell>
          <cell r="C56" t="str">
            <v>S</v>
          </cell>
          <cell r="D56">
            <v>86.12</v>
          </cell>
          <cell r="E56" t="str">
            <v/>
          </cell>
        </row>
        <row r="57">
          <cell r="B57" t="str">
            <v>Quintile 5 (most deprived)</v>
          </cell>
          <cell r="C57" t="str">
            <v>S</v>
          </cell>
          <cell r="D57">
            <v>97.98</v>
          </cell>
          <cell r="E57" t="str">
            <v/>
          </cell>
        </row>
        <row r="58">
          <cell r="B58" t="str">
            <v>Had partner within last 12 months</v>
          </cell>
          <cell r="C58" t="str">
            <v>S</v>
          </cell>
          <cell r="D58">
            <v>55.44</v>
          </cell>
          <cell r="E58" t="str">
            <v/>
          </cell>
        </row>
        <row r="59">
          <cell r="B59" t="str">
            <v>Has ever had a partner</v>
          </cell>
          <cell r="C59" t="str">
            <v>S</v>
          </cell>
          <cell r="D59">
            <v>55.44</v>
          </cell>
          <cell r="E59" t="str">
            <v/>
          </cell>
        </row>
        <row r="60">
          <cell r="B60" t="str">
            <v>Partnered – legally registered</v>
          </cell>
          <cell r="C60" t="str">
            <v>S</v>
          </cell>
          <cell r="D60">
            <v>81.87</v>
          </cell>
          <cell r="E60" t="str">
            <v/>
          </cell>
        </row>
        <row r="61">
          <cell r="B61" t="str">
            <v>Partnered – not legally registered</v>
          </cell>
          <cell r="C61" t="str">
            <v>S</v>
          </cell>
          <cell r="D61">
            <v>155.63999999999999</v>
          </cell>
          <cell r="E61" t="str">
            <v/>
          </cell>
        </row>
        <row r="62">
          <cell r="B62" t="str">
            <v>Non-partnered</v>
          </cell>
          <cell r="C62" t="str">
            <v>S</v>
          </cell>
          <cell r="D62">
            <v>85.76</v>
          </cell>
          <cell r="E62" t="str">
            <v/>
          </cell>
        </row>
        <row r="63">
          <cell r="B63" t="str">
            <v>Never married and never in a civil union</v>
          </cell>
          <cell r="C63" t="str">
            <v>S</v>
          </cell>
          <cell r="D63">
            <v>141.9</v>
          </cell>
          <cell r="E63" t="str">
            <v/>
          </cell>
        </row>
        <row r="64">
          <cell r="B64" t="str">
            <v>Divorced</v>
          </cell>
          <cell r="C64" t="str">
            <v>S</v>
          </cell>
          <cell r="D64">
            <v>175.12</v>
          </cell>
          <cell r="E64" t="str">
            <v/>
          </cell>
        </row>
        <row r="65">
          <cell r="B65" t="str">
            <v>Widowed/surviving partner</v>
          </cell>
          <cell r="C65" t="str">
            <v>S</v>
          </cell>
          <cell r="D65">
            <v>198.55</v>
          </cell>
          <cell r="E65" t="str">
            <v/>
          </cell>
        </row>
        <row r="66">
          <cell r="B66" t="str">
            <v>Separated</v>
          </cell>
          <cell r="C66" t="str">
            <v>S</v>
          </cell>
          <cell r="D66">
            <v>105.01</v>
          </cell>
          <cell r="E66" t="str">
            <v/>
          </cell>
        </row>
        <row r="67">
          <cell r="B67" t="str">
            <v>Married/civil union/de facto</v>
          </cell>
          <cell r="C67" t="str">
            <v>S</v>
          </cell>
          <cell r="D67">
            <v>81.87</v>
          </cell>
          <cell r="E67" t="str">
            <v/>
          </cell>
        </row>
        <row r="68">
          <cell r="B68" t="str">
            <v>Adults with disability</v>
          </cell>
          <cell r="C68">
            <v>0</v>
          </cell>
          <cell r="D68" t="str">
            <v>.</v>
          </cell>
          <cell r="E68" t="str">
            <v/>
          </cell>
        </row>
        <row r="69">
          <cell r="B69" t="str">
            <v>Adults without disability</v>
          </cell>
          <cell r="C69" t="str">
            <v>S</v>
          </cell>
          <cell r="D69">
            <v>57.74</v>
          </cell>
          <cell r="E69" t="str">
            <v/>
          </cell>
        </row>
        <row r="70">
          <cell r="B70" t="str">
            <v>Low level of psychological distress</v>
          </cell>
          <cell r="C70" t="str">
            <v>S</v>
          </cell>
          <cell r="D70">
            <v>67.5</v>
          </cell>
          <cell r="E70" t="str">
            <v/>
          </cell>
        </row>
        <row r="71">
          <cell r="B71" t="str">
            <v>Moderate level of psychological distress</v>
          </cell>
          <cell r="C71" t="str">
            <v>S</v>
          </cell>
          <cell r="D71">
            <v>120.68</v>
          </cell>
          <cell r="E71" t="str">
            <v/>
          </cell>
        </row>
        <row r="72">
          <cell r="B72" t="str">
            <v>High level of psychological distress</v>
          </cell>
          <cell r="C72" t="str">
            <v>S</v>
          </cell>
          <cell r="D72">
            <v>196.03</v>
          </cell>
          <cell r="E72" t="str">
            <v/>
          </cell>
        </row>
        <row r="73">
          <cell r="B73" t="str">
            <v>No probable serious mental illness</v>
          </cell>
          <cell r="C73" t="str">
            <v>S</v>
          </cell>
          <cell r="D73">
            <v>67.5</v>
          </cell>
          <cell r="E73" t="str">
            <v/>
          </cell>
        </row>
        <row r="74">
          <cell r="B74" t="str">
            <v>Probable serious mental illness</v>
          </cell>
          <cell r="C74" t="str">
            <v>S</v>
          </cell>
          <cell r="D74">
            <v>120.68</v>
          </cell>
          <cell r="E74" t="str">
            <v/>
          </cell>
        </row>
        <row r="75">
          <cell r="B75" t="str">
            <v>Employed</v>
          </cell>
          <cell r="C75" t="str">
            <v>S</v>
          </cell>
          <cell r="D75">
            <v>64.59</v>
          </cell>
          <cell r="E75" t="str">
            <v/>
          </cell>
        </row>
        <row r="76">
          <cell r="B76" t="str">
            <v>Unemployed</v>
          </cell>
          <cell r="C76">
            <v>0</v>
          </cell>
          <cell r="D76" t="str">
            <v>.</v>
          </cell>
          <cell r="E76" t="str">
            <v/>
          </cell>
        </row>
        <row r="77">
          <cell r="B77" t="str">
            <v>Retired</v>
          </cell>
          <cell r="C77" t="str">
            <v>S</v>
          </cell>
          <cell r="D77">
            <v>196.08</v>
          </cell>
          <cell r="E77" t="str">
            <v/>
          </cell>
        </row>
        <row r="78">
          <cell r="B78" t="str">
            <v>Home or caring duties or voluntary work</v>
          </cell>
          <cell r="C78" t="str">
            <v>S</v>
          </cell>
          <cell r="D78">
            <v>196.03</v>
          </cell>
          <cell r="E78" t="str">
            <v/>
          </cell>
        </row>
        <row r="79">
          <cell r="B79" t="str">
            <v>Not employed, studying</v>
          </cell>
          <cell r="C79">
            <v>0</v>
          </cell>
          <cell r="D79" t="str">
            <v>.</v>
          </cell>
          <cell r="E79" t="str">
            <v/>
          </cell>
        </row>
        <row r="80">
          <cell r="B80" t="str">
            <v>Not employed, not actively seeking work/unable to work</v>
          </cell>
          <cell r="C80" t="str">
            <v>S</v>
          </cell>
          <cell r="D80">
            <v>158.07</v>
          </cell>
          <cell r="E80" t="str">
            <v/>
          </cell>
        </row>
        <row r="81">
          <cell r="B81" t="str">
            <v>Other employment status</v>
          </cell>
          <cell r="C81">
            <v>0</v>
          </cell>
          <cell r="D81" t="str">
            <v>.</v>
          </cell>
          <cell r="E81" t="str">
            <v/>
          </cell>
        </row>
        <row r="82">
          <cell r="B82" t="str">
            <v>Not in the labour force</v>
          </cell>
          <cell r="C82" t="str">
            <v>S</v>
          </cell>
          <cell r="D82">
            <v>110.95</v>
          </cell>
          <cell r="E82" t="str">
            <v/>
          </cell>
        </row>
        <row r="83">
          <cell r="B83" t="str">
            <v>Personal income: $20,000 or less</v>
          </cell>
          <cell r="C83" t="str">
            <v>S</v>
          </cell>
          <cell r="D83">
            <v>103.56</v>
          </cell>
          <cell r="E83" t="str">
            <v/>
          </cell>
        </row>
        <row r="84">
          <cell r="B84" t="str">
            <v>Personal income: $20,001–$40,000</v>
          </cell>
          <cell r="C84" t="str">
            <v>S</v>
          </cell>
          <cell r="D84">
            <v>117.66</v>
          </cell>
          <cell r="E84" t="str">
            <v/>
          </cell>
        </row>
        <row r="85">
          <cell r="B85" t="str">
            <v>Personal income: $40,001–$60,000</v>
          </cell>
          <cell r="C85" t="str">
            <v>S</v>
          </cell>
          <cell r="D85">
            <v>131.16999999999999</v>
          </cell>
          <cell r="E85" t="str">
            <v/>
          </cell>
        </row>
        <row r="86">
          <cell r="B86" t="str">
            <v>Personal income: $60,001 or more</v>
          </cell>
          <cell r="C86" t="str">
            <v>S</v>
          </cell>
          <cell r="D86">
            <v>92.45</v>
          </cell>
          <cell r="E86" t="str">
            <v/>
          </cell>
        </row>
        <row r="87">
          <cell r="B87" t="str">
            <v>Household income: $40,000 or less</v>
          </cell>
          <cell r="C87" t="str">
            <v>S</v>
          </cell>
          <cell r="D87">
            <v>81.63</v>
          </cell>
          <cell r="E87" t="str">
            <v/>
          </cell>
        </row>
        <row r="88">
          <cell r="B88" t="str">
            <v>Household income: $40,001–$60,000</v>
          </cell>
          <cell r="C88" t="str">
            <v>S</v>
          </cell>
          <cell r="D88">
            <v>90.4</v>
          </cell>
          <cell r="E88" t="str">
            <v/>
          </cell>
        </row>
        <row r="89">
          <cell r="B89" t="str">
            <v>Household income: $60,001–$100,000</v>
          </cell>
          <cell r="C89" t="str">
            <v>S</v>
          </cell>
          <cell r="D89">
            <v>143.96</v>
          </cell>
          <cell r="E89" t="str">
            <v/>
          </cell>
        </row>
        <row r="90">
          <cell r="B90" t="str">
            <v>Household income: $100,001 or more</v>
          </cell>
          <cell r="C90" t="str">
            <v>S</v>
          </cell>
          <cell r="D90">
            <v>132.36000000000001</v>
          </cell>
          <cell r="E90" t="str">
            <v/>
          </cell>
        </row>
        <row r="91">
          <cell r="B91" t="str">
            <v>Not at all limited</v>
          </cell>
          <cell r="C91" t="str">
            <v>S</v>
          </cell>
          <cell r="D91">
            <v>113.43</v>
          </cell>
          <cell r="E91" t="str">
            <v/>
          </cell>
        </row>
        <row r="92">
          <cell r="B92" t="str">
            <v>A little limited</v>
          </cell>
          <cell r="C92" t="str">
            <v>S</v>
          </cell>
          <cell r="D92">
            <v>113.33</v>
          </cell>
          <cell r="E92" t="str">
            <v/>
          </cell>
        </row>
        <row r="93">
          <cell r="B93" t="str">
            <v>Quite limited</v>
          </cell>
          <cell r="C93" t="str">
            <v>S</v>
          </cell>
          <cell r="D93">
            <v>196.32</v>
          </cell>
          <cell r="E93" t="str">
            <v/>
          </cell>
        </row>
        <row r="94">
          <cell r="B94" t="str">
            <v>Very limited</v>
          </cell>
          <cell r="C94" t="str">
            <v>S</v>
          </cell>
          <cell r="D94">
            <v>141.84</v>
          </cell>
          <cell r="E94" t="str">
            <v/>
          </cell>
        </row>
        <row r="95">
          <cell r="B95" t="str">
            <v>Couldn't buy it</v>
          </cell>
          <cell r="C95" t="str">
            <v>S</v>
          </cell>
          <cell r="D95">
            <v>102.4</v>
          </cell>
          <cell r="E95" t="str">
            <v/>
          </cell>
        </row>
        <row r="96">
          <cell r="B96" t="str">
            <v>Not at all limited</v>
          </cell>
          <cell r="C96" t="str">
            <v>S</v>
          </cell>
          <cell r="D96">
            <v>113.43</v>
          </cell>
          <cell r="E96" t="str">
            <v/>
          </cell>
        </row>
        <row r="97">
          <cell r="B97" t="str">
            <v>A little limited</v>
          </cell>
          <cell r="C97" t="str">
            <v>S</v>
          </cell>
          <cell r="D97">
            <v>113.33</v>
          </cell>
          <cell r="E97" t="str">
            <v/>
          </cell>
        </row>
        <row r="98">
          <cell r="B98" t="str">
            <v>Quite or very limited</v>
          </cell>
          <cell r="C98" t="str">
            <v>S</v>
          </cell>
          <cell r="D98">
            <v>130.49</v>
          </cell>
          <cell r="E98" t="str">
            <v/>
          </cell>
        </row>
        <row r="99">
          <cell r="B99" t="str">
            <v>Couldn't buy it</v>
          </cell>
          <cell r="C99" t="str">
            <v>S</v>
          </cell>
          <cell r="D99">
            <v>102.4</v>
          </cell>
          <cell r="E99" t="str">
            <v/>
          </cell>
        </row>
        <row r="100">
          <cell r="B100" t="str">
            <v>Yes, can meet unexpected expense</v>
          </cell>
          <cell r="C100" t="str">
            <v>S</v>
          </cell>
          <cell r="D100">
            <v>68.8</v>
          </cell>
          <cell r="E100" t="str">
            <v/>
          </cell>
        </row>
        <row r="101">
          <cell r="B101" t="str">
            <v>No, cannot meet unexpected expense</v>
          </cell>
          <cell r="C101" t="str">
            <v>S</v>
          </cell>
          <cell r="D101">
            <v>113.53</v>
          </cell>
          <cell r="E101" t="str">
            <v/>
          </cell>
        </row>
        <row r="102">
          <cell r="B102" t="str">
            <v>Household had no vehicle access</v>
          </cell>
          <cell r="C102">
            <v>0</v>
          </cell>
          <cell r="D102" t="str">
            <v>.</v>
          </cell>
          <cell r="E102" t="str">
            <v/>
          </cell>
        </row>
        <row r="103">
          <cell r="B103" t="str">
            <v>Household had vehicle access</v>
          </cell>
          <cell r="C103" t="str">
            <v>S</v>
          </cell>
          <cell r="D103">
            <v>55.44</v>
          </cell>
          <cell r="E103" t="str">
            <v/>
          </cell>
        </row>
        <row r="104">
          <cell r="B104" t="str">
            <v>Household had access to device</v>
          </cell>
          <cell r="C104" t="str">
            <v>S</v>
          </cell>
          <cell r="D104">
            <v>55.44</v>
          </cell>
          <cell r="E104" t="str">
            <v/>
          </cell>
        </row>
        <row r="105">
          <cell r="B105" t="str">
            <v>One person household</v>
          </cell>
          <cell r="C105" t="str">
            <v>S</v>
          </cell>
          <cell r="D105">
            <v>101.99</v>
          </cell>
          <cell r="E105" t="str">
            <v/>
          </cell>
        </row>
        <row r="106">
          <cell r="B106" t="str">
            <v>One parent with child(ren)</v>
          </cell>
          <cell r="C106" t="str">
            <v>S</v>
          </cell>
          <cell r="D106">
            <v>118.12</v>
          </cell>
          <cell r="E106" t="str">
            <v/>
          </cell>
        </row>
        <row r="107">
          <cell r="B107" t="str">
            <v>Couple only</v>
          </cell>
          <cell r="C107" t="str">
            <v>S</v>
          </cell>
          <cell r="D107">
            <v>196.03</v>
          </cell>
          <cell r="E107" t="str">
            <v/>
          </cell>
        </row>
        <row r="108">
          <cell r="B108" t="str">
            <v>Couple with child(ren)</v>
          </cell>
          <cell r="C108" t="str">
            <v>S</v>
          </cell>
          <cell r="D108">
            <v>89.89</v>
          </cell>
          <cell r="E108" t="str">
            <v/>
          </cell>
        </row>
        <row r="109">
          <cell r="B109" t="str">
            <v>Other multi-person household</v>
          </cell>
          <cell r="C109" t="str">
            <v>S</v>
          </cell>
          <cell r="D109">
            <v>150.82</v>
          </cell>
          <cell r="E109" t="str">
            <v/>
          </cell>
        </row>
        <row r="110">
          <cell r="B110" t="str">
            <v>Other household with couple and/or child</v>
          </cell>
          <cell r="C110" t="str">
            <v>S</v>
          </cell>
          <cell r="D110">
            <v>197.59</v>
          </cell>
          <cell r="E110" t="str">
            <v/>
          </cell>
        </row>
        <row r="111">
          <cell r="B111" t="str">
            <v>One-person household</v>
          </cell>
          <cell r="C111" t="str">
            <v>S</v>
          </cell>
          <cell r="D111">
            <v>101.99</v>
          </cell>
          <cell r="E111" t="str">
            <v/>
          </cell>
        </row>
        <row r="112">
          <cell r="B112" t="str">
            <v>Two-people household</v>
          </cell>
          <cell r="C112" t="str">
            <v>S</v>
          </cell>
          <cell r="D112">
            <v>97.57</v>
          </cell>
          <cell r="E112" t="str">
            <v/>
          </cell>
        </row>
        <row r="113">
          <cell r="B113" t="str">
            <v>Three-people household</v>
          </cell>
          <cell r="C113" t="str">
            <v>S</v>
          </cell>
          <cell r="D113">
            <v>90.43</v>
          </cell>
          <cell r="E113" t="str">
            <v/>
          </cell>
        </row>
        <row r="114">
          <cell r="B114" t="str">
            <v>Four-people household</v>
          </cell>
          <cell r="C114" t="str">
            <v>S</v>
          </cell>
          <cell r="D114">
            <v>141.84</v>
          </cell>
          <cell r="E114" t="str">
            <v/>
          </cell>
        </row>
        <row r="115">
          <cell r="B115" t="str">
            <v>Five-or-more-people household</v>
          </cell>
          <cell r="C115" t="str">
            <v>S</v>
          </cell>
          <cell r="D115">
            <v>197.59</v>
          </cell>
          <cell r="E115" t="str">
            <v/>
          </cell>
        </row>
        <row r="116">
          <cell r="B116" t="str">
            <v>No children in household</v>
          </cell>
          <cell r="C116" t="str">
            <v>S</v>
          </cell>
          <cell r="D116">
            <v>66.22</v>
          </cell>
          <cell r="E116" t="str">
            <v/>
          </cell>
        </row>
        <row r="117">
          <cell r="B117" t="str">
            <v>One-child household</v>
          </cell>
          <cell r="C117" t="str">
            <v>S</v>
          </cell>
          <cell r="D117">
            <v>141.31</v>
          </cell>
          <cell r="E117" t="str">
            <v/>
          </cell>
        </row>
        <row r="118">
          <cell r="B118" t="str">
            <v>Two-or-more-children household</v>
          </cell>
          <cell r="C118" t="str">
            <v>S</v>
          </cell>
          <cell r="D118">
            <v>127.4</v>
          </cell>
          <cell r="E118" t="str">
            <v/>
          </cell>
        </row>
        <row r="119">
          <cell r="B119" t="str">
            <v>No children in household</v>
          </cell>
          <cell r="C119" t="str">
            <v>S</v>
          </cell>
          <cell r="D119">
            <v>66.22</v>
          </cell>
          <cell r="E119" t="str">
            <v/>
          </cell>
        </row>
        <row r="120">
          <cell r="B120" t="str">
            <v>One-or-more-children household</v>
          </cell>
          <cell r="C120" t="str">
            <v>S</v>
          </cell>
          <cell r="D120">
            <v>94.76</v>
          </cell>
          <cell r="E120" t="str">
            <v/>
          </cell>
        </row>
        <row r="121">
          <cell r="B121" t="str">
            <v>Yes, lived at current address</v>
          </cell>
          <cell r="C121" t="str">
            <v>S</v>
          </cell>
          <cell r="D121">
            <v>74.64</v>
          </cell>
          <cell r="E121" t="str">
            <v/>
          </cell>
        </row>
        <row r="122">
          <cell r="B122" t="str">
            <v>No, did not live at current address</v>
          </cell>
          <cell r="C122" t="str">
            <v>S</v>
          </cell>
          <cell r="D122">
            <v>82.65</v>
          </cell>
          <cell r="E122" t="str">
            <v/>
          </cell>
        </row>
        <row r="123">
          <cell r="B123" t="str">
            <v>Owned</v>
          </cell>
          <cell r="C123" t="str">
            <v>S</v>
          </cell>
          <cell r="D123">
            <v>77.83</v>
          </cell>
          <cell r="E123" t="str">
            <v/>
          </cell>
        </row>
        <row r="124">
          <cell r="B124" t="str">
            <v>Rented, private</v>
          </cell>
          <cell r="C124" t="str">
            <v>S</v>
          </cell>
          <cell r="D124">
            <v>86.79</v>
          </cell>
          <cell r="E124" t="str">
            <v/>
          </cell>
        </row>
        <row r="125">
          <cell r="B125" t="str">
            <v>Rented, government</v>
          </cell>
          <cell r="C125">
            <v>0</v>
          </cell>
          <cell r="D125" t="str">
            <v>.</v>
          </cell>
          <cell r="E125" t="str">
            <v/>
          </cell>
        </row>
        <row r="127">
          <cell r="B127"/>
          <cell r="C127"/>
          <cell r="D127"/>
          <cell r="E127"/>
        </row>
        <row r="128">
          <cell r="B128"/>
          <cell r="C128"/>
          <cell r="D128"/>
          <cell r="E128"/>
        </row>
        <row r="129">
          <cell r="B129"/>
          <cell r="C129"/>
          <cell r="D129"/>
          <cell r="E129"/>
        </row>
        <row r="130">
          <cell r="B130"/>
          <cell r="C130"/>
          <cell r="D130"/>
          <cell r="E130"/>
        </row>
      </sheetData>
      <sheetData sheetId="12">
        <row r="4">
          <cell r="B4" t="str">
            <v>New Zealand Average</v>
          </cell>
          <cell r="C4">
            <v>21</v>
          </cell>
          <cell r="D4">
            <v>27.85</v>
          </cell>
          <cell r="E4" t="str">
            <v>#</v>
          </cell>
        </row>
        <row r="5">
          <cell r="B5" t="str">
            <v>Male</v>
          </cell>
          <cell r="C5" t="str">
            <v>S</v>
          </cell>
          <cell r="D5">
            <v>60.02</v>
          </cell>
          <cell r="E5" t="str">
            <v/>
          </cell>
        </row>
        <row r="6">
          <cell r="B6" t="str">
            <v>Female</v>
          </cell>
          <cell r="C6">
            <v>18</v>
          </cell>
          <cell r="D6">
            <v>27.54</v>
          </cell>
          <cell r="E6" t="str">
            <v>#</v>
          </cell>
        </row>
        <row r="7">
          <cell r="B7" t="str">
            <v>Cis-male</v>
          </cell>
          <cell r="C7" t="str">
            <v>S</v>
          </cell>
          <cell r="D7">
            <v>60.02</v>
          </cell>
          <cell r="E7" t="str">
            <v/>
          </cell>
        </row>
        <row r="8">
          <cell r="B8" t="str">
            <v>Cis-female</v>
          </cell>
          <cell r="C8">
            <v>17</v>
          </cell>
          <cell r="D8">
            <v>27.91</v>
          </cell>
          <cell r="E8" t="str">
            <v>#</v>
          </cell>
        </row>
        <row r="9">
          <cell r="B9" t="str">
            <v>Gender-diverse or trans-gender</v>
          </cell>
          <cell r="C9" t="str">
            <v>S</v>
          </cell>
          <cell r="D9">
            <v>140.30000000000001</v>
          </cell>
          <cell r="E9" t="str">
            <v/>
          </cell>
        </row>
        <row r="10">
          <cell r="B10" t="str">
            <v>Heterosexual</v>
          </cell>
          <cell r="C10">
            <v>17</v>
          </cell>
          <cell r="D10">
            <v>30.37</v>
          </cell>
          <cell r="E10" t="str">
            <v>#</v>
          </cell>
        </row>
        <row r="11">
          <cell r="B11" t="str">
            <v>Gay or lesbian</v>
          </cell>
          <cell r="C11" t="str">
            <v>S</v>
          </cell>
          <cell r="D11">
            <v>147.91</v>
          </cell>
          <cell r="E11" t="str">
            <v/>
          </cell>
        </row>
        <row r="12">
          <cell r="B12" t="str">
            <v>Bisexual</v>
          </cell>
          <cell r="C12" t="str">
            <v>S</v>
          </cell>
          <cell r="D12">
            <v>88.69</v>
          </cell>
          <cell r="E12" t="str">
            <v/>
          </cell>
        </row>
        <row r="13">
          <cell r="B13" t="str">
            <v>Other sexual identity</v>
          </cell>
          <cell r="C13" t="str">
            <v>S</v>
          </cell>
          <cell r="D13">
            <v>196.38</v>
          </cell>
          <cell r="E13" t="str">
            <v/>
          </cell>
        </row>
        <row r="14">
          <cell r="B14" t="str">
            <v>People with diverse sexualities</v>
          </cell>
          <cell r="C14" t="str">
            <v>S</v>
          </cell>
          <cell r="D14">
            <v>71.099999999999994</v>
          </cell>
          <cell r="E14" t="str">
            <v/>
          </cell>
        </row>
        <row r="15">
          <cell r="B15" t="str">
            <v>Not LGBT</v>
          </cell>
          <cell r="C15">
            <v>18</v>
          </cell>
          <cell r="D15">
            <v>30.18</v>
          </cell>
          <cell r="E15" t="str">
            <v>#</v>
          </cell>
        </row>
        <row r="16">
          <cell r="B16" t="str">
            <v>LGBT</v>
          </cell>
          <cell r="C16" t="str">
            <v>S</v>
          </cell>
          <cell r="D16">
            <v>66.06</v>
          </cell>
          <cell r="E16" t="str">
            <v/>
          </cell>
        </row>
        <row r="17">
          <cell r="B17" t="str">
            <v>15–19 years</v>
          </cell>
          <cell r="C17">
            <v>0</v>
          </cell>
          <cell r="D17" t="str">
            <v>.</v>
          </cell>
          <cell r="E17" t="str">
            <v/>
          </cell>
        </row>
        <row r="18">
          <cell r="B18" t="str">
            <v>20–29 years</v>
          </cell>
          <cell r="C18">
            <v>9</v>
          </cell>
          <cell r="D18">
            <v>40.76</v>
          </cell>
          <cell r="E18" t="str">
            <v>#</v>
          </cell>
        </row>
        <row r="19">
          <cell r="B19" t="str">
            <v>30–39 years</v>
          </cell>
          <cell r="C19">
            <v>7</v>
          </cell>
          <cell r="D19">
            <v>49.26</v>
          </cell>
          <cell r="E19" t="str">
            <v>#</v>
          </cell>
        </row>
        <row r="20">
          <cell r="B20" t="str">
            <v>40–49 years</v>
          </cell>
          <cell r="C20" t="str">
            <v>S</v>
          </cell>
          <cell r="D20">
            <v>63.68</v>
          </cell>
          <cell r="E20" t="str">
            <v/>
          </cell>
        </row>
        <row r="21">
          <cell r="B21" t="str">
            <v>50–59 years</v>
          </cell>
          <cell r="C21" t="str">
            <v>S</v>
          </cell>
          <cell r="D21">
            <v>74.87</v>
          </cell>
          <cell r="E21" t="str">
            <v/>
          </cell>
        </row>
        <row r="22">
          <cell r="B22" t="str">
            <v>60–64 years</v>
          </cell>
          <cell r="C22" t="str">
            <v>S</v>
          </cell>
          <cell r="D22">
            <v>196.79</v>
          </cell>
          <cell r="E22" t="str">
            <v/>
          </cell>
        </row>
        <row r="23">
          <cell r="B23" t="str">
            <v>65 years and over</v>
          </cell>
          <cell r="C23" t="str">
            <v>S</v>
          </cell>
          <cell r="D23">
            <v>138.4</v>
          </cell>
          <cell r="E23" t="str">
            <v/>
          </cell>
        </row>
        <row r="24">
          <cell r="B24" t="str">
            <v>15–29 years</v>
          </cell>
          <cell r="C24">
            <v>9</v>
          </cell>
          <cell r="D24">
            <v>40.76</v>
          </cell>
          <cell r="E24" t="str">
            <v>#</v>
          </cell>
        </row>
        <row r="25">
          <cell r="B25" t="str">
            <v>30–64 years</v>
          </cell>
          <cell r="C25">
            <v>12</v>
          </cell>
          <cell r="D25">
            <v>36.799999999999997</v>
          </cell>
          <cell r="E25" t="str">
            <v>#</v>
          </cell>
        </row>
        <row r="26">
          <cell r="B26" t="str">
            <v>65 years and over</v>
          </cell>
          <cell r="C26" t="str">
            <v>S</v>
          </cell>
          <cell r="D26">
            <v>138.4</v>
          </cell>
          <cell r="E26" t="str">
            <v/>
          </cell>
        </row>
        <row r="27">
          <cell r="B27" t="str">
            <v>15–19 years</v>
          </cell>
          <cell r="C27">
            <v>0</v>
          </cell>
          <cell r="D27" t="str">
            <v>.</v>
          </cell>
          <cell r="E27" t="str">
            <v/>
          </cell>
        </row>
        <row r="28">
          <cell r="B28" t="str">
            <v>20–29 years</v>
          </cell>
          <cell r="C28">
            <v>9</v>
          </cell>
          <cell r="D28">
            <v>40.76</v>
          </cell>
          <cell r="E28" t="str">
            <v>#</v>
          </cell>
        </row>
        <row r="29">
          <cell r="B29" t="str">
            <v>NZ European</v>
          </cell>
          <cell r="C29">
            <v>15</v>
          </cell>
          <cell r="D29">
            <v>34.99</v>
          </cell>
          <cell r="E29" t="str">
            <v>#</v>
          </cell>
        </row>
        <row r="30">
          <cell r="B30" t="str">
            <v>Māori</v>
          </cell>
          <cell r="C30">
            <v>7</v>
          </cell>
          <cell r="D30">
            <v>45.25</v>
          </cell>
          <cell r="E30" t="str">
            <v>#</v>
          </cell>
        </row>
        <row r="31">
          <cell r="B31" t="str">
            <v>Pacific peoples</v>
          </cell>
          <cell r="C31" t="str">
            <v>S</v>
          </cell>
          <cell r="D31">
            <v>78.34</v>
          </cell>
          <cell r="E31" t="str">
            <v/>
          </cell>
        </row>
        <row r="32">
          <cell r="B32" t="str">
            <v>Asian</v>
          </cell>
          <cell r="C32" t="str">
            <v>S</v>
          </cell>
          <cell r="D32">
            <v>196.22</v>
          </cell>
          <cell r="E32" t="str">
            <v/>
          </cell>
        </row>
        <row r="33">
          <cell r="B33" t="str">
            <v>Indian</v>
          </cell>
          <cell r="C33" t="str">
            <v>S</v>
          </cell>
          <cell r="D33">
            <v>196.22</v>
          </cell>
          <cell r="E33" t="str">
            <v/>
          </cell>
        </row>
        <row r="34">
          <cell r="B34" t="str">
            <v>Other ethnicity (except European and Māori)</v>
          </cell>
          <cell r="C34" t="str">
            <v>S</v>
          </cell>
          <cell r="D34">
            <v>75.73</v>
          </cell>
          <cell r="E34" t="str">
            <v/>
          </cell>
        </row>
        <row r="35">
          <cell r="B35" t="str">
            <v>Other ethnicity (except European, Māori and Asian)</v>
          </cell>
          <cell r="C35" t="str">
            <v>S</v>
          </cell>
          <cell r="D35">
            <v>78.34</v>
          </cell>
          <cell r="E35" t="str">
            <v/>
          </cell>
        </row>
        <row r="36">
          <cell r="B36" t="str">
            <v>Other ethnicity (except European, Māori and Pacific)</v>
          </cell>
          <cell r="C36" t="str">
            <v>S</v>
          </cell>
          <cell r="D36">
            <v>196.22</v>
          </cell>
          <cell r="E36" t="str">
            <v/>
          </cell>
        </row>
        <row r="37">
          <cell r="B37">
            <v>2018</v>
          </cell>
          <cell r="C37">
            <v>7</v>
          </cell>
          <cell r="D37">
            <v>32.340000000000003</v>
          </cell>
          <cell r="E37" t="str">
            <v>#</v>
          </cell>
        </row>
        <row r="38">
          <cell r="B38" t="str">
            <v>2019/20</v>
          </cell>
          <cell r="C38">
            <v>13</v>
          </cell>
          <cell r="D38">
            <v>41.61</v>
          </cell>
          <cell r="E38" t="str">
            <v>#</v>
          </cell>
        </row>
        <row r="39">
          <cell r="B39" t="str">
            <v>Auckland</v>
          </cell>
          <cell r="C39" t="str">
            <v>S</v>
          </cell>
          <cell r="D39">
            <v>54.97</v>
          </cell>
          <cell r="E39" t="str">
            <v/>
          </cell>
        </row>
        <row r="40">
          <cell r="B40" t="str">
            <v>Wellington</v>
          </cell>
          <cell r="C40" t="str">
            <v>S</v>
          </cell>
          <cell r="D40">
            <v>68.42</v>
          </cell>
          <cell r="E40" t="str">
            <v/>
          </cell>
        </row>
        <row r="41">
          <cell r="B41" t="str">
            <v>Rest of North Island</v>
          </cell>
          <cell r="C41">
            <v>8</v>
          </cell>
          <cell r="D41">
            <v>41</v>
          </cell>
          <cell r="E41" t="str">
            <v>#</v>
          </cell>
        </row>
        <row r="42">
          <cell r="B42" t="str">
            <v>Canterbury</v>
          </cell>
          <cell r="C42" t="str">
            <v>S</v>
          </cell>
          <cell r="D42">
            <v>79.930000000000007</v>
          </cell>
          <cell r="E42" t="str">
            <v/>
          </cell>
        </row>
        <row r="43">
          <cell r="B43" t="str">
            <v>Rest of South Island</v>
          </cell>
          <cell r="C43" t="str">
            <v>S</v>
          </cell>
          <cell r="D43">
            <v>78.41</v>
          </cell>
          <cell r="E43" t="str">
            <v/>
          </cell>
        </row>
        <row r="44">
          <cell r="B44" t="str">
            <v>Major urban area</v>
          </cell>
          <cell r="C44">
            <v>9</v>
          </cell>
          <cell r="D44">
            <v>43.16</v>
          </cell>
          <cell r="E44" t="str">
            <v>#</v>
          </cell>
        </row>
        <row r="45">
          <cell r="B45" t="str">
            <v>Large urban area</v>
          </cell>
          <cell r="C45" t="str">
            <v>S</v>
          </cell>
          <cell r="D45">
            <v>51.21</v>
          </cell>
          <cell r="E45" t="str">
            <v/>
          </cell>
        </row>
        <row r="46">
          <cell r="B46" t="str">
            <v>Medium urban area</v>
          </cell>
          <cell r="C46" t="str">
            <v>S</v>
          </cell>
          <cell r="D46">
            <v>77.239999999999995</v>
          </cell>
          <cell r="E46" t="str">
            <v/>
          </cell>
        </row>
        <row r="47">
          <cell r="B47" t="str">
            <v>Small urban area</v>
          </cell>
          <cell r="C47" t="str">
            <v>S</v>
          </cell>
          <cell r="D47">
            <v>61.35</v>
          </cell>
          <cell r="E47" t="str">
            <v/>
          </cell>
        </row>
        <row r="48">
          <cell r="B48" t="str">
            <v>Rural settlement/rural other</v>
          </cell>
          <cell r="C48" t="str">
            <v>S</v>
          </cell>
          <cell r="D48">
            <v>102.4</v>
          </cell>
          <cell r="E48" t="str">
            <v/>
          </cell>
        </row>
        <row r="49">
          <cell r="B49" t="str">
            <v>Major urban area</v>
          </cell>
          <cell r="C49">
            <v>9</v>
          </cell>
          <cell r="D49">
            <v>43.16</v>
          </cell>
          <cell r="E49" t="str">
            <v>#</v>
          </cell>
        </row>
        <row r="50">
          <cell r="B50" t="str">
            <v>Medium/large urban area</v>
          </cell>
          <cell r="C50">
            <v>6</v>
          </cell>
          <cell r="D50">
            <v>41.39</v>
          </cell>
          <cell r="E50" t="str">
            <v>#</v>
          </cell>
        </row>
        <row r="51">
          <cell r="B51" t="str">
            <v>Small urban/rural area</v>
          </cell>
          <cell r="C51" t="str">
            <v>S</v>
          </cell>
          <cell r="D51">
            <v>53.98</v>
          </cell>
          <cell r="E51" t="str">
            <v/>
          </cell>
        </row>
        <row r="52">
          <cell r="B52" t="str">
            <v>Quintile 1 (least deprived)</v>
          </cell>
          <cell r="C52" t="str">
            <v>S</v>
          </cell>
          <cell r="D52">
            <v>121.06</v>
          </cell>
          <cell r="E52" t="str">
            <v/>
          </cell>
        </row>
        <row r="53">
          <cell r="B53" t="str">
            <v>Quintile 2</v>
          </cell>
          <cell r="C53" t="str">
            <v>S</v>
          </cell>
          <cell r="D53">
            <v>104.37</v>
          </cell>
          <cell r="E53" t="str">
            <v/>
          </cell>
        </row>
        <row r="54">
          <cell r="B54" t="str">
            <v>Quintile 3</v>
          </cell>
          <cell r="C54" t="str">
            <v>S</v>
          </cell>
          <cell r="D54">
            <v>59.01</v>
          </cell>
          <cell r="E54" t="str">
            <v/>
          </cell>
        </row>
        <row r="55">
          <cell r="B55" t="str">
            <v>Quintile 4</v>
          </cell>
          <cell r="C55">
            <v>7</v>
          </cell>
          <cell r="D55">
            <v>48.53</v>
          </cell>
          <cell r="E55" t="str">
            <v>#</v>
          </cell>
        </row>
        <row r="56">
          <cell r="B56" t="str">
            <v>Quintile 5 (most deprived)</v>
          </cell>
          <cell r="C56">
            <v>8</v>
          </cell>
          <cell r="D56">
            <v>35.96</v>
          </cell>
          <cell r="E56" t="str">
            <v>#</v>
          </cell>
        </row>
        <row r="57">
          <cell r="B57" t="str">
            <v>Had partner within last 12 months</v>
          </cell>
          <cell r="C57">
            <v>21</v>
          </cell>
          <cell r="D57">
            <v>27.85</v>
          </cell>
          <cell r="E57" t="str">
            <v>#</v>
          </cell>
        </row>
        <row r="58">
          <cell r="B58" t="str">
            <v>Has ever had a partner</v>
          </cell>
          <cell r="C58">
            <v>21</v>
          </cell>
          <cell r="D58">
            <v>27.85</v>
          </cell>
          <cell r="E58" t="str">
            <v>#</v>
          </cell>
        </row>
        <row r="59">
          <cell r="B59" t="str">
            <v>Partnered – legally registered</v>
          </cell>
          <cell r="C59" t="str">
            <v>S</v>
          </cell>
          <cell r="D59">
            <v>63.25</v>
          </cell>
          <cell r="E59" t="str">
            <v/>
          </cell>
        </row>
        <row r="60">
          <cell r="B60" t="str">
            <v>Partnered – not legally registered</v>
          </cell>
          <cell r="C60" t="str">
            <v>S</v>
          </cell>
          <cell r="D60">
            <v>61.35</v>
          </cell>
          <cell r="E60" t="str">
            <v/>
          </cell>
        </row>
        <row r="61">
          <cell r="B61" t="str">
            <v>Non-partnered</v>
          </cell>
          <cell r="C61">
            <v>13</v>
          </cell>
          <cell r="D61">
            <v>36.06</v>
          </cell>
          <cell r="E61" t="str">
            <v>#</v>
          </cell>
        </row>
        <row r="62">
          <cell r="B62" t="str">
            <v>Never married and never in a civil union</v>
          </cell>
          <cell r="C62">
            <v>7</v>
          </cell>
          <cell r="D62">
            <v>40.83</v>
          </cell>
          <cell r="E62" t="str">
            <v>#</v>
          </cell>
        </row>
        <row r="63">
          <cell r="B63" t="str">
            <v>Divorced</v>
          </cell>
          <cell r="C63" t="str">
            <v>S</v>
          </cell>
          <cell r="D63">
            <v>94.82</v>
          </cell>
          <cell r="E63" t="str">
            <v/>
          </cell>
        </row>
        <row r="64">
          <cell r="B64" t="str">
            <v>Widowed/surviving partner</v>
          </cell>
          <cell r="C64" t="str">
            <v>S</v>
          </cell>
          <cell r="D64">
            <v>139.21</v>
          </cell>
          <cell r="E64" t="str">
            <v/>
          </cell>
        </row>
        <row r="65">
          <cell r="B65" t="str">
            <v>Separated</v>
          </cell>
          <cell r="C65">
            <v>7</v>
          </cell>
          <cell r="D65">
            <v>44.84</v>
          </cell>
          <cell r="E65" t="str">
            <v>#</v>
          </cell>
        </row>
        <row r="66">
          <cell r="B66" t="str">
            <v>Married/civil union/de facto</v>
          </cell>
          <cell r="C66" t="str">
            <v>S</v>
          </cell>
          <cell r="D66">
            <v>63.25</v>
          </cell>
          <cell r="E66" t="str">
            <v/>
          </cell>
        </row>
        <row r="67">
          <cell r="B67" t="str">
            <v>Adults with disability</v>
          </cell>
          <cell r="C67" t="str">
            <v>S</v>
          </cell>
          <cell r="D67">
            <v>99.13</v>
          </cell>
          <cell r="E67" t="str">
            <v/>
          </cell>
        </row>
        <row r="68">
          <cell r="B68" t="str">
            <v>Adults without disability</v>
          </cell>
          <cell r="C68">
            <v>19</v>
          </cell>
          <cell r="D68">
            <v>29.51</v>
          </cell>
          <cell r="E68" t="str">
            <v>#</v>
          </cell>
        </row>
        <row r="69">
          <cell r="B69" t="str">
            <v>Low level of psychological distress</v>
          </cell>
          <cell r="C69">
            <v>12</v>
          </cell>
          <cell r="D69">
            <v>29.14</v>
          </cell>
          <cell r="E69" t="str">
            <v>#</v>
          </cell>
        </row>
        <row r="70">
          <cell r="B70" t="str">
            <v>Moderate level of psychological distress</v>
          </cell>
          <cell r="C70" t="str">
            <v>S</v>
          </cell>
          <cell r="D70">
            <v>65.5</v>
          </cell>
          <cell r="E70" t="str">
            <v/>
          </cell>
        </row>
        <row r="71">
          <cell r="B71" t="str">
            <v>High level of psychological distress</v>
          </cell>
          <cell r="C71" t="str">
            <v>S</v>
          </cell>
          <cell r="D71">
            <v>80.739999999999995</v>
          </cell>
          <cell r="E71" t="str">
            <v/>
          </cell>
        </row>
        <row r="72">
          <cell r="B72" t="str">
            <v>No probable serious mental illness</v>
          </cell>
          <cell r="C72">
            <v>12</v>
          </cell>
          <cell r="D72">
            <v>29.14</v>
          </cell>
          <cell r="E72" t="str">
            <v>#</v>
          </cell>
        </row>
        <row r="73">
          <cell r="B73" t="str">
            <v>Probable serious mental illness</v>
          </cell>
          <cell r="C73" t="str">
            <v>S</v>
          </cell>
          <cell r="D73">
            <v>65.5</v>
          </cell>
          <cell r="E73" t="str">
            <v/>
          </cell>
        </row>
        <row r="74">
          <cell r="B74" t="str">
            <v>Employed</v>
          </cell>
          <cell r="C74">
            <v>9</v>
          </cell>
          <cell r="D74">
            <v>37.14</v>
          </cell>
          <cell r="E74" t="str">
            <v>#</v>
          </cell>
        </row>
        <row r="75">
          <cell r="B75" t="str">
            <v>Unemployed</v>
          </cell>
          <cell r="C75" t="str">
            <v>S</v>
          </cell>
          <cell r="D75">
            <v>118.97</v>
          </cell>
          <cell r="E75" t="str">
            <v/>
          </cell>
        </row>
        <row r="76">
          <cell r="B76" t="str">
            <v>Retired</v>
          </cell>
          <cell r="C76" t="str">
            <v>S</v>
          </cell>
          <cell r="D76">
            <v>196.08</v>
          </cell>
          <cell r="E76" t="str">
            <v/>
          </cell>
        </row>
        <row r="77">
          <cell r="B77" t="str">
            <v>Home or caring duties or voluntary work</v>
          </cell>
          <cell r="C77">
            <v>5</v>
          </cell>
          <cell r="D77">
            <v>47.33</v>
          </cell>
          <cell r="E77" t="str">
            <v>#</v>
          </cell>
        </row>
        <row r="78">
          <cell r="B78" t="str">
            <v>Not employed, studying</v>
          </cell>
          <cell r="C78" t="str">
            <v>S</v>
          </cell>
          <cell r="D78">
            <v>116.58</v>
          </cell>
          <cell r="E78" t="str">
            <v/>
          </cell>
        </row>
        <row r="79">
          <cell r="B79" t="str">
            <v>Not employed, not actively seeking work/unable to work</v>
          </cell>
          <cell r="C79" t="str">
            <v>S</v>
          </cell>
          <cell r="D79">
            <v>78.86</v>
          </cell>
          <cell r="E79" t="str">
            <v/>
          </cell>
        </row>
        <row r="80">
          <cell r="B80" t="str">
            <v>Other employment status</v>
          </cell>
          <cell r="C80" t="str">
            <v>S</v>
          </cell>
          <cell r="D80">
            <v>130.66</v>
          </cell>
          <cell r="E80" t="str">
            <v/>
          </cell>
        </row>
        <row r="81">
          <cell r="B81" t="str">
            <v>Not in the labour force</v>
          </cell>
          <cell r="C81">
            <v>10</v>
          </cell>
          <cell r="D81">
            <v>44.32</v>
          </cell>
          <cell r="E81" t="str">
            <v>#</v>
          </cell>
        </row>
        <row r="82">
          <cell r="B82" t="str">
            <v>Personal income: $20,000 or less</v>
          </cell>
          <cell r="C82">
            <v>7</v>
          </cell>
          <cell r="D82">
            <v>36.89</v>
          </cell>
          <cell r="E82" t="str">
            <v>#</v>
          </cell>
        </row>
        <row r="83">
          <cell r="B83" t="str">
            <v>Personal income: $20,001–$40,000</v>
          </cell>
          <cell r="C83" t="str">
            <v>S</v>
          </cell>
          <cell r="D83">
            <v>50.72</v>
          </cell>
          <cell r="E83" t="str">
            <v/>
          </cell>
        </row>
        <row r="84">
          <cell r="B84" t="str">
            <v>Personal income: $40,001–$60,000</v>
          </cell>
          <cell r="C84" t="str">
            <v>S</v>
          </cell>
          <cell r="D84">
            <v>57.07</v>
          </cell>
          <cell r="E84" t="str">
            <v/>
          </cell>
        </row>
        <row r="85">
          <cell r="B85" t="str">
            <v>Personal income: $60,001 or more</v>
          </cell>
          <cell r="C85" t="str">
            <v>S</v>
          </cell>
          <cell r="D85">
            <v>69.510000000000005</v>
          </cell>
          <cell r="E85" t="str">
            <v/>
          </cell>
        </row>
        <row r="86">
          <cell r="B86" t="str">
            <v>Household income: $40,000 or less</v>
          </cell>
          <cell r="C86">
            <v>8</v>
          </cell>
          <cell r="D86">
            <v>35.47</v>
          </cell>
          <cell r="E86" t="str">
            <v>#</v>
          </cell>
        </row>
        <row r="87">
          <cell r="B87" t="str">
            <v>Household income: $40,001–$60,000</v>
          </cell>
          <cell r="C87" t="str">
            <v>S</v>
          </cell>
          <cell r="D87">
            <v>60.46</v>
          </cell>
          <cell r="E87" t="str">
            <v/>
          </cell>
        </row>
        <row r="88">
          <cell r="B88" t="str">
            <v>Household income: $60,001–$100,000</v>
          </cell>
          <cell r="C88" t="str">
            <v>S</v>
          </cell>
          <cell r="D88">
            <v>54.91</v>
          </cell>
          <cell r="E88" t="str">
            <v/>
          </cell>
        </row>
        <row r="89">
          <cell r="B89" t="str">
            <v>Household income: $100,001 or more</v>
          </cell>
          <cell r="C89" t="str">
            <v>S</v>
          </cell>
          <cell r="D89">
            <v>74.959999999999994</v>
          </cell>
          <cell r="E89" t="str">
            <v/>
          </cell>
        </row>
        <row r="90">
          <cell r="B90" t="str">
            <v>Not at all limited</v>
          </cell>
          <cell r="C90" t="str">
            <v>S</v>
          </cell>
          <cell r="D90">
            <v>57.57</v>
          </cell>
          <cell r="E90" t="str">
            <v/>
          </cell>
        </row>
        <row r="91">
          <cell r="B91" t="str">
            <v>A little limited</v>
          </cell>
          <cell r="C91" t="str">
            <v>S</v>
          </cell>
          <cell r="D91">
            <v>55.67</v>
          </cell>
          <cell r="E91" t="str">
            <v/>
          </cell>
        </row>
        <row r="92">
          <cell r="B92" t="str">
            <v>Quite limited</v>
          </cell>
          <cell r="C92" t="str">
            <v>S</v>
          </cell>
          <cell r="D92">
            <v>72.62</v>
          </cell>
          <cell r="E92" t="str">
            <v/>
          </cell>
        </row>
        <row r="93">
          <cell r="B93" t="str">
            <v>Very limited</v>
          </cell>
          <cell r="C93" t="str">
            <v>S</v>
          </cell>
          <cell r="D93">
            <v>65.010000000000005</v>
          </cell>
          <cell r="E93" t="str">
            <v/>
          </cell>
        </row>
        <row r="94">
          <cell r="B94" t="str">
            <v>Couldn't buy it</v>
          </cell>
          <cell r="C94">
            <v>8</v>
          </cell>
          <cell r="D94">
            <v>38.840000000000003</v>
          </cell>
          <cell r="E94" t="str">
            <v>#</v>
          </cell>
        </row>
        <row r="95">
          <cell r="B95" t="str">
            <v>Not at all limited</v>
          </cell>
          <cell r="C95" t="str">
            <v>S</v>
          </cell>
          <cell r="D95">
            <v>57.57</v>
          </cell>
          <cell r="E95" t="str">
            <v/>
          </cell>
        </row>
        <row r="96">
          <cell r="B96" t="str">
            <v>A little limited</v>
          </cell>
          <cell r="C96" t="str">
            <v>S</v>
          </cell>
          <cell r="D96">
            <v>55.67</v>
          </cell>
          <cell r="E96" t="str">
            <v/>
          </cell>
        </row>
        <row r="97">
          <cell r="B97" t="str">
            <v>Quite or very limited</v>
          </cell>
          <cell r="C97" t="str">
            <v>S</v>
          </cell>
          <cell r="D97">
            <v>53.18</v>
          </cell>
          <cell r="E97" t="str">
            <v/>
          </cell>
        </row>
        <row r="98">
          <cell r="B98" t="str">
            <v>Couldn't buy it</v>
          </cell>
          <cell r="C98">
            <v>8</v>
          </cell>
          <cell r="D98">
            <v>38.840000000000003</v>
          </cell>
          <cell r="E98" t="str">
            <v>#</v>
          </cell>
        </row>
        <row r="99">
          <cell r="B99" t="str">
            <v>Yes, can meet unexpected expense</v>
          </cell>
          <cell r="C99">
            <v>11</v>
          </cell>
          <cell r="D99">
            <v>44.84</v>
          </cell>
          <cell r="E99" t="str">
            <v>#</v>
          </cell>
        </row>
        <row r="100">
          <cell r="B100" t="str">
            <v>No, cannot meet unexpected expense</v>
          </cell>
          <cell r="C100">
            <v>10</v>
          </cell>
          <cell r="D100">
            <v>33.21</v>
          </cell>
          <cell r="E100" t="str">
            <v>#</v>
          </cell>
        </row>
        <row r="101">
          <cell r="B101" t="str">
            <v>Household had no vehicle access</v>
          </cell>
          <cell r="C101" t="str">
            <v>S</v>
          </cell>
          <cell r="D101">
            <v>66.53</v>
          </cell>
          <cell r="E101" t="str">
            <v/>
          </cell>
        </row>
        <row r="102">
          <cell r="B102" t="str">
            <v>Household had vehicle access</v>
          </cell>
          <cell r="C102">
            <v>19</v>
          </cell>
          <cell r="D102">
            <v>27.45</v>
          </cell>
          <cell r="E102" t="str">
            <v>#</v>
          </cell>
        </row>
        <row r="103">
          <cell r="B103" t="str">
            <v>Household had access to device</v>
          </cell>
          <cell r="C103">
            <v>21</v>
          </cell>
          <cell r="D103">
            <v>27.85</v>
          </cell>
          <cell r="E103" t="str">
            <v>#</v>
          </cell>
        </row>
        <row r="104">
          <cell r="B104" t="str">
            <v>One person household</v>
          </cell>
          <cell r="C104">
            <v>2</v>
          </cell>
          <cell r="D104">
            <v>43.02</v>
          </cell>
          <cell r="E104" t="str">
            <v>#</v>
          </cell>
        </row>
        <row r="105">
          <cell r="B105" t="str">
            <v>One parent with child(ren)</v>
          </cell>
          <cell r="C105">
            <v>9</v>
          </cell>
          <cell r="D105">
            <v>41.59</v>
          </cell>
          <cell r="E105" t="str">
            <v>#</v>
          </cell>
        </row>
        <row r="106">
          <cell r="B106" t="str">
            <v>Couple only</v>
          </cell>
          <cell r="C106" t="str">
            <v>S</v>
          </cell>
          <cell r="D106">
            <v>101.76</v>
          </cell>
          <cell r="E106" t="str">
            <v/>
          </cell>
        </row>
        <row r="107">
          <cell r="B107" t="str">
            <v>Couple with child(ren)</v>
          </cell>
          <cell r="C107" t="str">
            <v>S</v>
          </cell>
          <cell r="D107">
            <v>81.98</v>
          </cell>
          <cell r="E107" t="str">
            <v/>
          </cell>
        </row>
        <row r="108">
          <cell r="B108" t="str">
            <v>Other multi-person household</v>
          </cell>
          <cell r="C108" t="str">
            <v>S</v>
          </cell>
          <cell r="D108">
            <v>96.9</v>
          </cell>
          <cell r="E108" t="str">
            <v/>
          </cell>
        </row>
        <row r="109">
          <cell r="B109" t="str">
            <v>Other household with couple and/or child</v>
          </cell>
          <cell r="C109" t="str">
            <v>S</v>
          </cell>
          <cell r="D109">
            <v>90.84</v>
          </cell>
          <cell r="E109" t="str">
            <v/>
          </cell>
        </row>
        <row r="110">
          <cell r="B110" t="str">
            <v>One-person household</v>
          </cell>
          <cell r="C110">
            <v>2</v>
          </cell>
          <cell r="D110">
            <v>43.02</v>
          </cell>
          <cell r="E110" t="str">
            <v>#</v>
          </cell>
        </row>
        <row r="111">
          <cell r="B111" t="str">
            <v>Two-people household</v>
          </cell>
          <cell r="C111">
            <v>4</v>
          </cell>
          <cell r="D111">
            <v>45.31</v>
          </cell>
          <cell r="E111" t="str">
            <v>#</v>
          </cell>
        </row>
        <row r="112">
          <cell r="B112" t="str">
            <v>Three-people household</v>
          </cell>
          <cell r="C112">
            <v>6</v>
          </cell>
          <cell r="D112">
            <v>48.42</v>
          </cell>
          <cell r="E112" t="str">
            <v>#</v>
          </cell>
        </row>
        <row r="113">
          <cell r="B113" t="str">
            <v>Four-people household</v>
          </cell>
          <cell r="C113" t="str">
            <v>S</v>
          </cell>
          <cell r="D113">
            <v>58.79</v>
          </cell>
          <cell r="E113" t="str">
            <v/>
          </cell>
        </row>
        <row r="114">
          <cell r="B114" t="str">
            <v>Five-or-more-people household</v>
          </cell>
          <cell r="C114" t="str">
            <v>S</v>
          </cell>
          <cell r="D114">
            <v>63.69</v>
          </cell>
          <cell r="E114" t="str">
            <v/>
          </cell>
        </row>
        <row r="115">
          <cell r="B115" t="str">
            <v>No children in household</v>
          </cell>
          <cell r="C115">
            <v>8</v>
          </cell>
          <cell r="D115">
            <v>34.74</v>
          </cell>
          <cell r="E115" t="str">
            <v>#</v>
          </cell>
        </row>
        <row r="116">
          <cell r="B116" t="str">
            <v>One-child household</v>
          </cell>
          <cell r="C116" t="str">
            <v>S</v>
          </cell>
          <cell r="D116">
            <v>52.73</v>
          </cell>
          <cell r="E116" t="str">
            <v/>
          </cell>
        </row>
        <row r="117">
          <cell r="B117" t="str">
            <v>Two-or-more-children household</v>
          </cell>
          <cell r="C117">
            <v>10</v>
          </cell>
          <cell r="D117">
            <v>43.28</v>
          </cell>
          <cell r="E117" t="str">
            <v>#</v>
          </cell>
        </row>
        <row r="118">
          <cell r="B118" t="str">
            <v>No children in household</v>
          </cell>
          <cell r="C118">
            <v>8</v>
          </cell>
          <cell r="D118">
            <v>34.74</v>
          </cell>
          <cell r="E118" t="str">
            <v>#</v>
          </cell>
        </row>
        <row r="119">
          <cell r="B119" t="str">
            <v>One-or-more-children household</v>
          </cell>
          <cell r="C119">
            <v>13</v>
          </cell>
          <cell r="D119">
            <v>35.770000000000003</v>
          </cell>
          <cell r="E119" t="str">
            <v>#</v>
          </cell>
        </row>
        <row r="120">
          <cell r="B120" t="str">
            <v>Yes, lived at current address</v>
          </cell>
          <cell r="C120">
            <v>13</v>
          </cell>
          <cell r="D120">
            <v>30.12</v>
          </cell>
          <cell r="E120" t="str">
            <v>#</v>
          </cell>
        </row>
        <row r="121">
          <cell r="B121" t="str">
            <v>No, did not live at current address</v>
          </cell>
          <cell r="C121" t="str">
            <v>S</v>
          </cell>
          <cell r="D121">
            <v>51.59</v>
          </cell>
          <cell r="E121" t="str">
            <v/>
          </cell>
        </row>
        <row r="122">
          <cell r="B122" t="str">
            <v>Owned</v>
          </cell>
          <cell r="C122" t="str">
            <v>S</v>
          </cell>
          <cell r="D122">
            <v>53.42</v>
          </cell>
          <cell r="E122" t="str">
            <v/>
          </cell>
        </row>
        <row r="123">
          <cell r="B123" t="str">
            <v>Rented, private</v>
          </cell>
          <cell r="C123">
            <v>10</v>
          </cell>
          <cell r="D123">
            <v>35.549999999999997</v>
          </cell>
          <cell r="E123" t="str">
            <v>#</v>
          </cell>
        </row>
        <row r="124">
          <cell r="B124" t="str">
            <v>Rented, government</v>
          </cell>
          <cell r="C124">
            <v>5</v>
          </cell>
          <cell r="D124">
            <v>49.36</v>
          </cell>
          <cell r="E124" t="str">
            <v>#</v>
          </cell>
        </row>
        <row r="126">
          <cell r="B126"/>
          <cell r="C126"/>
          <cell r="D126"/>
          <cell r="E126"/>
        </row>
        <row r="127">
          <cell r="B127"/>
          <cell r="C127"/>
          <cell r="D127"/>
          <cell r="E127"/>
        </row>
        <row r="128">
          <cell r="B128"/>
          <cell r="C128"/>
          <cell r="D128"/>
          <cell r="E128"/>
        </row>
        <row r="129">
          <cell r="B129"/>
          <cell r="C129"/>
          <cell r="D129"/>
          <cell r="E129"/>
        </row>
      </sheetData>
      <sheetData sheetId="13">
        <row r="4">
          <cell r="B4" t="str">
            <v>New Zealand Average</v>
          </cell>
          <cell r="C4">
            <v>10</v>
          </cell>
          <cell r="D4">
            <v>31.89</v>
          </cell>
          <cell r="E4" t="str">
            <v>#</v>
          </cell>
        </row>
        <row r="5">
          <cell r="B5" t="str">
            <v>Male</v>
          </cell>
          <cell r="C5" t="str">
            <v>S</v>
          </cell>
          <cell r="D5">
            <v>83.06</v>
          </cell>
          <cell r="E5" t="str">
            <v/>
          </cell>
        </row>
        <row r="6">
          <cell r="B6" t="str">
            <v>Female</v>
          </cell>
          <cell r="C6">
            <v>8</v>
          </cell>
          <cell r="D6">
            <v>33.869999999999997</v>
          </cell>
          <cell r="E6" t="str">
            <v>#</v>
          </cell>
        </row>
        <row r="7">
          <cell r="B7" t="str">
            <v>Cis-male</v>
          </cell>
          <cell r="C7" t="str">
            <v>S</v>
          </cell>
          <cell r="D7">
            <v>83.06</v>
          </cell>
          <cell r="E7" t="str">
            <v/>
          </cell>
        </row>
        <row r="8">
          <cell r="B8" t="str">
            <v>Cis-female</v>
          </cell>
          <cell r="C8">
            <v>8</v>
          </cell>
          <cell r="D8">
            <v>34.51</v>
          </cell>
          <cell r="E8" t="str">
            <v>#</v>
          </cell>
        </row>
        <row r="9">
          <cell r="B9" t="str">
            <v>Gender-diverse or trans-gender</v>
          </cell>
          <cell r="C9" t="str">
            <v>S</v>
          </cell>
          <cell r="D9">
            <v>140.30000000000001</v>
          </cell>
          <cell r="E9" t="str">
            <v/>
          </cell>
        </row>
        <row r="10">
          <cell r="B10" t="str">
            <v>Heterosexual</v>
          </cell>
          <cell r="C10">
            <v>9</v>
          </cell>
          <cell r="D10">
            <v>32.5</v>
          </cell>
          <cell r="E10" t="str">
            <v>#</v>
          </cell>
        </row>
        <row r="11">
          <cell r="B11" t="str">
            <v>Gay or lesbian</v>
          </cell>
          <cell r="C11" t="str">
            <v>S</v>
          </cell>
          <cell r="D11">
            <v>196.08</v>
          </cell>
          <cell r="E11" t="str">
            <v/>
          </cell>
        </row>
        <row r="12">
          <cell r="B12" t="str">
            <v>Bisexual</v>
          </cell>
          <cell r="C12" t="str">
            <v>S</v>
          </cell>
          <cell r="D12">
            <v>145.76</v>
          </cell>
          <cell r="E12" t="str">
            <v/>
          </cell>
        </row>
        <row r="13">
          <cell r="B13" t="str">
            <v>Other sexual identity</v>
          </cell>
          <cell r="C13">
            <v>0</v>
          </cell>
          <cell r="D13" t="str">
            <v>.</v>
          </cell>
          <cell r="E13" t="str">
            <v/>
          </cell>
        </row>
        <row r="14">
          <cell r="B14" t="str">
            <v>People with diverse sexualities</v>
          </cell>
          <cell r="C14" t="str">
            <v>S</v>
          </cell>
          <cell r="D14">
            <v>117.65</v>
          </cell>
          <cell r="E14" t="str">
            <v/>
          </cell>
        </row>
        <row r="15">
          <cell r="B15" t="str">
            <v>Not LGBT</v>
          </cell>
          <cell r="C15">
            <v>9</v>
          </cell>
          <cell r="D15">
            <v>33.11</v>
          </cell>
          <cell r="E15" t="str">
            <v>#</v>
          </cell>
        </row>
        <row r="16">
          <cell r="B16" t="str">
            <v>LGBT</v>
          </cell>
          <cell r="C16" t="str">
            <v>S</v>
          </cell>
          <cell r="D16">
            <v>91.75</v>
          </cell>
          <cell r="E16" t="str">
            <v/>
          </cell>
        </row>
        <row r="17">
          <cell r="B17" t="str">
            <v>15–19 years</v>
          </cell>
          <cell r="C17" t="str">
            <v>S</v>
          </cell>
          <cell r="D17">
            <v>196.34</v>
          </cell>
          <cell r="E17" t="str">
            <v/>
          </cell>
        </row>
        <row r="18">
          <cell r="B18" t="str">
            <v>20–29 years</v>
          </cell>
          <cell r="C18">
            <v>4</v>
          </cell>
          <cell r="D18">
            <v>43.07</v>
          </cell>
          <cell r="E18" t="str">
            <v>#</v>
          </cell>
        </row>
        <row r="19">
          <cell r="B19" t="str">
            <v>30–39 years</v>
          </cell>
          <cell r="C19" t="str">
            <v>S</v>
          </cell>
          <cell r="D19">
            <v>59.36</v>
          </cell>
          <cell r="E19" t="str">
            <v/>
          </cell>
        </row>
        <row r="20">
          <cell r="B20" t="str">
            <v>40–49 years</v>
          </cell>
          <cell r="C20" t="str">
            <v>S</v>
          </cell>
          <cell r="D20">
            <v>114.68</v>
          </cell>
          <cell r="E20" t="str">
            <v/>
          </cell>
        </row>
        <row r="21">
          <cell r="B21" t="str">
            <v>50–59 years</v>
          </cell>
          <cell r="C21" t="str">
            <v>S</v>
          </cell>
          <cell r="D21">
            <v>105.31</v>
          </cell>
          <cell r="E21" t="str">
            <v/>
          </cell>
        </row>
        <row r="22">
          <cell r="B22" t="str">
            <v>60–64 years</v>
          </cell>
          <cell r="C22">
            <v>0</v>
          </cell>
          <cell r="D22" t="str">
            <v>.</v>
          </cell>
          <cell r="E22" t="str">
            <v/>
          </cell>
        </row>
        <row r="23">
          <cell r="B23" t="str">
            <v>65 years and over</v>
          </cell>
          <cell r="C23" t="str">
            <v>S</v>
          </cell>
          <cell r="D23">
            <v>196.33</v>
          </cell>
          <cell r="E23" t="str">
            <v/>
          </cell>
        </row>
        <row r="24">
          <cell r="B24" t="str">
            <v>15–29 years</v>
          </cell>
          <cell r="C24">
            <v>5</v>
          </cell>
          <cell r="D24">
            <v>41.56</v>
          </cell>
          <cell r="E24" t="str">
            <v>#</v>
          </cell>
        </row>
        <row r="25">
          <cell r="B25" t="str">
            <v>30–64 years</v>
          </cell>
          <cell r="C25" t="str">
            <v>S</v>
          </cell>
          <cell r="D25">
            <v>52.27</v>
          </cell>
          <cell r="E25" t="str">
            <v/>
          </cell>
        </row>
        <row r="26">
          <cell r="B26" t="str">
            <v>65 years and over</v>
          </cell>
          <cell r="C26" t="str">
            <v>S</v>
          </cell>
          <cell r="D26">
            <v>196.33</v>
          </cell>
          <cell r="E26" t="str">
            <v/>
          </cell>
        </row>
        <row r="27">
          <cell r="B27" t="str">
            <v>15–19 years</v>
          </cell>
          <cell r="C27" t="str">
            <v>S</v>
          </cell>
          <cell r="D27">
            <v>196.34</v>
          </cell>
          <cell r="E27" t="str">
            <v/>
          </cell>
        </row>
        <row r="28">
          <cell r="B28" t="str">
            <v>20–29 years</v>
          </cell>
          <cell r="C28">
            <v>4</v>
          </cell>
          <cell r="D28">
            <v>43.07</v>
          </cell>
          <cell r="E28" t="str">
            <v>#</v>
          </cell>
        </row>
        <row r="29">
          <cell r="B29" t="str">
            <v>NZ European</v>
          </cell>
          <cell r="C29">
            <v>6</v>
          </cell>
          <cell r="D29">
            <v>39.89</v>
          </cell>
          <cell r="E29" t="str">
            <v>#</v>
          </cell>
        </row>
        <row r="30">
          <cell r="B30" t="str">
            <v>Māori</v>
          </cell>
          <cell r="C30">
            <v>5</v>
          </cell>
          <cell r="D30">
            <v>49.75</v>
          </cell>
          <cell r="E30" t="str">
            <v>#</v>
          </cell>
        </row>
        <row r="31">
          <cell r="B31" t="str">
            <v>Pacific peoples</v>
          </cell>
          <cell r="C31" t="str">
            <v>S</v>
          </cell>
          <cell r="D31">
            <v>82.33</v>
          </cell>
          <cell r="E31" t="str">
            <v/>
          </cell>
        </row>
        <row r="32">
          <cell r="B32" t="str">
            <v>Asian</v>
          </cell>
          <cell r="C32" t="str">
            <v>S</v>
          </cell>
          <cell r="D32">
            <v>196.22</v>
          </cell>
          <cell r="E32" t="str">
            <v/>
          </cell>
        </row>
        <row r="33">
          <cell r="B33" t="str">
            <v>Indian</v>
          </cell>
          <cell r="C33" t="str">
            <v>S</v>
          </cell>
          <cell r="D33">
            <v>196.22</v>
          </cell>
          <cell r="E33" t="str">
            <v/>
          </cell>
        </row>
        <row r="34">
          <cell r="B34" t="str">
            <v>Other ethnicity (except European and Māori)</v>
          </cell>
          <cell r="C34" t="str">
            <v>S</v>
          </cell>
          <cell r="D34">
            <v>82.46</v>
          </cell>
          <cell r="E34" t="str">
            <v/>
          </cell>
        </row>
        <row r="35">
          <cell r="B35" t="str">
            <v>Other ethnicity (except European, Māori and Asian)</v>
          </cell>
          <cell r="C35" t="str">
            <v>S</v>
          </cell>
          <cell r="D35">
            <v>82.33</v>
          </cell>
          <cell r="E35" t="str">
            <v/>
          </cell>
        </row>
        <row r="36">
          <cell r="B36" t="str">
            <v>Other ethnicity (except European, Māori and Pacific)</v>
          </cell>
          <cell r="C36" t="str">
            <v>S</v>
          </cell>
          <cell r="D36">
            <v>196.22</v>
          </cell>
          <cell r="E36" t="str">
            <v/>
          </cell>
        </row>
        <row r="37">
          <cell r="B37">
            <v>2018</v>
          </cell>
          <cell r="C37">
            <v>5</v>
          </cell>
          <cell r="D37">
            <v>42.82</v>
          </cell>
          <cell r="E37" t="str">
            <v>#</v>
          </cell>
        </row>
        <row r="38">
          <cell r="B38" t="str">
            <v>2019/20</v>
          </cell>
          <cell r="C38" t="str">
            <v>S</v>
          </cell>
          <cell r="D38">
            <v>50.13</v>
          </cell>
          <cell r="E38" t="str">
            <v/>
          </cell>
        </row>
        <row r="39">
          <cell r="B39" t="str">
            <v>Auckland</v>
          </cell>
          <cell r="C39" t="str">
            <v>S</v>
          </cell>
          <cell r="D39">
            <v>74.930000000000007</v>
          </cell>
          <cell r="E39" t="str">
            <v/>
          </cell>
        </row>
        <row r="40">
          <cell r="B40" t="str">
            <v>Wellington</v>
          </cell>
          <cell r="C40" t="str">
            <v>S</v>
          </cell>
          <cell r="D40">
            <v>67.760000000000005</v>
          </cell>
          <cell r="E40" t="str">
            <v/>
          </cell>
        </row>
        <row r="41">
          <cell r="B41" t="str">
            <v>Rest of North Island</v>
          </cell>
          <cell r="C41">
            <v>4</v>
          </cell>
          <cell r="D41">
            <v>49.02</v>
          </cell>
          <cell r="E41" t="str">
            <v>#</v>
          </cell>
        </row>
        <row r="42">
          <cell r="B42" t="str">
            <v>Canterbury</v>
          </cell>
          <cell r="C42" t="str">
            <v>S</v>
          </cell>
          <cell r="D42">
            <v>81.010000000000005</v>
          </cell>
          <cell r="E42" t="str">
            <v/>
          </cell>
        </row>
        <row r="43">
          <cell r="B43" t="str">
            <v>Rest of South Island</v>
          </cell>
          <cell r="C43" t="str">
            <v>S</v>
          </cell>
          <cell r="D43">
            <v>181.56</v>
          </cell>
          <cell r="E43" t="str">
            <v/>
          </cell>
        </row>
        <row r="44">
          <cell r="B44" t="str">
            <v>Major urban area</v>
          </cell>
          <cell r="C44" t="str">
            <v>S</v>
          </cell>
          <cell r="D44">
            <v>55.39</v>
          </cell>
          <cell r="E44" t="str">
            <v/>
          </cell>
        </row>
        <row r="45">
          <cell r="B45" t="str">
            <v>Large urban area</v>
          </cell>
          <cell r="C45" t="str">
            <v>S</v>
          </cell>
          <cell r="D45">
            <v>61.48</v>
          </cell>
          <cell r="E45" t="str">
            <v/>
          </cell>
        </row>
        <row r="46">
          <cell r="B46" t="str">
            <v>Medium urban area</v>
          </cell>
          <cell r="C46" t="str">
            <v>S</v>
          </cell>
          <cell r="D46">
            <v>108.13</v>
          </cell>
          <cell r="E46" t="str">
            <v/>
          </cell>
        </row>
        <row r="47">
          <cell r="B47" t="str">
            <v>Small urban area</v>
          </cell>
          <cell r="C47" t="str">
            <v>S</v>
          </cell>
          <cell r="D47">
            <v>91.15</v>
          </cell>
          <cell r="E47" t="str">
            <v/>
          </cell>
        </row>
        <row r="48">
          <cell r="B48" t="str">
            <v>Rural settlement/rural other</v>
          </cell>
          <cell r="C48" t="str">
            <v>S</v>
          </cell>
          <cell r="D48">
            <v>116.44</v>
          </cell>
          <cell r="E48" t="str">
            <v/>
          </cell>
        </row>
        <row r="49">
          <cell r="B49" t="str">
            <v>Major urban area</v>
          </cell>
          <cell r="C49" t="str">
            <v>S</v>
          </cell>
          <cell r="D49">
            <v>55.39</v>
          </cell>
          <cell r="E49" t="str">
            <v/>
          </cell>
        </row>
        <row r="50">
          <cell r="B50" t="str">
            <v>Medium/large urban area</v>
          </cell>
          <cell r="C50" t="str">
            <v>S</v>
          </cell>
          <cell r="D50">
            <v>52.15</v>
          </cell>
          <cell r="E50" t="str">
            <v/>
          </cell>
        </row>
        <row r="51">
          <cell r="B51" t="str">
            <v>Small urban/rural area</v>
          </cell>
          <cell r="C51" t="str">
            <v>S</v>
          </cell>
          <cell r="D51">
            <v>78.209999999999994</v>
          </cell>
          <cell r="E51" t="str">
            <v/>
          </cell>
        </row>
        <row r="52">
          <cell r="B52" t="str">
            <v>Quintile 1 (least deprived)</v>
          </cell>
          <cell r="C52" t="str">
            <v>S</v>
          </cell>
          <cell r="D52">
            <v>196.23</v>
          </cell>
          <cell r="E52" t="str">
            <v/>
          </cell>
        </row>
        <row r="53">
          <cell r="B53" t="str">
            <v>Quintile 2</v>
          </cell>
          <cell r="C53" t="str">
            <v>S</v>
          </cell>
          <cell r="D53">
            <v>116.43</v>
          </cell>
          <cell r="E53" t="str">
            <v/>
          </cell>
        </row>
        <row r="54">
          <cell r="B54" t="str">
            <v>Quintile 3</v>
          </cell>
          <cell r="C54" t="str">
            <v>S</v>
          </cell>
          <cell r="D54">
            <v>85.81</v>
          </cell>
          <cell r="E54" t="str">
            <v/>
          </cell>
        </row>
        <row r="55">
          <cell r="B55" t="str">
            <v>Quintile 4</v>
          </cell>
          <cell r="C55" t="str">
            <v>S</v>
          </cell>
          <cell r="D55">
            <v>55.62</v>
          </cell>
          <cell r="E55" t="str">
            <v/>
          </cell>
        </row>
        <row r="56">
          <cell r="B56" t="str">
            <v>Quintile 5 (most deprived)</v>
          </cell>
          <cell r="C56">
            <v>5</v>
          </cell>
          <cell r="D56">
            <v>41.65</v>
          </cell>
          <cell r="E56" t="str">
            <v>#</v>
          </cell>
        </row>
        <row r="57">
          <cell r="B57" t="str">
            <v>Had partner within last 12 months</v>
          </cell>
          <cell r="C57">
            <v>10</v>
          </cell>
          <cell r="D57">
            <v>31.89</v>
          </cell>
          <cell r="E57" t="str">
            <v>#</v>
          </cell>
        </row>
        <row r="58">
          <cell r="B58" t="str">
            <v>Has ever had a partner</v>
          </cell>
          <cell r="C58">
            <v>10</v>
          </cell>
          <cell r="D58">
            <v>31.89</v>
          </cell>
          <cell r="E58" t="str">
            <v>#</v>
          </cell>
        </row>
        <row r="59">
          <cell r="B59" t="str">
            <v>Partnered – legally registered</v>
          </cell>
          <cell r="C59" t="str">
            <v>S</v>
          </cell>
          <cell r="D59">
            <v>84.15</v>
          </cell>
          <cell r="E59" t="str">
            <v/>
          </cell>
        </row>
        <row r="60">
          <cell r="B60" t="str">
            <v>Partnered – not legally registered</v>
          </cell>
          <cell r="C60" t="str">
            <v>S</v>
          </cell>
          <cell r="D60">
            <v>65.150000000000006</v>
          </cell>
          <cell r="E60" t="str">
            <v/>
          </cell>
        </row>
        <row r="61">
          <cell r="B61" t="str">
            <v>Non-partnered</v>
          </cell>
          <cell r="C61">
            <v>6</v>
          </cell>
          <cell r="D61">
            <v>38.9</v>
          </cell>
          <cell r="E61" t="str">
            <v>#</v>
          </cell>
        </row>
        <row r="62">
          <cell r="B62" t="str">
            <v>Never married and never in a civil union</v>
          </cell>
          <cell r="C62">
            <v>3</v>
          </cell>
          <cell r="D62">
            <v>48.75</v>
          </cell>
          <cell r="E62" t="str">
            <v>#</v>
          </cell>
        </row>
        <row r="63">
          <cell r="B63" t="str">
            <v>Divorced</v>
          </cell>
          <cell r="C63" t="str">
            <v>S</v>
          </cell>
          <cell r="D63">
            <v>97.38</v>
          </cell>
          <cell r="E63" t="str">
            <v/>
          </cell>
        </row>
        <row r="64">
          <cell r="B64" t="str">
            <v>Widowed/surviving partner</v>
          </cell>
          <cell r="C64">
            <v>0</v>
          </cell>
          <cell r="D64" t="str">
            <v>.</v>
          </cell>
          <cell r="E64" t="str">
            <v/>
          </cell>
        </row>
        <row r="65">
          <cell r="B65" t="str">
            <v>Separated</v>
          </cell>
          <cell r="C65">
            <v>4</v>
          </cell>
          <cell r="D65">
            <v>47.97</v>
          </cell>
          <cell r="E65" t="str">
            <v>#</v>
          </cell>
        </row>
        <row r="66">
          <cell r="B66" t="str">
            <v>Married/civil union/de facto</v>
          </cell>
          <cell r="C66" t="str">
            <v>S</v>
          </cell>
          <cell r="D66">
            <v>84.15</v>
          </cell>
          <cell r="E66" t="str">
            <v/>
          </cell>
        </row>
        <row r="67">
          <cell r="B67" t="str">
            <v>Adults with disability</v>
          </cell>
          <cell r="C67" t="str">
            <v>S</v>
          </cell>
          <cell r="D67">
            <v>141.6</v>
          </cell>
          <cell r="E67" t="str">
            <v/>
          </cell>
        </row>
        <row r="68">
          <cell r="B68" t="str">
            <v>Adults without disability</v>
          </cell>
          <cell r="C68">
            <v>9</v>
          </cell>
          <cell r="D68">
            <v>32.35</v>
          </cell>
          <cell r="E68" t="str">
            <v>#</v>
          </cell>
        </row>
        <row r="69">
          <cell r="B69" t="str">
            <v>Low level of psychological distress</v>
          </cell>
          <cell r="C69">
            <v>6</v>
          </cell>
          <cell r="D69">
            <v>38.04</v>
          </cell>
          <cell r="E69" t="str">
            <v>#</v>
          </cell>
        </row>
        <row r="70">
          <cell r="B70" t="str">
            <v>Moderate level of psychological distress</v>
          </cell>
          <cell r="C70" t="str">
            <v>S</v>
          </cell>
          <cell r="D70">
            <v>100.82</v>
          </cell>
          <cell r="E70" t="str">
            <v/>
          </cell>
        </row>
        <row r="71">
          <cell r="B71" t="str">
            <v>High level of psychological distress</v>
          </cell>
          <cell r="C71" t="str">
            <v>S</v>
          </cell>
          <cell r="D71">
            <v>71.23</v>
          </cell>
          <cell r="E71" t="str">
            <v/>
          </cell>
        </row>
        <row r="72">
          <cell r="B72" t="str">
            <v>No probable serious mental illness</v>
          </cell>
          <cell r="C72">
            <v>6</v>
          </cell>
          <cell r="D72">
            <v>38.04</v>
          </cell>
          <cell r="E72" t="str">
            <v>#</v>
          </cell>
        </row>
        <row r="73">
          <cell r="B73" t="str">
            <v>Probable serious mental illness</v>
          </cell>
          <cell r="C73" t="str">
            <v>S</v>
          </cell>
          <cell r="D73">
            <v>100.82</v>
          </cell>
          <cell r="E73" t="str">
            <v/>
          </cell>
        </row>
        <row r="74">
          <cell r="B74" t="str">
            <v>Employed</v>
          </cell>
          <cell r="C74">
            <v>5</v>
          </cell>
          <cell r="D74">
            <v>43</v>
          </cell>
          <cell r="E74" t="str">
            <v>#</v>
          </cell>
        </row>
        <row r="75">
          <cell r="B75" t="str">
            <v>Unemployed</v>
          </cell>
          <cell r="C75" t="str">
            <v>S</v>
          </cell>
          <cell r="D75">
            <v>108.22</v>
          </cell>
          <cell r="E75" t="str">
            <v/>
          </cell>
        </row>
        <row r="76">
          <cell r="B76" t="str">
            <v>Retired</v>
          </cell>
          <cell r="C76">
            <v>0</v>
          </cell>
          <cell r="D76" t="str">
            <v>.</v>
          </cell>
          <cell r="E76" t="str">
            <v/>
          </cell>
        </row>
        <row r="77">
          <cell r="B77" t="str">
            <v>Home or caring duties or voluntary work</v>
          </cell>
          <cell r="C77" t="str">
            <v>S</v>
          </cell>
          <cell r="D77">
            <v>59.37</v>
          </cell>
          <cell r="E77" t="str">
            <v/>
          </cell>
        </row>
        <row r="78">
          <cell r="B78" t="str">
            <v>Not employed, studying</v>
          </cell>
          <cell r="C78" t="str">
            <v>S</v>
          </cell>
          <cell r="D78">
            <v>117.66</v>
          </cell>
          <cell r="E78" t="str">
            <v/>
          </cell>
        </row>
        <row r="79">
          <cell r="B79" t="str">
            <v>Not employed, not actively seeking work/unable to work</v>
          </cell>
          <cell r="C79" t="str">
            <v>S</v>
          </cell>
          <cell r="D79">
            <v>127.03</v>
          </cell>
          <cell r="E79" t="str">
            <v/>
          </cell>
        </row>
        <row r="80">
          <cell r="B80" t="str">
            <v>Other employment status</v>
          </cell>
          <cell r="C80" t="str">
            <v>S</v>
          </cell>
          <cell r="D80">
            <v>147.79</v>
          </cell>
          <cell r="E80" t="str">
            <v/>
          </cell>
        </row>
        <row r="81">
          <cell r="B81" t="str">
            <v>Not in the labour force</v>
          </cell>
          <cell r="C81">
            <v>4</v>
          </cell>
          <cell r="D81">
            <v>47.33</v>
          </cell>
          <cell r="E81" t="str">
            <v>#</v>
          </cell>
        </row>
        <row r="82">
          <cell r="B82" t="str">
            <v>Personal income: $20,000 or less</v>
          </cell>
          <cell r="C82" t="str">
            <v>S</v>
          </cell>
          <cell r="D82">
            <v>53.34</v>
          </cell>
          <cell r="E82" t="str">
            <v/>
          </cell>
        </row>
        <row r="83">
          <cell r="B83" t="str">
            <v>Personal income: $20,001–$40,000</v>
          </cell>
          <cell r="C83" t="str">
            <v>S</v>
          </cell>
          <cell r="D83">
            <v>57.39</v>
          </cell>
          <cell r="E83" t="str">
            <v/>
          </cell>
        </row>
        <row r="84">
          <cell r="B84" t="str">
            <v>Personal income: $40,001–$60,000</v>
          </cell>
          <cell r="C84" t="str">
            <v>S</v>
          </cell>
          <cell r="D84">
            <v>66.12</v>
          </cell>
          <cell r="E84" t="str">
            <v/>
          </cell>
        </row>
        <row r="85">
          <cell r="B85" t="str">
            <v>Personal income: $60,001 or more</v>
          </cell>
          <cell r="C85" t="str">
            <v>S</v>
          </cell>
          <cell r="D85">
            <v>85.24</v>
          </cell>
          <cell r="E85" t="str">
            <v/>
          </cell>
        </row>
        <row r="86">
          <cell r="B86" t="str">
            <v>Household income: $40,000 or less</v>
          </cell>
          <cell r="C86" t="str">
            <v>S</v>
          </cell>
          <cell r="D86">
            <v>53.47</v>
          </cell>
          <cell r="E86" t="str">
            <v/>
          </cell>
        </row>
        <row r="87">
          <cell r="B87" t="str">
            <v>Household income: $40,001–$60,000</v>
          </cell>
          <cell r="C87" t="str">
            <v>S</v>
          </cell>
          <cell r="D87">
            <v>60.08</v>
          </cell>
          <cell r="E87" t="str">
            <v/>
          </cell>
        </row>
        <row r="88">
          <cell r="B88" t="str">
            <v>Household income: $60,001–$100,000</v>
          </cell>
          <cell r="C88" t="str">
            <v>S</v>
          </cell>
          <cell r="D88">
            <v>65.81</v>
          </cell>
          <cell r="E88" t="str">
            <v/>
          </cell>
        </row>
        <row r="89">
          <cell r="B89" t="str">
            <v>Household income: $100,001 or more</v>
          </cell>
          <cell r="C89" t="str">
            <v>S</v>
          </cell>
          <cell r="D89">
            <v>108.54</v>
          </cell>
          <cell r="E89" t="str">
            <v/>
          </cell>
        </row>
        <row r="90">
          <cell r="B90" t="str">
            <v>Not at all limited</v>
          </cell>
          <cell r="C90" t="str">
            <v>S</v>
          </cell>
          <cell r="D90">
            <v>85.7</v>
          </cell>
          <cell r="E90" t="str">
            <v/>
          </cell>
        </row>
        <row r="91">
          <cell r="B91" t="str">
            <v>A little limited</v>
          </cell>
          <cell r="C91" t="str">
            <v>S</v>
          </cell>
          <cell r="D91">
            <v>83.26</v>
          </cell>
          <cell r="E91" t="str">
            <v/>
          </cell>
        </row>
        <row r="92">
          <cell r="B92" t="str">
            <v>Quite limited</v>
          </cell>
          <cell r="C92" t="str">
            <v>S</v>
          </cell>
          <cell r="D92">
            <v>93.82</v>
          </cell>
          <cell r="E92" t="str">
            <v/>
          </cell>
        </row>
        <row r="93">
          <cell r="B93" t="str">
            <v>Very limited</v>
          </cell>
          <cell r="C93" t="str">
            <v>S</v>
          </cell>
          <cell r="D93">
            <v>82.11</v>
          </cell>
          <cell r="E93" t="str">
            <v/>
          </cell>
        </row>
        <row r="94">
          <cell r="B94" t="str">
            <v>Couldn't buy it</v>
          </cell>
          <cell r="C94">
            <v>4</v>
          </cell>
          <cell r="D94">
            <v>43.72</v>
          </cell>
          <cell r="E94" t="str">
            <v>#</v>
          </cell>
        </row>
        <row r="95">
          <cell r="B95" t="str">
            <v>Not at all limited</v>
          </cell>
          <cell r="C95" t="str">
            <v>S</v>
          </cell>
          <cell r="D95">
            <v>85.7</v>
          </cell>
          <cell r="E95" t="str">
            <v/>
          </cell>
        </row>
        <row r="96">
          <cell r="B96" t="str">
            <v>A little limited</v>
          </cell>
          <cell r="C96" t="str">
            <v>S</v>
          </cell>
          <cell r="D96">
            <v>83.26</v>
          </cell>
          <cell r="E96" t="str">
            <v/>
          </cell>
        </row>
        <row r="97">
          <cell r="B97" t="str">
            <v>Quite or very limited</v>
          </cell>
          <cell r="C97" t="str">
            <v>S</v>
          </cell>
          <cell r="D97">
            <v>64.430000000000007</v>
          </cell>
          <cell r="E97" t="str">
            <v/>
          </cell>
        </row>
        <row r="98">
          <cell r="B98" t="str">
            <v>Couldn't buy it</v>
          </cell>
          <cell r="C98">
            <v>4</v>
          </cell>
          <cell r="D98">
            <v>43.72</v>
          </cell>
          <cell r="E98" t="str">
            <v>#</v>
          </cell>
        </row>
        <row r="99">
          <cell r="B99" t="str">
            <v>Yes, can meet unexpected expense</v>
          </cell>
          <cell r="C99" t="str">
            <v>S</v>
          </cell>
          <cell r="D99">
            <v>53.21</v>
          </cell>
          <cell r="E99" t="str">
            <v/>
          </cell>
        </row>
        <row r="100">
          <cell r="B100" t="str">
            <v>No, cannot meet unexpected expense</v>
          </cell>
          <cell r="C100">
            <v>5</v>
          </cell>
          <cell r="D100">
            <v>43.31</v>
          </cell>
          <cell r="E100" t="str">
            <v>#</v>
          </cell>
        </row>
        <row r="101">
          <cell r="B101" t="str">
            <v>Household had no vehicle access</v>
          </cell>
          <cell r="C101" t="str">
            <v>S</v>
          </cell>
          <cell r="D101">
            <v>73.97</v>
          </cell>
          <cell r="E101" t="str">
            <v/>
          </cell>
        </row>
        <row r="102">
          <cell r="B102" t="str">
            <v>Household had vehicle access</v>
          </cell>
          <cell r="C102">
            <v>8</v>
          </cell>
          <cell r="D102">
            <v>32.450000000000003</v>
          </cell>
          <cell r="E102" t="str">
            <v>#</v>
          </cell>
        </row>
        <row r="103">
          <cell r="B103" t="str">
            <v>Household had access to device</v>
          </cell>
          <cell r="C103">
            <v>10</v>
          </cell>
          <cell r="D103">
            <v>31.89</v>
          </cell>
          <cell r="E103" t="str">
            <v>#</v>
          </cell>
        </row>
        <row r="104">
          <cell r="B104" t="str">
            <v>One person household</v>
          </cell>
          <cell r="C104" t="str">
            <v>S</v>
          </cell>
          <cell r="D104">
            <v>66.680000000000007</v>
          </cell>
          <cell r="E104" t="str">
            <v/>
          </cell>
        </row>
        <row r="105">
          <cell r="B105" t="str">
            <v>One parent with child(ren)</v>
          </cell>
          <cell r="C105" t="str">
            <v>S</v>
          </cell>
          <cell r="D105">
            <v>50.24</v>
          </cell>
          <cell r="E105" t="str">
            <v/>
          </cell>
        </row>
        <row r="106">
          <cell r="B106" t="str">
            <v>Couple only</v>
          </cell>
          <cell r="C106" t="str">
            <v>S</v>
          </cell>
          <cell r="D106">
            <v>129.13999999999999</v>
          </cell>
          <cell r="E106" t="str">
            <v/>
          </cell>
        </row>
        <row r="107">
          <cell r="B107" t="str">
            <v>Couple with child(ren)</v>
          </cell>
          <cell r="C107" t="str">
            <v>S</v>
          </cell>
          <cell r="D107">
            <v>126.06</v>
          </cell>
          <cell r="E107" t="str">
            <v/>
          </cell>
        </row>
        <row r="108">
          <cell r="B108" t="str">
            <v>Other multi-person household</v>
          </cell>
          <cell r="C108" t="str">
            <v>S</v>
          </cell>
          <cell r="D108">
            <v>144.96</v>
          </cell>
          <cell r="E108" t="str">
            <v/>
          </cell>
        </row>
        <row r="109">
          <cell r="B109" t="str">
            <v>Other household with couple and/or child</v>
          </cell>
          <cell r="C109" t="str">
            <v>S</v>
          </cell>
          <cell r="D109">
            <v>68.23</v>
          </cell>
          <cell r="E109" t="str">
            <v/>
          </cell>
        </row>
        <row r="110">
          <cell r="B110" t="str">
            <v>One-person household</v>
          </cell>
          <cell r="C110" t="str">
            <v>S</v>
          </cell>
          <cell r="D110">
            <v>66.680000000000007</v>
          </cell>
          <cell r="E110" t="str">
            <v/>
          </cell>
        </row>
        <row r="111">
          <cell r="B111" t="str">
            <v>Two-people household</v>
          </cell>
          <cell r="C111" t="str">
            <v>S</v>
          </cell>
          <cell r="D111">
            <v>65.55</v>
          </cell>
          <cell r="E111" t="str">
            <v/>
          </cell>
        </row>
        <row r="112">
          <cell r="B112" t="str">
            <v>Three-people household</v>
          </cell>
          <cell r="C112" t="str">
            <v>S</v>
          </cell>
          <cell r="D112">
            <v>54.88</v>
          </cell>
          <cell r="E112" t="str">
            <v/>
          </cell>
        </row>
        <row r="113">
          <cell r="B113" t="str">
            <v>Four-people household</v>
          </cell>
          <cell r="C113" t="str">
            <v>S</v>
          </cell>
          <cell r="D113">
            <v>72.400000000000006</v>
          </cell>
          <cell r="E113" t="str">
            <v/>
          </cell>
        </row>
        <row r="114">
          <cell r="B114" t="str">
            <v>Five-or-more-people household</v>
          </cell>
          <cell r="C114" t="str">
            <v>S</v>
          </cell>
          <cell r="D114">
            <v>88.22</v>
          </cell>
          <cell r="E114" t="str">
            <v/>
          </cell>
        </row>
        <row r="115">
          <cell r="B115" t="str">
            <v>No children in household</v>
          </cell>
          <cell r="C115">
            <v>3</v>
          </cell>
          <cell r="D115">
            <v>44.03</v>
          </cell>
          <cell r="E115" t="str">
            <v>#</v>
          </cell>
        </row>
        <row r="116">
          <cell r="B116" t="str">
            <v>One-child household</v>
          </cell>
          <cell r="C116" t="str">
            <v>S</v>
          </cell>
          <cell r="D116">
            <v>63.12</v>
          </cell>
          <cell r="E116" t="str">
            <v/>
          </cell>
        </row>
        <row r="117">
          <cell r="B117" t="str">
            <v>Two-or-more-children household</v>
          </cell>
          <cell r="C117" t="str">
            <v>S</v>
          </cell>
          <cell r="D117">
            <v>58.76</v>
          </cell>
          <cell r="E117" t="str">
            <v/>
          </cell>
        </row>
        <row r="118">
          <cell r="B118" t="str">
            <v>No children in household</v>
          </cell>
          <cell r="C118">
            <v>3</v>
          </cell>
          <cell r="D118">
            <v>44.03</v>
          </cell>
          <cell r="E118" t="str">
            <v>#</v>
          </cell>
        </row>
        <row r="119">
          <cell r="B119" t="str">
            <v>One-or-more-children household</v>
          </cell>
          <cell r="C119">
            <v>7</v>
          </cell>
          <cell r="D119">
            <v>42.18</v>
          </cell>
          <cell r="E119" t="str">
            <v>#</v>
          </cell>
        </row>
        <row r="120">
          <cell r="B120" t="str">
            <v>Yes, lived at current address</v>
          </cell>
          <cell r="C120">
            <v>7</v>
          </cell>
          <cell r="D120">
            <v>39.42</v>
          </cell>
          <cell r="E120" t="str">
            <v>#</v>
          </cell>
        </row>
        <row r="121">
          <cell r="B121" t="str">
            <v>No, did not live at current address</v>
          </cell>
          <cell r="C121" t="str">
            <v>S</v>
          </cell>
          <cell r="D121">
            <v>52.63</v>
          </cell>
          <cell r="E121" t="str">
            <v/>
          </cell>
        </row>
        <row r="122">
          <cell r="B122" t="str">
            <v>Owned</v>
          </cell>
          <cell r="C122" t="str">
            <v>S</v>
          </cell>
          <cell r="D122">
            <v>64.94</v>
          </cell>
          <cell r="E122" t="str">
            <v/>
          </cell>
        </row>
        <row r="123">
          <cell r="B123" t="str">
            <v>Rented, private</v>
          </cell>
          <cell r="C123">
            <v>5</v>
          </cell>
          <cell r="D123">
            <v>42.77</v>
          </cell>
          <cell r="E123" t="str">
            <v>#</v>
          </cell>
        </row>
        <row r="124">
          <cell r="B124" t="str">
            <v>Rented, government</v>
          </cell>
          <cell r="C124" t="str">
            <v>S</v>
          </cell>
          <cell r="D124">
            <v>67.3</v>
          </cell>
          <cell r="E124" t="str">
            <v/>
          </cell>
        </row>
        <row r="126">
          <cell r="B126"/>
          <cell r="C126"/>
          <cell r="D126"/>
          <cell r="E126"/>
        </row>
        <row r="127">
          <cell r="B127"/>
          <cell r="C127"/>
          <cell r="D127"/>
          <cell r="E127"/>
        </row>
        <row r="128">
          <cell r="B128"/>
          <cell r="C128"/>
          <cell r="D128"/>
          <cell r="E128"/>
        </row>
        <row r="129">
          <cell r="B129"/>
          <cell r="C129"/>
          <cell r="D129"/>
          <cell r="E129"/>
        </row>
      </sheetData>
      <sheetData sheetId="14">
        <row r="4">
          <cell r="B4" t="str">
            <v>New Zealand Average</v>
          </cell>
          <cell r="C4">
            <v>76.7</v>
          </cell>
          <cell r="D4">
            <v>15.6</v>
          </cell>
          <cell r="E4" t="str">
            <v>.</v>
          </cell>
          <cell r="F4" t="str">
            <v/>
          </cell>
        </row>
        <row r="5">
          <cell r="B5" t="str">
            <v>Male</v>
          </cell>
          <cell r="C5" t="str">
            <v>S</v>
          </cell>
          <cell r="D5">
            <v>43.3</v>
          </cell>
          <cell r="E5" t="str">
            <v/>
          </cell>
          <cell r="F5" t="str">
            <v/>
          </cell>
        </row>
        <row r="6">
          <cell r="B6" t="str">
            <v>Female</v>
          </cell>
          <cell r="C6">
            <v>81.27</v>
          </cell>
          <cell r="D6">
            <v>17.309999999999999</v>
          </cell>
          <cell r="E6" t="str">
            <v>.</v>
          </cell>
          <cell r="F6" t="str">
            <v/>
          </cell>
        </row>
        <row r="7">
          <cell r="B7" t="str">
            <v>Cis-male</v>
          </cell>
          <cell r="C7" t="str">
            <v>S</v>
          </cell>
          <cell r="D7">
            <v>43.3</v>
          </cell>
          <cell r="E7" t="str">
            <v/>
          </cell>
          <cell r="F7" t="str">
            <v/>
          </cell>
        </row>
        <row r="8">
          <cell r="B8" t="str">
            <v>Cis-female</v>
          </cell>
          <cell r="C8">
            <v>81.069999999999993</v>
          </cell>
          <cell r="D8">
            <v>17.48</v>
          </cell>
          <cell r="E8" t="str">
            <v>.</v>
          </cell>
          <cell r="F8" t="str">
            <v/>
          </cell>
        </row>
        <row r="9">
          <cell r="B9" t="str">
            <v>Gender-diverse or trans-gender</v>
          </cell>
          <cell r="C9" t="str">
            <v>Ŝ</v>
          </cell>
          <cell r="D9">
            <v>0</v>
          </cell>
          <cell r="E9" t="str">
            <v/>
          </cell>
          <cell r="F9" t="str">
            <v>*</v>
          </cell>
        </row>
        <row r="10">
          <cell r="B10" t="str">
            <v>Heterosexual</v>
          </cell>
          <cell r="C10">
            <v>79.25</v>
          </cell>
          <cell r="D10">
            <v>17.61</v>
          </cell>
          <cell r="E10" t="str">
            <v>.</v>
          </cell>
          <cell r="F10" t="str">
            <v/>
          </cell>
        </row>
        <row r="11">
          <cell r="B11" t="str">
            <v>Gay or lesbian</v>
          </cell>
          <cell r="C11" t="str">
            <v>S</v>
          </cell>
          <cell r="D11">
            <v>148.41</v>
          </cell>
          <cell r="E11" t="str">
            <v/>
          </cell>
          <cell r="F11" t="str">
            <v/>
          </cell>
        </row>
        <row r="12">
          <cell r="B12" t="str">
            <v>Bisexual</v>
          </cell>
          <cell r="C12" t="str">
            <v>S</v>
          </cell>
          <cell r="D12">
            <v>88.98</v>
          </cell>
          <cell r="E12" t="str">
            <v/>
          </cell>
          <cell r="F12" t="str">
            <v/>
          </cell>
        </row>
        <row r="13">
          <cell r="B13" t="str">
            <v>Other sexual identity</v>
          </cell>
          <cell r="C13" t="str">
            <v>Ŝ</v>
          </cell>
          <cell r="D13">
            <v>0</v>
          </cell>
          <cell r="E13" t="str">
            <v/>
          </cell>
          <cell r="F13" t="str">
            <v>*</v>
          </cell>
        </row>
        <row r="14">
          <cell r="B14" t="str">
            <v>People with diverse sexualities</v>
          </cell>
          <cell r="C14" t="str">
            <v>S</v>
          </cell>
          <cell r="D14">
            <v>54.15</v>
          </cell>
          <cell r="E14" t="str">
            <v/>
          </cell>
          <cell r="F14" t="str">
            <v/>
          </cell>
        </row>
        <row r="15">
          <cell r="B15" t="str">
            <v>Not LGBT</v>
          </cell>
          <cell r="C15">
            <v>79.55</v>
          </cell>
          <cell r="D15">
            <v>17.39</v>
          </cell>
          <cell r="E15" t="str">
            <v>.</v>
          </cell>
          <cell r="F15" t="str">
            <v/>
          </cell>
        </row>
        <row r="16">
          <cell r="B16" t="str">
            <v>LGBT</v>
          </cell>
          <cell r="C16" t="str">
            <v>S</v>
          </cell>
          <cell r="D16">
            <v>50.51</v>
          </cell>
          <cell r="E16" t="str">
            <v/>
          </cell>
          <cell r="F16" t="str">
            <v/>
          </cell>
        </row>
        <row r="17">
          <cell r="B17" t="str">
            <v>20–29 years</v>
          </cell>
          <cell r="C17">
            <v>76.239999999999995</v>
          </cell>
          <cell r="D17">
            <v>21.2</v>
          </cell>
          <cell r="E17" t="str">
            <v>.</v>
          </cell>
          <cell r="F17" t="str">
            <v/>
          </cell>
        </row>
        <row r="18">
          <cell r="B18" t="str">
            <v>30–39 years</v>
          </cell>
          <cell r="C18">
            <v>79.900000000000006</v>
          </cell>
          <cell r="D18">
            <v>28.02</v>
          </cell>
          <cell r="E18" t="str">
            <v>.</v>
          </cell>
          <cell r="F18" t="str">
            <v/>
          </cell>
        </row>
        <row r="19">
          <cell r="B19" t="str">
            <v>40–49 years</v>
          </cell>
          <cell r="C19">
            <v>88.29</v>
          </cell>
          <cell r="D19">
            <v>25.87</v>
          </cell>
          <cell r="E19" t="str">
            <v>.</v>
          </cell>
          <cell r="F19" t="str">
            <v/>
          </cell>
        </row>
        <row r="20">
          <cell r="B20" t="str">
            <v>50–59 years</v>
          </cell>
          <cell r="C20" t="str">
            <v>S</v>
          </cell>
          <cell r="D20">
            <v>57.93</v>
          </cell>
          <cell r="E20" t="str">
            <v/>
          </cell>
          <cell r="F20" t="str">
            <v/>
          </cell>
        </row>
        <row r="21">
          <cell r="B21" t="str">
            <v>60–64 years</v>
          </cell>
          <cell r="C21">
            <v>0</v>
          </cell>
          <cell r="D21">
            <v>0</v>
          </cell>
          <cell r="E21" t="str">
            <v>.</v>
          </cell>
          <cell r="F21" t="str">
            <v>*</v>
          </cell>
        </row>
        <row r="22">
          <cell r="B22" t="str">
            <v>15–29 years</v>
          </cell>
          <cell r="C22">
            <v>76.239999999999995</v>
          </cell>
          <cell r="D22">
            <v>21.2</v>
          </cell>
          <cell r="E22" t="str">
            <v>.</v>
          </cell>
          <cell r="F22" t="str">
            <v/>
          </cell>
        </row>
        <row r="23">
          <cell r="B23" t="str">
            <v>30–64 years</v>
          </cell>
          <cell r="C23">
            <v>77.06</v>
          </cell>
          <cell r="D23">
            <v>18.47</v>
          </cell>
          <cell r="E23" t="str">
            <v>.</v>
          </cell>
          <cell r="F23" t="str">
            <v/>
          </cell>
        </row>
        <row r="24">
          <cell r="B24" t="str">
            <v>20–29 years</v>
          </cell>
          <cell r="C24">
            <v>76.239999999999995</v>
          </cell>
          <cell r="D24">
            <v>21.2</v>
          </cell>
          <cell r="E24" t="str">
            <v>.</v>
          </cell>
          <cell r="F24" t="str">
            <v/>
          </cell>
        </row>
        <row r="25">
          <cell r="B25" t="str">
            <v>NZ European</v>
          </cell>
          <cell r="C25">
            <v>70.7</v>
          </cell>
          <cell r="D25">
            <v>22.87</v>
          </cell>
          <cell r="E25" t="str">
            <v>.</v>
          </cell>
          <cell r="F25" t="str">
            <v/>
          </cell>
        </row>
        <row r="26">
          <cell r="B26" t="str">
            <v>Māori</v>
          </cell>
          <cell r="C26">
            <v>74.67</v>
          </cell>
          <cell r="D26">
            <v>22.13</v>
          </cell>
          <cell r="E26" t="str">
            <v>.</v>
          </cell>
          <cell r="F26" t="str">
            <v/>
          </cell>
        </row>
        <row r="27">
          <cell r="B27" t="str">
            <v>Pacific peoples</v>
          </cell>
          <cell r="C27" t="str">
            <v>Ŝ</v>
          </cell>
          <cell r="D27">
            <v>0</v>
          </cell>
          <cell r="E27" t="str">
            <v/>
          </cell>
          <cell r="F27" t="str">
            <v>*</v>
          </cell>
        </row>
        <row r="28">
          <cell r="B28" t="str">
            <v>Asian</v>
          </cell>
          <cell r="C28" t="str">
            <v>Ŝ</v>
          </cell>
          <cell r="D28">
            <v>0</v>
          </cell>
          <cell r="E28" t="str">
            <v/>
          </cell>
          <cell r="F28" t="str">
            <v>*</v>
          </cell>
        </row>
        <row r="29">
          <cell r="B29" t="str">
            <v>Indian</v>
          </cell>
          <cell r="C29" t="str">
            <v>Ŝ</v>
          </cell>
          <cell r="D29">
            <v>0</v>
          </cell>
          <cell r="E29" t="str">
            <v/>
          </cell>
          <cell r="F29" t="str">
            <v>*</v>
          </cell>
        </row>
        <row r="30">
          <cell r="B30" t="str">
            <v>Other ethnicity (except European and Māori)</v>
          </cell>
          <cell r="C30" t="str">
            <v>Ŝ</v>
          </cell>
          <cell r="D30">
            <v>0</v>
          </cell>
          <cell r="E30" t="str">
            <v/>
          </cell>
          <cell r="F30" t="str">
            <v>*</v>
          </cell>
        </row>
        <row r="31">
          <cell r="B31" t="str">
            <v>Other ethnicity (except European, Māori and Asian)</v>
          </cell>
          <cell r="C31" t="str">
            <v>Ŝ</v>
          </cell>
          <cell r="D31">
            <v>0</v>
          </cell>
          <cell r="E31" t="str">
            <v/>
          </cell>
          <cell r="F31" t="str">
            <v>*</v>
          </cell>
        </row>
        <row r="32">
          <cell r="B32" t="str">
            <v>Other ethnicity (except European, Māori and Pacific)</v>
          </cell>
          <cell r="C32" t="str">
            <v>Ŝ</v>
          </cell>
          <cell r="D32">
            <v>0</v>
          </cell>
          <cell r="E32" t="str">
            <v/>
          </cell>
          <cell r="F32" t="str">
            <v>*</v>
          </cell>
        </row>
        <row r="33">
          <cell r="B33">
            <v>2018</v>
          </cell>
          <cell r="C33">
            <v>92.49</v>
          </cell>
          <cell r="D33">
            <v>9.1300000000000008</v>
          </cell>
          <cell r="E33" t="str">
            <v>.‡</v>
          </cell>
          <cell r="F33" t="str">
            <v/>
          </cell>
        </row>
        <row r="34">
          <cell r="B34" t="str">
            <v>2019/20</v>
          </cell>
          <cell r="C34">
            <v>70.05</v>
          </cell>
          <cell r="D34">
            <v>21.47</v>
          </cell>
          <cell r="E34" t="str">
            <v>.</v>
          </cell>
          <cell r="F34" t="str">
            <v/>
          </cell>
        </row>
        <row r="35">
          <cell r="B35" t="str">
            <v>Auckland</v>
          </cell>
          <cell r="C35">
            <v>68.55</v>
          </cell>
          <cell r="D35">
            <v>29.93</v>
          </cell>
          <cell r="E35" t="str">
            <v>.</v>
          </cell>
          <cell r="F35" t="str">
            <v/>
          </cell>
        </row>
        <row r="36">
          <cell r="B36" t="str">
            <v>Wellington</v>
          </cell>
          <cell r="C36">
            <v>85.93</v>
          </cell>
          <cell r="D36">
            <v>22.6</v>
          </cell>
          <cell r="E36" t="str">
            <v>.</v>
          </cell>
          <cell r="F36" t="str">
            <v/>
          </cell>
        </row>
        <row r="37">
          <cell r="B37" t="str">
            <v>Rest of North Island</v>
          </cell>
          <cell r="C37">
            <v>72.38</v>
          </cell>
          <cell r="D37">
            <v>26.6</v>
          </cell>
          <cell r="E37" t="str">
            <v>.</v>
          </cell>
          <cell r="F37" t="str">
            <v/>
          </cell>
        </row>
        <row r="38">
          <cell r="B38" t="str">
            <v>Canterbury</v>
          </cell>
          <cell r="C38" t="str">
            <v>Ŝ</v>
          </cell>
          <cell r="D38">
            <v>0</v>
          </cell>
          <cell r="E38" t="str">
            <v/>
          </cell>
          <cell r="F38" t="str">
            <v>*</v>
          </cell>
        </row>
        <row r="39">
          <cell r="B39" t="str">
            <v>Rest of South Island</v>
          </cell>
          <cell r="C39" t="str">
            <v>S</v>
          </cell>
          <cell r="D39">
            <v>56.61</v>
          </cell>
          <cell r="E39" t="str">
            <v/>
          </cell>
          <cell r="F39" t="str">
            <v/>
          </cell>
        </row>
        <row r="40">
          <cell r="B40" t="str">
            <v>Major urban area</v>
          </cell>
          <cell r="C40" t="str">
            <v>Ŝ</v>
          </cell>
          <cell r="D40">
            <v>18.18</v>
          </cell>
          <cell r="E40" t="str">
            <v/>
          </cell>
          <cell r="F40" t="str">
            <v/>
          </cell>
        </row>
        <row r="41">
          <cell r="B41" t="str">
            <v>Large urban area</v>
          </cell>
          <cell r="C41">
            <v>72.33</v>
          </cell>
          <cell r="D41">
            <v>31.84</v>
          </cell>
          <cell r="E41" t="str">
            <v>.</v>
          </cell>
          <cell r="F41" t="str">
            <v/>
          </cell>
        </row>
        <row r="42">
          <cell r="B42" t="str">
            <v>Medium urban area</v>
          </cell>
          <cell r="C42" t="str">
            <v>Ŝ</v>
          </cell>
          <cell r="D42">
            <v>0</v>
          </cell>
          <cell r="E42" t="str">
            <v/>
          </cell>
          <cell r="F42" t="str">
            <v>*</v>
          </cell>
        </row>
        <row r="43">
          <cell r="B43" t="str">
            <v>Small urban area</v>
          </cell>
          <cell r="C43" t="str">
            <v>S</v>
          </cell>
          <cell r="D43">
            <v>51.87</v>
          </cell>
          <cell r="E43" t="str">
            <v/>
          </cell>
          <cell r="F43" t="str">
            <v/>
          </cell>
        </row>
        <row r="44">
          <cell r="B44" t="str">
            <v>Rural settlement/rural other</v>
          </cell>
          <cell r="C44" t="str">
            <v>Ŝ</v>
          </cell>
          <cell r="D44">
            <v>0</v>
          </cell>
          <cell r="E44" t="str">
            <v/>
          </cell>
          <cell r="F44" t="str">
            <v>*</v>
          </cell>
        </row>
        <row r="45">
          <cell r="B45" t="str">
            <v>Major urban area</v>
          </cell>
          <cell r="C45" t="str">
            <v>Ŝ</v>
          </cell>
          <cell r="D45">
            <v>18.18</v>
          </cell>
          <cell r="E45" t="str">
            <v/>
          </cell>
          <cell r="F45" t="str">
            <v/>
          </cell>
        </row>
        <row r="46">
          <cell r="B46" t="str">
            <v>Medium/large urban area</v>
          </cell>
          <cell r="C46">
            <v>81.86</v>
          </cell>
          <cell r="D46">
            <v>20.65</v>
          </cell>
          <cell r="E46" t="str">
            <v>.</v>
          </cell>
          <cell r="F46" t="str">
            <v/>
          </cell>
        </row>
        <row r="47">
          <cell r="B47" t="str">
            <v>Small urban/rural area</v>
          </cell>
          <cell r="C47" t="str">
            <v>S</v>
          </cell>
          <cell r="D47">
            <v>42.74</v>
          </cell>
          <cell r="E47" t="str">
            <v/>
          </cell>
          <cell r="F47" t="str">
            <v/>
          </cell>
        </row>
        <row r="48">
          <cell r="B48" t="str">
            <v>Quintile 1 (least deprived)</v>
          </cell>
          <cell r="C48" t="str">
            <v>Ŝ</v>
          </cell>
          <cell r="D48">
            <v>0</v>
          </cell>
          <cell r="E48" t="str">
            <v/>
          </cell>
          <cell r="F48" t="str">
            <v>*</v>
          </cell>
        </row>
        <row r="49">
          <cell r="B49" t="str">
            <v>Quintile 2</v>
          </cell>
          <cell r="C49" t="str">
            <v>Ŝ</v>
          </cell>
          <cell r="D49">
            <v>0</v>
          </cell>
          <cell r="E49" t="str">
            <v/>
          </cell>
          <cell r="F49" t="str">
            <v>*</v>
          </cell>
        </row>
        <row r="50">
          <cell r="B50" t="str">
            <v>Quintile 3</v>
          </cell>
          <cell r="C50">
            <v>88.52</v>
          </cell>
          <cell r="D50">
            <v>25.04</v>
          </cell>
          <cell r="E50" t="str">
            <v>.</v>
          </cell>
          <cell r="F50" t="str">
            <v/>
          </cell>
        </row>
        <row r="51">
          <cell r="B51" t="str">
            <v>Quintile 4</v>
          </cell>
          <cell r="C51">
            <v>71.540000000000006</v>
          </cell>
          <cell r="D51">
            <v>28.85</v>
          </cell>
          <cell r="E51" t="str">
            <v>.</v>
          </cell>
          <cell r="F51" t="str">
            <v/>
          </cell>
        </row>
        <row r="52">
          <cell r="B52" t="str">
            <v>Quintile 5 (most deprived)</v>
          </cell>
          <cell r="C52">
            <v>72.45</v>
          </cell>
          <cell r="D52">
            <v>22.66</v>
          </cell>
          <cell r="E52" t="str">
            <v>.</v>
          </cell>
          <cell r="F52" t="str">
            <v/>
          </cell>
        </row>
        <row r="53">
          <cell r="B53" t="str">
            <v>Had partner within last 12 months</v>
          </cell>
          <cell r="C53">
            <v>76.7</v>
          </cell>
          <cell r="D53">
            <v>15.6</v>
          </cell>
          <cell r="E53" t="str">
            <v>.</v>
          </cell>
          <cell r="F53" t="str">
            <v/>
          </cell>
        </row>
        <row r="54">
          <cell r="B54" t="str">
            <v>Has ever had a partner</v>
          </cell>
          <cell r="C54">
            <v>76.7</v>
          </cell>
          <cell r="D54">
            <v>15.6</v>
          </cell>
          <cell r="E54" t="str">
            <v>.</v>
          </cell>
          <cell r="F54" t="str">
            <v/>
          </cell>
        </row>
        <row r="55">
          <cell r="B55" t="str">
            <v>Partnered – legally registered</v>
          </cell>
          <cell r="C55" t="str">
            <v>S</v>
          </cell>
          <cell r="D55">
            <v>38.36</v>
          </cell>
          <cell r="E55" t="str">
            <v/>
          </cell>
          <cell r="F55" t="str">
            <v/>
          </cell>
        </row>
        <row r="56">
          <cell r="B56" t="str">
            <v>Partnered – not legally registered</v>
          </cell>
          <cell r="C56" t="str">
            <v>Ŝ</v>
          </cell>
          <cell r="D56">
            <v>2.21</v>
          </cell>
          <cell r="E56" t="str">
            <v/>
          </cell>
          <cell r="F56" t="str">
            <v>*</v>
          </cell>
        </row>
        <row r="57">
          <cell r="B57" t="str">
            <v>Non-partnered</v>
          </cell>
          <cell r="C57">
            <v>72.959999999999994</v>
          </cell>
          <cell r="D57">
            <v>23.45</v>
          </cell>
          <cell r="E57" t="str">
            <v>.</v>
          </cell>
          <cell r="F57" t="str">
            <v/>
          </cell>
        </row>
        <row r="58">
          <cell r="B58" t="str">
            <v>Never married and never in a civil union</v>
          </cell>
          <cell r="C58">
            <v>83.41</v>
          </cell>
          <cell r="D58">
            <v>24.73</v>
          </cell>
          <cell r="E58" t="str">
            <v>.</v>
          </cell>
          <cell r="F58" t="str">
            <v/>
          </cell>
        </row>
        <row r="59">
          <cell r="B59" t="str">
            <v>Divorced</v>
          </cell>
          <cell r="C59" t="str">
            <v>Ŝ</v>
          </cell>
          <cell r="D59">
            <v>11.1</v>
          </cell>
          <cell r="E59" t="str">
            <v/>
          </cell>
          <cell r="F59" t="str">
            <v/>
          </cell>
        </row>
        <row r="60">
          <cell r="B60" t="str">
            <v>Widowed/surviving partner</v>
          </cell>
          <cell r="C60" t="str">
            <v>S</v>
          </cell>
          <cell r="D60">
            <v>138.26</v>
          </cell>
          <cell r="E60" t="str">
            <v/>
          </cell>
          <cell r="F60" t="str">
            <v/>
          </cell>
        </row>
        <row r="61">
          <cell r="B61" t="str">
            <v>Separated</v>
          </cell>
          <cell r="C61">
            <v>72.83</v>
          </cell>
          <cell r="D61">
            <v>36.1</v>
          </cell>
          <cell r="E61" t="str">
            <v>.</v>
          </cell>
          <cell r="F61" t="str">
            <v/>
          </cell>
        </row>
        <row r="62">
          <cell r="B62" t="str">
            <v>Married/civil union/de facto</v>
          </cell>
          <cell r="C62" t="str">
            <v>S</v>
          </cell>
          <cell r="D62">
            <v>38.36</v>
          </cell>
          <cell r="E62" t="str">
            <v/>
          </cell>
          <cell r="F62" t="str">
            <v/>
          </cell>
        </row>
        <row r="63">
          <cell r="B63" t="str">
            <v>Adults with disability</v>
          </cell>
          <cell r="C63" t="str">
            <v>Ŝ</v>
          </cell>
          <cell r="D63">
            <v>0</v>
          </cell>
          <cell r="E63" t="str">
            <v/>
          </cell>
          <cell r="F63" t="str">
            <v>*</v>
          </cell>
        </row>
        <row r="64">
          <cell r="B64" t="str">
            <v>Adults without disability</v>
          </cell>
          <cell r="C64">
            <v>73.459999999999994</v>
          </cell>
          <cell r="D64">
            <v>17.12</v>
          </cell>
          <cell r="E64" t="str">
            <v>.</v>
          </cell>
          <cell r="F64" t="str">
            <v/>
          </cell>
        </row>
        <row r="65">
          <cell r="B65" t="str">
            <v>Low level of psychological distress</v>
          </cell>
          <cell r="C65">
            <v>80.069999999999993</v>
          </cell>
          <cell r="D65">
            <v>18.38</v>
          </cell>
          <cell r="E65" t="str">
            <v>.</v>
          </cell>
          <cell r="F65" t="str">
            <v/>
          </cell>
        </row>
        <row r="66">
          <cell r="B66" t="str">
            <v>Moderate level of psychological distress</v>
          </cell>
          <cell r="C66" t="str">
            <v>S</v>
          </cell>
          <cell r="D66">
            <v>39.450000000000003</v>
          </cell>
          <cell r="E66" t="str">
            <v/>
          </cell>
          <cell r="F66" t="str">
            <v/>
          </cell>
        </row>
        <row r="67">
          <cell r="B67" t="str">
            <v>High level of psychological distress</v>
          </cell>
          <cell r="C67">
            <v>80.45</v>
          </cell>
          <cell r="D67">
            <v>31.29</v>
          </cell>
          <cell r="E67" t="str">
            <v>.</v>
          </cell>
          <cell r="F67" t="str">
            <v/>
          </cell>
        </row>
        <row r="68">
          <cell r="B68" t="str">
            <v>No probable serious mental illness</v>
          </cell>
          <cell r="C68">
            <v>80.069999999999993</v>
          </cell>
          <cell r="D68">
            <v>18.38</v>
          </cell>
          <cell r="E68" t="str">
            <v>.</v>
          </cell>
          <cell r="F68" t="str">
            <v/>
          </cell>
        </row>
        <row r="69">
          <cell r="B69" t="str">
            <v>Probable serious mental illness</v>
          </cell>
          <cell r="C69" t="str">
            <v>S</v>
          </cell>
          <cell r="D69">
            <v>39.450000000000003</v>
          </cell>
          <cell r="E69" t="str">
            <v/>
          </cell>
          <cell r="F69" t="str">
            <v/>
          </cell>
        </row>
        <row r="70">
          <cell r="B70" t="str">
            <v>Employed</v>
          </cell>
          <cell r="C70">
            <v>86.29</v>
          </cell>
          <cell r="D70">
            <v>12.93</v>
          </cell>
          <cell r="E70" t="str">
            <v>.</v>
          </cell>
          <cell r="F70" t="str">
            <v/>
          </cell>
        </row>
        <row r="71">
          <cell r="B71" t="str">
            <v>Unemployed</v>
          </cell>
          <cell r="C71">
            <v>88.82</v>
          </cell>
          <cell r="D71">
            <v>42.02</v>
          </cell>
          <cell r="E71" t="str">
            <v>.</v>
          </cell>
          <cell r="F71" t="str">
            <v/>
          </cell>
        </row>
        <row r="72">
          <cell r="B72" t="str">
            <v>Home or caring duties or voluntary work</v>
          </cell>
          <cell r="C72">
            <v>74.44</v>
          </cell>
          <cell r="D72">
            <v>24.89</v>
          </cell>
          <cell r="E72" t="str">
            <v>.</v>
          </cell>
          <cell r="F72" t="str">
            <v/>
          </cell>
        </row>
        <row r="73">
          <cell r="B73" t="str">
            <v>Not employed, studying</v>
          </cell>
          <cell r="C73" t="str">
            <v>Ŝ</v>
          </cell>
          <cell r="D73">
            <v>0</v>
          </cell>
          <cell r="E73" t="str">
            <v/>
          </cell>
          <cell r="F73" t="str">
            <v>*</v>
          </cell>
        </row>
        <row r="74">
          <cell r="B74" t="str">
            <v>Not employed, not actively seeking work/unable to work</v>
          </cell>
          <cell r="C74" t="str">
            <v>S</v>
          </cell>
          <cell r="D74">
            <v>58.28</v>
          </cell>
          <cell r="E74" t="str">
            <v/>
          </cell>
          <cell r="F74" t="str">
            <v/>
          </cell>
        </row>
        <row r="75">
          <cell r="B75" t="str">
            <v>Other employment status</v>
          </cell>
          <cell r="C75" t="str">
            <v>Ŝ</v>
          </cell>
          <cell r="D75">
            <v>0</v>
          </cell>
          <cell r="E75" t="str">
            <v/>
          </cell>
          <cell r="F75" t="str">
            <v>*</v>
          </cell>
        </row>
        <row r="76">
          <cell r="B76" t="str">
            <v>Not in the labour force</v>
          </cell>
          <cell r="C76">
            <v>66.709999999999994</v>
          </cell>
          <cell r="D76">
            <v>28.97</v>
          </cell>
          <cell r="E76" t="str">
            <v>.</v>
          </cell>
          <cell r="F76" t="str">
            <v/>
          </cell>
        </row>
        <row r="77">
          <cell r="B77" t="str">
            <v>Personal income: $20,000 or less</v>
          </cell>
          <cell r="C77" t="str">
            <v>Ŝ</v>
          </cell>
          <cell r="D77">
            <v>17.7</v>
          </cell>
          <cell r="E77" t="str">
            <v/>
          </cell>
          <cell r="F77" t="str">
            <v/>
          </cell>
        </row>
        <row r="78">
          <cell r="B78" t="str">
            <v>Personal income: $20,001–$40,000</v>
          </cell>
          <cell r="C78" t="str">
            <v>S</v>
          </cell>
          <cell r="D78">
            <v>35.630000000000003</v>
          </cell>
          <cell r="E78" t="str">
            <v/>
          </cell>
          <cell r="F78" t="str">
            <v/>
          </cell>
        </row>
        <row r="79">
          <cell r="B79" t="str">
            <v>Personal income: $40,001–$60,000</v>
          </cell>
          <cell r="C79">
            <v>86.88</v>
          </cell>
          <cell r="D79">
            <v>22.13</v>
          </cell>
          <cell r="E79" t="str">
            <v>.</v>
          </cell>
          <cell r="F79" t="str">
            <v/>
          </cell>
        </row>
        <row r="80">
          <cell r="B80" t="str">
            <v>Personal income: $60,001 or more</v>
          </cell>
          <cell r="C80">
            <v>82.84</v>
          </cell>
          <cell r="D80">
            <v>37.1</v>
          </cell>
          <cell r="E80" t="str">
            <v>.</v>
          </cell>
          <cell r="F80" t="str">
            <v/>
          </cell>
        </row>
        <row r="81">
          <cell r="B81" t="str">
            <v>Household income: $40,000 or less</v>
          </cell>
          <cell r="C81">
            <v>75.569999999999993</v>
          </cell>
          <cell r="D81">
            <v>22.68</v>
          </cell>
          <cell r="E81" t="str">
            <v>.</v>
          </cell>
          <cell r="F81" t="str">
            <v/>
          </cell>
        </row>
        <row r="82">
          <cell r="B82" t="str">
            <v>Household income: $40,001–$60,000</v>
          </cell>
          <cell r="C82" t="str">
            <v>S</v>
          </cell>
          <cell r="D82">
            <v>57.83</v>
          </cell>
          <cell r="E82" t="str">
            <v/>
          </cell>
          <cell r="F82" t="str">
            <v/>
          </cell>
        </row>
        <row r="83">
          <cell r="B83" t="str">
            <v>Household income: $60,001–$100,000</v>
          </cell>
          <cell r="C83" t="str">
            <v>Ŝ</v>
          </cell>
          <cell r="D83">
            <v>12.73</v>
          </cell>
          <cell r="E83" t="str">
            <v/>
          </cell>
          <cell r="F83" t="str">
            <v/>
          </cell>
        </row>
        <row r="84">
          <cell r="B84" t="str">
            <v>Household income: $100,001 or more</v>
          </cell>
          <cell r="C84" t="str">
            <v>S</v>
          </cell>
          <cell r="D84">
            <v>53.14</v>
          </cell>
          <cell r="E84" t="str">
            <v/>
          </cell>
          <cell r="F84" t="str">
            <v/>
          </cell>
        </row>
        <row r="85">
          <cell r="B85" t="str">
            <v>Not at all limited</v>
          </cell>
          <cell r="C85">
            <v>75.2</v>
          </cell>
          <cell r="D85">
            <v>34.659999999999997</v>
          </cell>
          <cell r="E85" t="str">
            <v>.</v>
          </cell>
          <cell r="F85" t="str">
            <v/>
          </cell>
        </row>
        <row r="86">
          <cell r="B86" t="str">
            <v>A little limited</v>
          </cell>
          <cell r="C86" t="str">
            <v>S</v>
          </cell>
          <cell r="D86">
            <v>44.15</v>
          </cell>
          <cell r="E86" t="str">
            <v/>
          </cell>
          <cell r="F86" t="str">
            <v/>
          </cell>
        </row>
        <row r="87">
          <cell r="B87" t="str">
            <v>Quite limited</v>
          </cell>
          <cell r="C87" t="str">
            <v>Ŝ</v>
          </cell>
          <cell r="D87">
            <v>15.91</v>
          </cell>
          <cell r="E87" t="str">
            <v/>
          </cell>
          <cell r="F87" t="str">
            <v/>
          </cell>
        </row>
        <row r="88">
          <cell r="B88" t="str">
            <v>Very limited</v>
          </cell>
          <cell r="C88" t="str">
            <v>S</v>
          </cell>
          <cell r="D88">
            <v>49.34</v>
          </cell>
          <cell r="E88" t="str">
            <v/>
          </cell>
          <cell r="F88" t="str">
            <v/>
          </cell>
        </row>
        <row r="89">
          <cell r="B89" t="str">
            <v>Couldn't buy it</v>
          </cell>
          <cell r="C89" t="str">
            <v>Ŝ</v>
          </cell>
          <cell r="D89">
            <v>14.34</v>
          </cell>
          <cell r="E89" t="str">
            <v/>
          </cell>
          <cell r="F89" t="str">
            <v/>
          </cell>
        </row>
        <row r="90">
          <cell r="B90" t="str">
            <v>Not at all limited</v>
          </cell>
          <cell r="C90">
            <v>75.2</v>
          </cell>
          <cell r="D90">
            <v>34.659999999999997</v>
          </cell>
          <cell r="E90" t="str">
            <v>.</v>
          </cell>
          <cell r="F90" t="str">
            <v/>
          </cell>
        </row>
        <row r="91">
          <cell r="B91" t="str">
            <v>A little limited</v>
          </cell>
          <cell r="C91" t="str">
            <v>S</v>
          </cell>
          <cell r="D91">
            <v>44.15</v>
          </cell>
          <cell r="E91" t="str">
            <v/>
          </cell>
          <cell r="F91" t="str">
            <v/>
          </cell>
        </row>
        <row r="92">
          <cell r="B92" t="str">
            <v>Quite or very limited</v>
          </cell>
          <cell r="C92">
            <v>83.26</v>
          </cell>
          <cell r="D92">
            <v>21.33</v>
          </cell>
          <cell r="E92" t="str">
            <v>.</v>
          </cell>
          <cell r="F92" t="str">
            <v/>
          </cell>
        </row>
        <row r="93">
          <cell r="B93" t="str">
            <v>Couldn't buy it</v>
          </cell>
          <cell r="C93" t="str">
            <v>Ŝ</v>
          </cell>
          <cell r="D93">
            <v>14.34</v>
          </cell>
          <cell r="E93" t="str">
            <v/>
          </cell>
          <cell r="F93" t="str">
            <v/>
          </cell>
        </row>
        <row r="94">
          <cell r="B94" t="str">
            <v>Yes, can meet unexpected expense</v>
          </cell>
          <cell r="C94">
            <v>68.459999999999994</v>
          </cell>
          <cell r="D94">
            <v>22.89</v>
          </cell>
          <cell r="E94" t="str">
            <v>.</v>
          </cell>
          <cell r="F94" t="str">
            <v/>
          </cell>
        </row>
        <row r="95">
          <cell r="B95" t="str">
            <v>No, cannot meet unexpected expense</v>
          </cell>
          <cell r="C95">
            <v>84.8</v>
          </cell>
          <cell r="D95">
            <v>12.82</v>
          </cell>
          <cell r="E95" t="str">
            <v>.</v>
          </cell>
          <cell r="F95" t="str">
            <v/>
          </cell>
        </row>
        <row r="96">
          <cell r="B96" t="str">
            <v>Household had no vehicle access</v>
          </cell>
          <cell r="C96">
            <v>81.13</v>
          </cell>
          <cell r="D96">
            <v>40.4</v>
          </cell>
          <cell r="E96" t="str">
            <v>.</v>
          </cell>
          <cell r="F96" t="str">
            <v/>
          </cell>
        </row>
        <row r="97">
          <cell r="B97" t="str">
            <v>Household had vehicle access</v>
          </cell>
          <cell r="C97">
            <v>76.08</v>
          </cell>
          <cell r="D97">
            <v>14.77</v>
          </cell>
          <cell r="E97" t="str">
            <v>.</v>
          </cell>
          <cell r="F97" t="str">
            <v/>
          </cell>
        </row>
        <row r="98">
          <cell r="B98" t="str">
            <v>Household had access to device</v>
          </cell>
          <cell r="C98">
            <v>76.7</v>
          </cell>
          <cell r="D98">
            <v>15.6</v>
          </cell>
          <cell r="E98" t="str">
            <v>.</v>
          </cell>
          <cell r="F98" t="str">
            <v/>
          </cell>
        </row>
        <row r="99">
          <cell r="B99" t="str">
            <v>One person household</v>
          </cell>
          <cell r="C99" t="str">
            <v>Ŝ</v>
          </cell>
          <cell r="D99">
            <v>4.0199999999999996</v>
          </cell>
          <cell r="E99" t="str">
            <v/>
          </cell>
          <cell r="F99" t="str">
            <v>*</v>
          </cell>
        </row>
        <row r="100">
          <cell r="B100" t="str">
            <v>One parent with child(ren)</v>
          </cell>
          <cell r="C100" t="str">
            <v>Ŝ</v>
          </cell>
          <cell r="D100">
            <v>10.88</v>
          </cell>
          <cell r="E100" t="str">
            <v/>
          </cell>
          <cell r="F100" t="str">
            <v/>
          </cell>
        </row>
        <row r="101">
          <cell r="B101" t="str">
            <v>Couple only</v>
          </cell>
          <cell r="C101" t="str">
            <v>S</v>
          </cell>
          <cell r="D101">
            <v>36.39</v>
          </cell>
          <cell r="E101" t="str">
            <v/>
          </cell>
          <cell r="F101" t="str">
            <v>*</v>
          </cell>
        </row>
        <row r="102">
          <cell r="B102" t="str">
            <v>Couple with child(ren)</v>
          </cell>
          <cell r="C102" t="str">
            <v>Ŝ</v>
          </cell>
          <cell r="D102">
            <v>7.88</v>
          </cell>
          <cell r="E102" t="str">
            <v/>
          </cell>
          <cell r="F102" t="str">
            <v/>
          </cell>
        </row>
        <row r="103">
          <cell r="B103" t="str">
            <v>Other multi-person household</v>
          </cell>
          <cell r="C103" t="str">
            <v>Ŝ</v>
          </cell>
          <cell r="D103">
            <v>0</v>
          </cell>
          <cell r="E103" t="str">
            <v/>
          </cell>
          <cell r="F103" t="str">
            <v>*</v>
          </cell>
        </row>
        <row r="104">
          <cell r="B104" t="str">
            <v>Other household with couple and/or child</v>
          </cell>
          <cell r="C104" t="str">
            <v>S</v>
          </cell>
          <cell r="D104">
            <v>45.99</v>
          </cell>
          <cell r="E104" t="str">
            <v/>
          </cell>
          <cell r="F104" t="str">
            <v/>
          </cell>
        </row>
        <row r="105">
          <cell r="B105" t="str">
            <v>One-person household</v>
          </cell>
          <cell r="C105" t="str">
            <v>Ŝ</v>
          </cell>
          <cell r="D105">
            <v>4.0199999999999996</v>
          </cell>
          <cell r="E105" t="str">
            <v/>
          </cell>
          <cell r="F105" t="str">
            <v>*</v>
          </cell>
        </row>
        <row r="106">
          <cell r="B106" t="str">
            <v>Two-people household</v>
          </cell>
          <cell r="C106">
            <v>74.58</v>
          </cell>
          <cell r="D106">
            <v>34.25</v>
          </cell>
          <cell r="E106" t="str">
            <v>.</v>
          </cell>
          <cell r="F106" t="str">
            <v/>
          </cell>
        </row>
        <row r="107">
          <cell r="B107" t="str">
            <v>Three-people household</v>
          </cell>
          <cell r="C107">
            <v>78.069999999999993</v>
          </cell>
          <cell r="D107">
            <v>24.13</v>
          </cell>
          <cell r="E107" t="str">
            <v>.</v>
          </cell>
          <cell r="F107" t="str">
            <v/>
          </cell>
        </row>
        <row r="108">
          <cell r="B108" t="str">
            <v>Four-people household</v>
          </cell>
          <cell r="C108">
            <v>77.56</v>
          </cell>
          <cell r="D108">
            <v>27.5</v>
          </cell>
          <cell r="E108" t="str">
            <v>.</v>
          </cell>
          <cell r="F108" t="str">
            <v/>
          </cell>
        </row>
        <row r="109">
          <cell r="B109" t="str">
            <v>Five-or-more-people household</v>
          </cell>
          <cell r="C109" t="str">
            <v>S</v>
          </cell>
          <cell r="D109">
            <v>39.01</v>
          </cell>
          <cell r="E109" t="str">
            <v/>
          </cell>
          <cell r="F109" t="str">
            <v/>
          </cell>
        </row>
        <row r="110">
          <cell r="B110" t="str">
            <v>No children in household</v>
          </cell>
          <cell r="C110">
            <v>80.25</v>
          </cell>
          <cell r="D110">
            <v>21.02</v>
          </cell>
          <cell r="E110" t="str">
            <v>.</v>
          </cell>
          <cell r="F110" t="str">
            <v/>
          </cell>
        </row>
        <row r="111">
          <cell r="B111" t="str">
            <v>One-child household</v>
          </cell>
          <cell r="C111">
            <v>79.569999999999993</v>
          </cell>
          <cell r="D111">
            <v>29.9</v>
          </cell>
          <cell r="E111" t="str">
            <v>.</v>
          </cell>
          <cell r="F111" t="str">
            <v/>
          </cell>
        </row>
        <row r="112">
          <cell r="B112" t="str">
            <v>Two-or-more-children household</v>
          </cell>
          <cell r="C112">
            <v>74.37</v>
          </cell>
          <cell r="D112">
            <v>22.36</v>
          </cell>
          <cell r="E112" t="str">
            <v>.</v>
          </cell>
          <cell r="F112" t="str">
            <v/>
          </cell>
        </row>
        <row r="113">
          <cell r="B113" t="str">
            <v>No children in household</v>
          </cell>
          <cell r="C113">
            <v>80.25</v>
          </cell>
          <cell r="D113">
            <v>21.02</v>
          </cell>
          <cell r="E113" t="str">
            <v>.</v>
          </cell>
          <cell r="F113" t="str">
            <v/>
          </cell>
        </row>
        <row r="114">
          <cell r="B114" t="str">
            <v>One-or-more-children household</v>
          </cell>
          <cell r="C114">
            <v>75.5</v>
          </cell>
          <cell r="D114">
            <v>21.14</v>
          </cell>
          <cell r="E114" t="str">
            <v>.</v>
          </cell>
          <cell r="F114" t="str">
            <v/>
          </cell>
        </row>
        <row r="115">
          <cell r="B115" t="str">
            <v>Yes, lived at current address</v>
          </cell>
          <cell r="C115">
            <v>78.069999999999993</v>
          </cell>
          <cell r="D115">
            <v>14.96</v>
          </cell>
          <cell r="E115" t="str">
            <v>.</v>
          </cell>
          <cell r="F115" t="str">
            <v/>
          </cell>
        </row>
        <row r="116">
          <cell r="B116" t="str">
            <v>No, did not live at current address</v>
          </cell>
          <cell r="C116">
            <v>73.77</v>
          </cell>
          <cell r="D116">
            <v>31.94</v>
          </cell>
          <cell r="E116" t="str">
            <v>.</v>
          </cell>
          <cell r="F116" t="str">
            <v/>
          </cell>
        </row>
        <row r="117">
          <cell r="B117" t="str">
            <v>Owned</v>
          </cell>
          <cell r="C117">
            <v>73.650000000000006</v>
          </cell>
          <cell r="D117">
            <v>33.369999999999997</v>
          </cell>
          <cell r="E117" t="str">
            <v>.</v>
          </cell>
          <cell r="F117" t="str">
            <v/>
          </cell>
        </row>
        <row r="118">
          <cell r="B118" t="str">
            <v>Rented, private</v>
          </cell>
          <cell r="C118">
            <v>79.17</v>
          </cell>
          <cell r="D118">
            <v>20.86</v>
          </cell>
          <cell r="E118" t="str">
            <v>.</v>
          </cell>
          <cell r="F118" t="str">
            <v/>
          </cell>
        </row>
        <row r="119">
          <cell r="B119" t="str">
            <v>Rented, government</v>
          </cell>
          <cell r="C119">
            <v>74.400000000000006</v>
          </cell>
          <cell r="D119">
            <v>30.36</v>
          </cell>
          <cell r="E119" t="str">
            <v>.</v>
          </cell>
          <cell r="F119" t="str">
            <v/>
          </cell>
        </row>
        <row r="121">
          <cell r="B121"/>
          <cell r="C121"/>
          <cell r="D121"/>
          <cell r="E121"/>
          <cell r="F121"/>
        </row>
        <row r="122">
          <cell r="B122"/>
          <cell r="C122"/>
          <cell r="D122"/>
          <cell r="E122"/>
          <cell r="F122"/>
        </row>
        <row r="123">
          <cell r="B123"/>
          <cell r="C123"/>
          <cell r="D123"/>
          <cell r="E123"/>
          <cell r="F123"/>
        </row>
        <row r="124">
          <cell r="B124"/>
          <cell r="C124"/>
          <cell r="D124"/>
          <cell r="E124"/>
          <cell r="F124"/>
        </row>
        <row r="125">
          <cell r="B125"/>
          <cell r="C125"/>
          <cell r="D125"/>
          <cell r="E125"/>
          <cell r="F125"/>
        </row>
        <row r="126">
          <cell r="B126"/>
          <cell r="C126"/>
          <cell r="D126"/>
          <cell r="E126"/>
          <cell r="F126"/>
        </row>
      </sheetData>
      <sheetData sheetId="15">
        <row r="4">
          <cell r="B4" t="str">
            <v>New Zealand Average</v>
          </cell>
          <cell r="C4">
            <v>69.89</v>
          </cell>
          <cell r="D4">
            <v>18.55</v>
          </cell>
          <cell r="E4" t="str">
            <v>.</v>
          </cell>
          <cell r="F4" t="str">
            <v/>
          </cell>
        </row>
        <row r="5">
          <cell r="B5" t="str">
            <v>Male</v>
          </cell>
          <cell r="C5">
            <v>82.74</v>
          </cell>
          <cell r="D5">
            <v>36.729999999999997</v>
          </cell>
          <cell r="E5" t="str">
            <v>.</v>
          </cell>
          <cell r="F5" t="str">
            <v/>
          </cell>
        </row>
        <row r="6">
          <cell r="B6" t="str">
            <v>Female</v>
          </cell>
          <cell r="C6">
            <v>68.97</v>
          </cell>
          <cell r="D6">
            <v>19.09</v>
          </cell>
          <cell r="E6" t="str">
            <v>.</v>
          </cell>
          <cell r="F6" t="str">
            <v/>
          </cell>
        </row>
        <row r="7">
          <cell r="B7" t="str">
            <v>Cis-male</v>
          </cell>
          <cell r="C7">
            <v>82.74</v>
          </cell>
          <cell r="D7">
            <v>36.729999999999997</v>
          </cell>
          <cell r="E7" t="str">
            <v>.</v>
          </cell>
          <cell r="F7" t="str">
            <v/>
          </cell>
        </row>
        <row r="8">
          <cell r="B8" t="str">
            <v>Cis-female</v>
          </cell>
          <cell r="C8">
            <v>68.599999999999994</v>
          </cell>
          <cell r="D8">
            <v>19.260000000000002</v>
          </cell>
          <cell r="E8" t="str">
            <v>.</v>
          </cell>
          <cell r="F8" t="str">
            <v/>
          </cell>
        </row>
        <row r="9">
          <cell r="B9" t="str">
            <v>Gender-diverse or trans-gender</v>
          </cell>
          <cell r="C9" t="str">
            <v>Ŝ</v>
          </cell>
          <cell r="D9">
            <v>0</v>
          </cell>
          <cell r="E9" t="str">
            <v/>
          </cell>
          <cell r="F9" t="str">
            <v>*</v>
          </cell>
        </row>
        <row r="10">
          <cell r="B10" t="str">
            <v>Heterosexual</v>
          </cell>
          <cell r="C10">
            <v>66.81</v>
          </cell>
          <cell r="D10">
            <v>20.59</v>
          </cell>
          <cell r="E10" t="str">
            <v>.</v>
          </cell>
          <cell r="F10" t="str">
            <v/>
          </cell>
        </row>
        <row r="11">
          <cell r="B11" t="str">
            <v>Gay or lesbian</v>
          </cell>
          <cell r="C11" t="str">
            <v>Ŝ</v>
          </cell>
          <cell r="D11">
            <v>0</v>
          </cell>
          <cell r="E11" t="str">
            <v/>
          </cell>
          <cell r="F11" t="str">
            <v>*</v>
          </cell>
        </row>
        <row r="12">
          <cell r="B12" t="str">
            <v>Bisexual</v>
          </cell>
          <cell r="C12" t="str">
            <v>S</v>
          </cell>
          <cell r="D12">
            <v>52.05</v>
          </cell>
          <cell r="E12" t="str">
            <v/>
          </cell>
          <cell r="F12" t="str">
            <v/>
          </cell>
        </row>
        <row r="13">
          <cell r="B13" t="str">
            <v>Other sexual identity</v>
          </cell>
          <cell r="C13" t="str">
            <v>Ŝ</v>
          </cell>
          <cell r="D13">
            <v>0</v>
          </cell>
          <cell r="E13" t="str">
            <v/>
          </cell>
          <cell r="F13" t="str">
            <v>*</v>
          </cell>
        </row>
        <row r="14">
          <cell r="B14" t="str">
            <v>People with diverse sexualities</v>
          </cell>
          <cell r="C14" t="str">
            <v>Ŝ</v>
          </cell>
          <cell r="D14">
            <v>8.51</v>
          </cell>
          <cell r="E14" t="str">
            <v/>
          </cell>
          <cell r="F14" t="str">
            <v/>
          </cell>
        </row>
        <row r="15">
          <cell r="B15" t="str">
            <v>Not LGBT</v>
          </cell>
          <cell r="C15">
            <v>64.400000000000006</v>
          </cell>
          <cell r="D15">
            <v>20.399999999999999</v>
          </cell>
          <cell r="E15" t="str">
            <v>.</v>
          </cell>
          <cell r="F15" t="str">
            <v/>
          </cell>
        </row>
        <row r="16">
          <cell r="B16" t="str">
            <v>LGBT</v>
          </cell>
          <cell r="C16" t="str">
            <v>Ŝ</v>
          </cell>
          <cell r="D16">
            <v>7.8</v>
          </cell>
          <cell r="E16" t="str">
            <v/>
          </cell>
          <cell r="F16" t="str">
            <v>*</v>
          </cell>
        </row>
        <row r="17">
          <cell r="B17" t="str">
            <v>20–29 years</v>
          </cell>
          <cell r="C17">
            <v>55.82</v>
          </cell>
          <cell r="D17">
            <v>27.09</v>
          </cell>
          <cell r="E17" t="str">
            <v>.</v>
          </cell>
          <cell r="F17" t="str">
            <v/>
          </cell>
        </row>
        <row r="18">
          <cell r="B18" t="str">
            <v>30–39 years</v>
          </cell>
          <cell r="C18">
            <v>78.97</v>
          </cell>
          <cell r="D18">
            <v>36.22</v>
          </cell>
          <cell r="E18" t="str">
            <v>.</v>
          </cell>
          <cell r="F18" t="str">
            <v/>
          </cell>
        </row>
        <row r="19">
          <cell r="B19" t="str">
            <v>40–49 years</v>
          </cell>
          <cell r="C19" t="str">
            <v>Ŝ</v>
          </cell>
          <cell r="D19">
            <v>15.82</v>
          </cell>
          <cell r="E19" t="str">
            <v/>
          </cell>
          <cell r="F19" t="str">
            <v/>
          </cell>
        </row>
        <row r="20">
          <cell r="B20" t="str">
            <v>50–59 years</v>
          </cell>
          <cell r="C20" t="str">
            <v>S</v>
          </cell>
          <cell r="D20">
            <v>52.94</v>
          </cell>
          <cell r="E20" t="str">
            <v/>
          </cell>
          <cell r="F20" t="str">
            <v/>
          </cell>
        </row>
        <row r="21">
          <cell r="B21" t="str">
            <v>15–29 years</v>
          </cell>
          <cell r="C21">
            <v>55.82</v>
          </cell>
          <cell r="D21">
            <v>27.09</v>
          </cell>
          <cell r="E21" t="str">
            <v>.</v>
          </cell>
          <cell r="F21" t="str">
            <v/>
          </cell>
        </row>
        <row r="22">
          <cell r="B22" t="str">
            <v>30–64 years</v>
          </cell>
          <cell r="C22">
            <v>81.78</v>
          </cell>
          <cell r="D22">
            <v>24.21</v>
          </cell>
          <cell r="E22" t="str">
            <v>.</v>
          </cell>
          <cell r="F22" t="str">
            <v/>
          </cell>
        </row>
        <row r="23">
          <cell r="B23" t="str">
            <v>20–29 years</v>
          </cell>
          <cell r="C23">
            <v>55.82</v>
          </cell>
          <cell r="D23">
            <v>27.09</v>
          </cell>
          <cell r="E23" t="str">
            <v>.</v>
          </cell>
          <cell r="F23" t="str">
            <v/>
          </cell>
        </row>
        <row r="24">
          <cell r="B24" t="str">
            <v>NZ European</v>
          </cell>
          <cell r="C24">
            <v>69.3</v>
          </cell>
          <cell r="D24">
            <v>23.18</v>
          </cell>
          <cell r="E24" t="str">
            <v>.</v>
          </cell>
          <cell r="F24" t="str">
            <v/>
          </cell>
        </row>
        <row r="25">
          <cell r="B25" t="str">
            <v>Māori</v>
          </cell>
          <cell r="C25" t="str">
            <v>S</v>
          </cell>
          <cell r="D25">
            <v>30.5</v>
          </cell>
          <cell r="E25" t="str">
            <v/>
          </cell>
          <cell r="F25" t="str">
            <v/>
          </cell>
        </row>
        <row r="26">
          <cell r="B26" t="str">
            <v>Pacific peoples</v>
          </cell>
          <cell r="C26" t="str">
            <v>S</v>
          </cell>
          <cell r="D26">
            <v>60.79</v>
          </cell>
          <cell r="E26" t="str">
            <v/>
          </cell>
          <cell r="F26" t="str">
            <v/>
          </cell>
        </row>
        <row r="27">
          <cell r="B27" t="str">
            <v>Asian</v>
          </cell>
          <cell r="C27" t="str">
            <v>Ŝ</v>
          </cell>
          <cell r="D27">
            <v>0</v>
          </cell>
          <cell r="E27" t="str">
            <v/>
          </cell>
          <cell r="F27" t="str">
            <v>*</v>
          </cell>
        </row>
        <row r="28">
          <cell r="B28" t="str">
            <v>Indian</v>
          </cell>
          <cell r="C28" t="str">
            <v>Ŝ</v>
          </cell>
          <cell r="D28">
            <v>0</v>
          </cell>
          <cell r="E28" t="str">
            <v/>
          </cell>
          <cell r="F28" t="str">
            <v>*</v>
          </cell>
        </row>
        <row r="29">
          <cell r="B29" t="str">
            <v>Other ethnicity (except European and Māori)</v>
          </cell>
          <cell r="C29" t="str">
            <v>S</v>
          </cell>
          <cell r="D29">
            <v>57.81</v>
          </cell>
          <cell r="E29" t="str">
            <v/>
          </cell>
          <cell r="F29" t="str">
            <v/>
          </cell>
        </row>
        <row r="30">
          <cell r="B30" t="str">
            <v>Other ethnicity (except European, Māori and Asian)</v>
          </cell>
          <cell r="C30" t="str">
            <v>S</v>
          </cell>
          <cell r="D30">
            <v>60.79</v>
          </cell>
          <cell r="E30" t="str">
            <v/>
          </cell>
          <cell r="F30" t="str">
            <v/>
          </cell>
        </row>
        <row r="31">
          <cell r="B31" t="str">
            <v>Other ethnicity (except European, Māori and Pacific)</v>
          </cell>
          <cell r="C31" t="str">
            <v>Ŝ</v>
          </cell>
          <cell r="D31">
            <v>0</v>
          </cell>
          <cell r="E31" t="str">
            <v/>
          </cell>
          <cell r="F31" t="str">
            <v>*</v>
          </cell>
        </row>
        <row r="32">
          <cell r="B32">
            <v>2018</v>
          </cell>
          <cell r="C32">
            <v>84.54</v>
          </cell>
          <cell r="D32">
            <v>17.059999999999999</v>
          </cell>
          <cell r="E32" t="str">
            <v>.</v>
          </cell>
          <cell r="F32" t="str">
            <v/>
          </cell>
        </row>
        <row r="33">
          <cell r="B33" t="str">
            <v>2019/20</v>
          </cell>
          <cell r="C33">
            <v>62.34</v>
          </cell>
          <cell r="D33">
            <v>27.37</v>
          </cell>
          <cell r="E33" t="str">
            <v>.</v>
          </cell>
          <cell r="F33" t="str">
            <v/>
          </cell>
        </row>
        <row r="34">
          <cell r="B34" t="str">
            <v>Auckland</v>
          </cell>
          <cell r="C34" t="str">
            <v>S</v>
          </cell>
          <cell r="D34">
            <v>41.26</v>
          </cell>
          <cell r="E34" t="str">
            <v/>
          </cell>
          <cell r="F34" t="str">
            <v/>
          </cell>
        </row>
        <row r="35">
          <cell r="B35" t="str">
            <v>Wellington</v>
          </cell>
          <cell r="C35" t="str">
            <v>Ŝ</v>
          </cell>
          <cell r="D35">
            <v>16.079999999999998</v>
          </cell>
          <cell r="E35" t="str">
            <v/>
          </cell>
          <cell r="F35" t="str">
            <v/>
          </cell>
        </row>
        <row r="36">
          <cell r="B36" t="str">
            <v>Rest of North Island</v>
          </cell>
          <cell r="C36">
            <v>82.17</v>
          </cell>
          <cell r="D36">
            <v>22.21</v>
          </cell>
          <cell r="E36" t="str">
            <v>.</v>
          </cell>
          <cell r="F36" t="str">
            <v/>
          </cell>
        </row>
        <row r="37">
          <cell r="B37" t="str">
            <v>Canterbury</v>
          </cell>
          <cell r="C37" t="str">
            <v>S</v>
          </cell>
          <cell r="D37">
            <v>59.89</v>
          </cell>
          <cell r="E37" t="str">
            <v/>
          </cell>
          <cell r="F37" t="str">
            <v/>
          </cell>
        </row>
        <row r="38">
          <cell r="B38" t="str">
            <v>Rest of South Island</v>
          </cell>
          <cell r="C38" t="str">
            <v>S</v>
          </cell>
          <cell r="D38">
            <v>53.34</v>
          </cell>
          <cell r="E38" t="str">
            <v/>
          </cell>
          <cell r="F38" t="str">
            <v/>
          </cell>
        </row>
        <row r="39">
          <cell r="B39" t="str">
            <v>Major urban area</v>
          </cell>
          <cell r="C39">
            <v>66.27</v>
          </cell>
          <cell r="D39">
            <v>31.71</v>
          </cell>
          <cell r="E39" t="str">
            <v>.</v>
          </cell>
          <cell r="F39" t="str">
            <v/>
          </cell>
        </row>
        <row r="40">
          <cell r="B40" t="str">
            <v>Large urban area</v>
          </cell>
          <cell r="C40">
            <v>81.72</v>
          </cell>
          <cell r="D40">
            <v>33.43</v>
          </cell>
          <cell r="E40" t="str">
            <v>.</v>
          </cell>
          <cell r="F40" t="str">
            <v/>
          </cell>
        </row>
        <row r="41">
          <cell r="B41" t="str">
            <v>Medium urban area</v>
          </cell>
          <cell r="C41" t="str">
            <v>S</v>
          </cell>
          <cell r="D41">
            <v>56.14</v>
          </cell>
          <cell r="E41" t="str">
            <v/>
          </cell>
          <cell r="F41" t="str">
            <v/>
          </cell>
        </row>
        <row r="42">
          <cell r="B42" t="str">
            <v>Small urban area</v>
          </cell>
          <cell r="C42" t="str">
            <v>S</v>
          </cell>
          <cell r="D42">
            <v>52.26</v>
          </cell>
          <cell r="E42" t="str">
            <v/>
          </cell>
          <cell r="F42" t="str">
            <v/>
          </cell>
        </row>
        <row r="43">
          <cell r="B43" t="str">
            <v>Rural settlement/rural other</v>
          </cell>
          <cell r="C43" t="str">
            <v>Ŝ</v>
          </cell>
          <cell r="D43">
            <v>9.49</v>
          </cell>
          <cell r="E43" t="str">
            <v/>
          </cell>
          <cell r="F43" t="str">
            <v/>
          </cell>
        </row>
        <row r="44">
          <cell r="B44" t="str">
            <v>Major urban area</v>
          </cell>
          <cell r="C44">
            <v>66.27</v>
          </cell>
          <cell r="D44">
            <v>31.71</v>
          </cell>
          <cell r="E44" t="str">
            <v>.</v>
          </cell>
          <cell r="F44" t="str">
            <v/>
          </cell>
        </row>
        <row r="45">
          <cell r="B45" t="str">
            <v>Medium/large urban area</v>
          </cell>
          <cell r="C45">
            <v>67.459999999999994</v>
          </cell>
          <cell r="D45">
            <v>31.48</v>
          </cell>
          <cell r="E45" t="str">
            <v>.</v>
          </cell>
          <cell r="F45" t="str">
            <v/>
          </cell>
        </row>
        <row r="46">
          <cell r="B46" t="str">
            <v>Small urban/rural area</v>
          </cell>
          <cell r="C46">
            <v>81.96</v>
          </cell>
          <cell r="D46">
            <v>30.88</v>
          </cell>
          <cell r="E46" t="str">
            <v>.</v>
          </cell>
          <cell r="F46" t="str">
            <v/>
          </cell>
        </row>
        <row r="47">
          <cell r="B47" t="str">
            <v>Quintile 1 (least deprived)</v>
          </cell>
          <cell r="C47" t="str">
            <v>Ŝ</v>
          </cell>
          <cell r="D47">
            <v>0</v>
          </cell>
          <cell r="E47" t="str">
            <v/>
          </cell>
          <cell r="F47" t="str">
            <v>*</v>
          </cell>
        </row>
        <row r="48">
          <cell r="B48" t="str">
            <v>Quintile 2</v>
          </cell>
          <cell r="C48" t="str">
            <v>S</v>
          </cell>
          <cell r="D48">
            <v>95.86</v>
          </cell>
          <cell r="E48" t="str">
            <v/>
          </cell>
          <cell r="F48" t="str">
            <v/>
          </cell>
        </row>
        <row r="49">
          <cell r="B49" t="str">
            <v>Quintile 3</v>
          </cell>
          <cell r="C49" t="str">
            <v>S</v>
          </cell>
          <cell r="D49">
            <v>53.14</v>
          </cell>
          <cell r="E49" t="str">
            <v/>
          </cell>
          <cell r="F49" t="str">
            <v/>
          </cell>
        </row>
        <row r="50">
          <cell r="B50" t="str">
            <v>Quintile 4</v>
          </cell>
          <cell r="C50" t="str">
            <v>S</v>
          </cell>
          <cell r="D50">
            <v>36.6</v>
          </cell>
          <cell r="E50" t="str">
            <v/>
          </cell>
          <cell r="F50" t="str">
            <v/>
          </cell>
        </row>
        <row r="51">
          <cell r="B51" t="str">
            <v>Quintile 5 (most deprived)</v>
          </cell>
          <cell r="C51" t="str">
            <v>Ŝ</v>
          </cell>
          <cell r="D51">
            <v>16.8</v>
          </cell>
          <cell r="E51" t="str">
            <v/>
          </cell>
          <cell r="F51" t="str">
            <v/>
          </cell>
        </row>
        <row r="52">
          <cell r="B52" t="str">
            <v>Had partner within last 12 months</v>
          </cell>
          <cell r="C52">
            <v>69.89</v>
          </cell>
          <cell r="D52">
            <v>18.55</v>
          </cell>
          <cell r="E52" t="str">
            <v>.</v>
          </cell>
          <cell r="F52" t="str">
            <v/>
          </cell>
        </row>
        <row r="53">
          <cell r="B53" t="str">
            <v>Has ever had a partner</v>
          </cell>
          <cell r="C53">
            <v>69.89</v>
          </cell>
          <cell r="D53">
            <v>18.55</v>
          </cell>
          <cell r="E53" t="str">
            <v>.</v>
          </cell>
          <cell r="F53" t="str">
            <v/>
          </cell>
        </row>
        <row r="54">
          <cell r="B54" t="str">
            <v>Partnered – legally registered</v>
          </cell>
          <cell r="C54" t="str">
            <v>S</v>
          </cell>
          <cell r="D54">
            <v>58.99</v>
          </cell>
          <cell r="E54" t="str">
            <v/>
          </cell>
          <cell r="F54" t="str">
            <v/>
          </cell>
        </row>
        <row r="55">
          <cell r="B55" t="str">
            <v>Partnered – not legally registered</v>
          </cell>
          <cell r="C55" t="str">
            <v>S</v>
          </cell>
          <cell r="D55">
            <v>59.7</v>
          </cell>
          <cell r="E55" t="str">
            <v/>
          </cell>
          <cell r="F55" t="str">
            <v/>
          </cell>
        </row>
        <row r="56">
          <cell r="B56" t="str">
            <v>Non-partnered</v>
          </cell>
          <cell r="C56">
            <v>76.22</v>
          </cell>
          <cell r="D56">
            <v>17.02</v>
          </cell>
          <cell r="E56" t="str">
            <v>.</v>
          </cell>
          <cell r="F56" t="str">
            <v/>
          </cell>
        </row>
        <row r="57">
          <cell r="B57" t="str">
            <v>Never married and never in a civil union</v>
          </cell>
          <cell r="C57" t="str">
            <v>Ŝ</v>
          </cell>
          <cell r="D57">
            <v>15.22</v>
          </cell>
          <cell r="E57" t="str">
            <v/>
          </cell>
          <cell r="F57" t="str">
            <v/>
          </cell>
        </row>
        <row r="58">
          <cell r="B58" t="str">
            <v>Divorced</v>
          </cell>
          <cell r="C58" t="str">
            <v>S</v>
          </cell>
          <cell r="D58">
            <v>139.71</v>
          </cell>
          <cell r="E58" t="str">
            <v/>
          </cell>
          <cell r="F58" t="str">
            <v/>
          </cell>
        </row>
        <row r="59">
          <cell r="B59" t="str">
            <v>Widowed/surviving partner</v>
          </cell>
          <cell r="C59" t="str">
            <v>S</v>
          </cell>
          <cell r="D59">
            <v>138.26</v>
          </cell>
          <cell r="E59" t="str">
            <v/>
          </cell>
          <cell r="F59" t="str">
            <v/>
          </cell>
        </row>
        <row r="60">
          <cell r="B60" t="str">
            <v>Separated</v>
          </cell>
          <cell r="C60">
            <v>72.86</v>
          </cell>
          <cell r="D60">
            <v>24.97</v>
          </cell>
          <cell r="E60" t="str">
            <v>.</v>
          </cell>
          <cell r="F60" t="str">
            <v/>
          </cell>
        </row>
        <row r="61">
          <cell r="B61" t="str">
            <v>Married/civil union/de facto</v>
          </cell>
          <cell r="C61" t="str">
            <v>S</v>
          </cell>
          <cell r="D61">
            <v>58.99</v>
          </cell>
          <cell r="E61" t="str">
            <v/>
          </cell>
          <cell r="F61" t="str">
            <v/>
          </cell>
        </row>
        <row r="62">
          <cell r="B62" t="str">
            <v>Adults with disability</v>
          </cell>
          <cell r="C62" t="str">
            <v>S</v>
          </cell>
          <cell r="D62">
            <v>66</v>
          </cell>
          <cell r="E62" t="str">
            <v/>
          </cell>
          <cell r="F62" t="str">
            <v/>
          </cell>
        </row>
        <row r="63">
          <cell r="B63" t="str">
            <v>Adults without disability</v>
          </cell>
          <cell r="C63">
            <v>76</v>
          </cell>
          <cell r="D63">
            <v>17.09</v>
          </cell>
          <cell r="E63" t="str">
            <v>.</v>
          </cell>
          <cell r="F63" t="str">
            <v/>
          </cell>
        </row>
        <row r="64">
          <cell r="B64" t="str">
            <v>Low level of psychological distress</v>
          </cell>
          <cell r="C64">
            <v>75.47</v>
          </cell>
          <cell r="D64">
            <v>18.21</v>
          </cell>
          <cell r="E64" t="str">
            <v>.</v>
          </cell>
          <cell r="F64" t="str">
            <v/>
          </cell>
        </row>
        <row r="65">
          <cell r="B65" t="str">
            <v>Moderate level of psychological distress</v>
          </cell>
          <cell r="C65">
            <v>84.68</v>
          </cell>
          <cell r="D65">
            <v>28.44</v>
          </cell>
          <cell r="E65" t="str">
            <v>.</v>
          </cell>
          <cell r="F65" t="str">
            <v/>
          </cell>
        </row>
        <row r="66">
          <cell r="B66" t="str">
            <v>High level of psychological distress</v>
          </cell>
          <cell r="C66" t="str">
            <v>S</v>
          </cell>
          <cell r="D66">
            <v>47.31</v>
          </cell>
          <cell r="E66" t="str">
            <v/>
          </cell>
          <cell r="F66" t="str">
            <v/>
          </cell>
        </row>
        <row r="67">
          <cell r="B67" t="str">
            <v>No probable serious mental illness</v>
          </cell>
          <cell r="C67">
            <v>75.47</v>
          </cell>
          <cell r="D67">
            <v>18.21</v>
          </cell>
          <cell r="E67" t="str">
            <v>.</v>
          </cell>
          <cell r="F67" t="str">
            <v/>
          </cell>
        </row>
        <row r="68">
          <cell r="B68" t="str">
            <v>Probable serious mental illness</v>
          </cell>
          <cell r="C68">
            <v>84.68</v>
          </cell>
          <cell r="D68">
            <v>28.44</v>
          </cell>
          <cell r="E68" t="str">
            <v>.</v>
          </cell>
          <cell r="F68" t="str">
            <v/>
          </cell>
        </row>
        <row r="69">
          <cell r="B69" t="str">
            <v>Employed</v>
          </cell>
          <cell r="C69">
            <v>72.709999999999994</v>
          </cell>
          <cell r="D69">
            <v>22.59</v>
          </cell>
          <cell r="E69" t="str">
            <v>.</v>
          </cell>
          <cell r="F69" t="str">
            <v/>
          </cell>
        </row>
        <row r="70">
          <cell r="B70" t="str">
            <v>Unemployed</v>
          </cell>
          <cell r="C70" t="str">
            <v>S</v>
          </cell>
          <cell r="D70">
            <v>124.23</v>
          </cell>
          <cell r="E70" t="str">
            <v/>
          </cell>
          <cell r="F70" t="str">
            <v/>
          </cell>
        </row>
        <row r="71">
          <cell r="B71" t="str">
            <v>Home or caring duties or voluntary work</v>
          </cell>
          <cell r="C71">
            <v>81.349999999999994</v>
          </cell>
          <cell r="D71">
            <v>26.69</v>
          </cell>
          <cell r="E71" t="str">
            <v>.</v>
          </cell>
          <cell r="F71" t="str">
            <v/>
          </cell>
        </row>
        <row r="72">
          <cell r="B72" t="str">
            <v>Not employed, studying</v>
          </cell>
          <cell r="C72" t="str">
            <v>S</v>
          </cell>
          <cell r="D72">
            <v>140.38</v>
          </cell>
          <cell r="E72" t="str">
            <v/>
          </cell>
          <cell r="F72" t="str">
            <v/>
          </cell>
        </row>
        <row r="73">
          <cell r="B73" t="str">
            <v>Not employed, not actively seeking work/unable to work</v>
          </cell>
          <cell r="C73" t="str">
            <v>S</v>
          </cell>
          <cell r="D73">
            <v>92.6</v>
          </cell>
          <cell r="E73" t="str">
            <v/>
          </cell>
          <cell r="F73" t="str">
            <v/>
          </cell>
        </row>
        <row r="74">
          <cell r="B74" t="str">
            <v>Other employment status</v>
          </cell>
          <cell r="C74" t="str">
            <v>Ŝ</v>
          </cell>
          <cell r="D74">
            <v>0</v>
          </cell>
          <cell r="E74" t="str">
            <v/>
          </cell>
          <cell r="F74" t="str">
            <v>*</v>
          </cell>
        </row>
        <row r="75">
          <cell r="B75" t="str">
            <v>Not in the labour force</v>
          </cell>
          <cell r="C75">
            <v>74.22</v>
          </cell>
          <cell r="D75">
            <v>27.78</v>
          </cell>
          <cell r="E75" t="str">
            <v>.</v>
          </cell>
          <cell r="F75" t="str">
            <v/>
          </cell>
        </row>
        <row r="76">
          <cell r="B76" t="str">
            <v>Personal income: $20,000 or less</v>
          </cell>
          <cell r="C76">
            <v>82.59</v>
          </cell>
          <cell r="D76">
            <v>22.19</v>
          </cell>
          <cell r="E76" t="str">
            <v>.</v>
          </cell>
          <cell r="F76" t="str">
            <v/>
          </cell>
        </row>
        <row r="77">
          <cell r="B77" t="str">
            <v>Personal income: $20,001–$40,000</v>
          </cell>
          <cell r="C77">
            <v>66.94</v>
          </cell>
          <cell r="D77">
            <v>32.43</v>
          </cell>
          <cell r="E77" t="str">
            <v>.</v>
          </cell>
          <cell r="F77" t="str">
            <v/>
          </cell>
        </row>
        <row r="78">
          <cell r="B78" t="str">
            <v>Personal income: $40,001–$60,000</v>
          </cell>
          <cell r="C78" t="str">
            <v>S</v>
          </cell>
          <cell r="D78">
            <v>60.4</v>
          </cell>
          <cell r="E78" t="str">
            <v/>
          </cell>
          <cell r="F78" t="str">
            <v/>
          </cell>
        </row>
        <row r="79">
          <cell r="B79" t="str">
            <v>Personal income: $60,001 or more</v>
          </cell>
          <cell r="C79" t="str">
            <v>S</v>
          </cell>
          <cell r="D79">
            <v>45.89</v>
          </cell>
          <cell r="E79" t="str">
            <v/>
          </cell>
          <cell r="F79" t="str">
            <v/>
          </cell>
        </row>
        <row r="80">
          <cell r="B80" t="str">
            <v>Household income: $40,000 or less</v>
          </cell>
          <cell r="C80" t="str">
            <v>Ŝ</v>
          </cell>
          <cell r="D80">
            <v>16.100000000000001</v>
          </cell>
          <cell r="E80" t="str">
            <v/>
          </cell>
          <cell r="F80" t="str">
            <v/>
          </cell>
        </row>
        <row r="81">
          <cell r="B81" t="str">
            <v>Household income: $40,001–$60,000</v>
          </cell>
          <cell r="C81" t="str">
            <v>S</v>
          </cell>
          <cell r="D81">
            <v>60.48</v>
          </cell>
          <cell r="E81" t="str">
            <v/>
          </cell>
          <cell r="F81" t="str">
            <v/>
          </cell>
        </row>
        <row r="82">
          <cell r="B82" t="str">
            <v>Household income: $60,001–$100,000</v>
          </cell>
          <cell r="C82" t="str">
            <v>S</v>
          </cell>
          <cell r="D82">
            <v>38.64</v>
          </cell>
          <cell r="E82" t="str">
            <v/>
          </cell>
          <cell r="F82" t="str">
            <v/>
          </cell>
        </row>
        <row r="83">
          <cell r="B83" t="str">
            <v>Household income: $100,001 or more</v>
          </cell>
          <cell r="C83" t="str">
            <v>S</v>
          </cell>
          <cell r="D83">
            <v>53.06</v>
          </cell>
          <cell r="E83" t="str">
            <v/>
          </cell>
          <cell r="F83" t="str">
            <v/>
          </cell>
        </row>
        <row r="84">
          <cell r="B84" t="str">
            <v>Not at all limited</v>
          </cell>
          <cell r="C84" t="str">
            <v>S</v>
          </cell>
          <cell r="D84">
            <v>37.28</v>
          </cell>
          <cell r="E84" t="str">
            <v/>
          </cell>
          <cell r="F84" t="str">
            <v/>
          </cell>
        </row>
        <row r="85">
          <cell r="B85" t="str">
            <v>A little limited</v>
          </cell>
          <cell r="C85">
            <v>87.12</v>
          </cell>
          <cell r="D85">
            <v>27.77</v>
          </cell>
          <cell r="E85" t="str">
            <v>.</v>
          </cell>
          <cell r="F85" t="str">
            <v/>
          </cell>
        </row>
        <row r="86">
          <cell r="B86" t="str">
            <v>Quite limited</v>
          </cell>
          <cell r="C86">
            <v>82.49</v>
          </cell>
          <cell r="D86">
            <v>23.71</v>
          </cell>
          <cell r="E86" t="str">
            <v>.</v>
          </cell>
          <cell r="F86" t="str">
            <v/>
          </cell>
        </row>
        <row r="87">
          <cell r="B87" t="str">
            <v>Very limited</v>
          </cell>
          <cell r="C87" t="str">
            <v>S</v>
          </cell>
          <cell r="D87">
            <v>58.06</v>
          </cell>
          <cell r="E87" t="str">
            <v/>
          </cell>
          <cell r="F87" t="str">
            <v/>
          </cell>
        </row>
        <row r="88">
          <cell r="B88" t="str">
            <v>Couldn't buy it</v>
          </cell>
          <cell r="C88" t="str">
            <v>S</v>
          </cell>
          <cell r="D88">
            <v>30.72</v>
          </cell>
          <cell r="E88" t="str">
            <v/>
          </cell>
          <cell r="F88" t="str">
            <v/>
          </cell>
        </row>
        <row r="89">
          <cell r="B89" t="str">
            <v>Not at all limited</v>
          </cell>
          <cell r="C89" t="str">
            <v>S</v>
          </cell>
          <cell r="D89">
            <v>37.28</v>
          </cell>
          <cell r="E89" t="str">
            <v/>
          </cell>
          <cell r="F89" t="str">
            <v/>
          </cell>
        </row>
        <row r="90">
          <cell r="B90" t="str">
            <v>A little limited</v>
          </cell>
          <cell r="C90">
            <v>87.12</v>
          </cell>
          <cell r="D90">
            <v>27.77</v>
          </cell>
          <cell r="E90" t="str">
            <v>.</v>
          </cell>
          <cell r="F90" t="str">
            <v/>
          </cell>
        </row>
        <row r="91">
          <cell r="B91" t="str">
            <v>Quite or very limited</v>
          </cell>
          <cell r="C91">
            <v>80.239999999999995</v>
          </cell>
          <cell r="D91">
            <v>21.45</v>
          </cell>
          <cell r="E91" t="str">
            <v>.</v>
          </cell>
          <cell r="F91" t="str">
            <v/>
          </cell>
        </row>
        <row r="92">
          <cell r="B92" t="str">
            <v>Couldn't buy it</v>
          </cell>
          <cell r="C92" t="str">
            <v>S</v>
          </cell>
          <cell r="D92">
            <v>30.72</v>
          </cell>
          <cell r="E92" t="str">
            <v/>
          </cell>
          <cell r="F92" t="str">
            <v/>
          </cell>
        </row>
        <row r="93">
          <cell r="B93" t="str">
            <v>Yes, can meet unexpected expense</v>
          </cell>
          <cell r="C93">
            <v>73.569999999999993</v>
          </cell>
          <cell r="D93">
            <v>29.12</v>
          </cell>
          <cell r="E93" t="str">
            <v>.</v>
          </cell>
          <cell r="F93" t="str">
            <v/>
          </cell>
        </row>
        <row r="94">
          <cell r="B94" t="str">
            <v>No, cannot meet unexpected expense</v>
          </cell>
          <cell r="C94">
            <v>65.599999999999994</v>
          </cell>
          <cell r="D94">
            <v>25.28</v>
          </cell>
          <cell r="E94" t="str">
            <v>.</v>
          </cell>
          <cell r="F94" t="str">
            <v/>
          </cell>
        </row>
        <row r="95">
          <cell r="B95" t="str">
            <v>Household had no vehicle access</v>
          </cell>
          <cell r="C95" t="str">
            <v>Ŝ</v>
          </cell>
          <cell r="D95">
            <v>13.85</v>
          </cell>
          <cell r="E95" t="str">
            <v/>
          </cell>
          <cell r="F95" t="str">
            <v/>
          </cell>
        </row>
        <row r="96">
          <cell r="B96" t="str">
            <v>Household had vehicle access</v>
          </cell>
          <cell r="C96">
            <v>67</v>
          </cell>
          <cell r="D96">
            <v>19.739999999999998</v>
          </cell>
          <cell r="E96" t="str">
            <v>.</v>
          </cell>
          <cell r="F96" t="str">
            <v/>
          </cell>
        </row>
        <row r="97">
          <cell r="B97" t="str">
            <v>Household had access to device</v>
          </cell>
          <cell r="C97">
            <v>69.89</v>
          </cell>
          <cell r="D97">
            <v>18.55</v>
          </cell>
          <cell r="E97" t="str">
            <v>.</v>
          </cell>
          <cell r="F97" t="str">
            <v/>
          </cell>
        </row>
        <row r="98">
          <cell r="B98" t="str">
            <v>One person household</v>
          </cell>
          <cell r="C98">
            <v>82.74</v>
          </cell>
          <cell r="D98">
            <v>22.63</v>
          </cell>
          <cell r="E98" t="str">
            <v>.</v>
          </cell>
          <cell r="F98" t="str">
            <v/>
          </cell>
        </row>
        <row r="99">
          <cell r="B99" t="str">
            <v>One parent with child(ren)</v>
          </cell>
          <cell r="C99" t="str">
            <v>Ŝ</v>
          </cell>
          <cell r="D99">
            <v>19.420000000000002</v>
          </cell>
          <cell r="E99" t="str">
            <v/>
          </cell>
          <cell r="F99" t="str">
            <v/>
          </cell>
        </row>
        <row r="100">
          <cell r="B100" t="str">
            <v>Couple only</v>
          </cell>
          <cell r="C100" t="str">
            <v>Ŝ</v>
          </cell>
          <cell r="D100">
            <v>0</v>
          </cell>
          <cell r="E100" t="str">
            <v/>
          </cell>
          <cell r="F100" t="str">
            <v>*</v>
          </cell>
        </row>
        <row r="101">
          <cell r="B101" t="str">
            <v>Couple with child(ren)</v>
          </cell>
          <cell r="C101" t="str">
            <v>SŜ</v>
          </cell>
          <cell r="D101">
            <v>10.23</v>
          </cell>
          <cell r="E101" t="str">
            <v/>
          </cell>
          <cell r="F101" t="str">
            <v>*</v>
          </cell>
        </row>
        <row r="102">
          <cell r="B102" t="str">
            <v>Other multi-person household</v>
          </cell>
          <cell r="C102" t="str">
            <v>S</v>
          </cell>
          <cell r="D102">
            <v>95.97</v>
          </cell>
          <cell r="E102" t="str">
            <v/>
          </cell>
          <cell r="F102" t="str">
            <v/>
          </cell>
        </row>
        <row r="103">
          <cell r="B103" t="str">
            <v>Other household with couple and/or child</v>
          </cell>
          <cell r="C103" t="str">
            <v>Ŝ</v>
          </cell>
          <cell r="D103">
            <v>16.559999999999999</v>
          </cell>
          <cell r="E103" t="str">
            <v/>
          </cell>
          <cell r="F103" t="str">
            <v/>
          </cell>
        </row>
        <row r="104">
          <cell r="B104" t="str">
            <v>One-person household</v>
          </cell>
          <cell r="C104">
            <v>82.74</v>
          </cell>
          <cell r="D104">
            <v>22.63</v>
          </cell>
          <cell r="E104" t="str">
            <v>.</v>
          </cell>
          <cell r="F104" t="str">
            <v/>
          </cell>
        </row>
        <row r="105">
          <cell r="B105" t="str">
            <v>Two-people household</v>
          </cell>
          <cell r="C105" t="str">
            <v>S</v>
          </cell>
          <cell r="D105">
            <v>36.29</v>
          </cell>
          <cell r="E105" t="str">
            <v/>
          </cell>
          <cell r="F105" t="str">
            <v/>
          </cell>
        </row>
        <row r="106">
          <cell r="B106" t="str">
            <v>Three-people household</v>
          </cell>
          <cell r="C106">
            <v>89.03</v>
          </cell>
          <cell r="D106">
            <v>23.01</v>
          </cell>
          <cell r="E106" t="str">
            <v>.</v>
          </cell>
          <cell r="F106" t="str">
            <v/>
          </cell>
        </row>
        <row r="107">
          <cell r="B107" t="str">
            <v>Four-people household</v>
          </cell>
          <cell r="C107" t="str">
            <v>S</v>
          </cell>
          <cell r="D107">
            <v>51.41</v>
          </cell>
          <cell r="E107" t="str">
            <v/>
          </cell>
          <cell r="F107" t="str">
            <v/>
          </cell>
        </row>
        <row r="108">
          <cell r="B108" t="str">
            <v>Five-or-more-people household</v>
          </cell>
          <cell r="C108" t="str">
            <v>S</v>
          </cell>
          <cell r="D108">
            <v>46.33</v>
          </cell>
          <cell r="E108" t="str">
            <v/>
          </cell>
          <cell r="F108" t="str">
            <v/>
          </cell>
        </row>
        <row r="109">
          <cell r="B109" t="str">
            <v>No children in household</v>
          </cell>
          <cell r="C109">
            <v>73.84</v>
          </cell>
          <cell r="D109">
            <v>23.53</v>
          </cell>
          <cell r="E109" t="str">
            <v>.</v>
          </cell>
          <cell r="F109" t="str">
            <v/>
          </cell>
        </row>
        <row r="110">
          <cell r="B110" t="str">
            <v>One-child household</v>
          </cell>
          <cell r="C110">
            <v>80</v>
          </cell>
          <cell r="D110">
            <v>36.46</v>
          </cell>
          <cell r="E110" t="str">
            <v>.</v>
          </cell>
          <cell r="F110" t="str">
            <v/>
          </cell>
        </row>
        <row r="111">
          <cell r="B111" t="str">
            <v>Two-or-more-children household</v>
          </cell>
          <cell r="C111">
            <v>65.33</v>
          </cell>
          <cell r="D111">
            <v>29.32</v>
          </cell>
          <cell r="E111" t="str">
            <v>.</v>
          </cell>
          <cell r="F111" t="str">
            <v/>
          </cell>
        </row>
        <row r="112">
          <cell r="B112" t="str">
            <v>No children in household</v>
          </cell>
          <cell r="C112">
            <v>73.84</v>
          </cell>
          <cell r="D112">
            <v>23.53</v>
          </cell>
          <cell r="E112" t="str">
            <v>.</v>
          </cell>
          <cell r="F112" t="str">
            <v/>
          </cell>
        </row>
        <row r="113">
          <cell r="B113" t="str">
            <v>One-or-more-children household</v>
          </cell>
          <cell r="C113">
            <v>68.430000000000007</v>
          </cell>
          <cell r="D113">
            <v>23.62</v>
          </cell>
          <cell r="E113" t="str">
            <v>.</v>
          </cell>
          <cell r="F113" t="str">
            <v/>
          </cell>
        </row>
        <row r="114">
          <cell r="B114" t="str">
            <v>Yes, lived at current address</v>
          </cell>
          <cell r="C114">
            <v>69.959999999999994</v>
          </cell>
          <cell r="D114">
            <v>21.34</v>
          </cell>
          <cell r="E114" t="str">
            <v>.</v>
          </cell>
          <cell r="F114" t="str">
            <v/>
          </cell>
        </row>
        <row r="115">
          <cell r="B115" t="str">
            <v>No, did not live at current address</v>
          </cell>
          <cell r="C115" t="str">
            <v>S</v>
          </cell>
          <cell r="D115">
            <v>39.46</v>
          </cell>
          <cell r="E115" t="str">
            <v/>
          </cell>
          <cell r="F115" t="str">
            <v/>
          </cell>
        </row>
        <row r="116">
          <cell r="B116" t="str">
            <v>Owned</v>
          </cell>
          <cell r="C116" t="str">
            <v>S</v>
          </cell>
          <cell r="D116">
            <v>54.72</v>
          </cell>
          <cell r="E116" t="str">
            <v/>
          </cell>
          <cell r="F116" t="str">
            <v/>
          </cell>
        </row>
        <row r="117">
          <cell r="B117" t="str">
            <v>Rented, private</v>
          </cell>
          <cell r="C117">
            <v>64.98</v>
          </cell>
          <cell r="D117">
            <v>26.74</v>
          </cell>
          <cell r="E117" t="str">
            <v>.</v>
          </cell>
          <cell r="F117" t="str">
            <v/>
          </cell>
        </row>
        <row r="118">
          <cell r="B118" t="str">
            <v>Rented, government</v>
          </cell>
          <cell r="C118" t="str">
            <v>Ŝ</v>
          </cell>
          <cell r="D118">
            <v>13.98</v>
          </cell>
          <cell r="E118" t="str">
            <v/>
          </cell>
          <cell r="F118" t="str">
            <v/>
          </cell>
        </row>
        <row r="120">
          <cell r="B120"/>
          <cell r="C120"/>
          <cell r="D120"/>
          <cell r="E120"/>
          <cell r="F120"/>
        </row>
        <row r="121">
          <cell r="B121"/>
          <cell r="C121"/>
          <cell r="D121"/>
          <cell r="E121"/>
          <cell r="F121"/>
        </row>
        <row r="122">
          <cell r="B122"/>
          <cell r="C122"/>
          <cell r="D122"/>
          <cell r="E122"/>
          <cell r="F122"/>
        </row>
        <row r="123">
          <cell r="B123"/>
          <cell r="C123"/>
          <cell r="D123"/>
          <cell r="E123"/>
          <cell r="F123"/>
        </row>
        <row r="124">
          <cell r="B124"/>
          <cell r="C124"/>
          <cell r="D124"/>
          <cell r="E124"/>
          <cell r="F124"/>
        </row>
        <row r="125">
          <cell r="B125"/>
          <cell r="C125"/>
          <cell r="D125"/>
          <cell r="E125"/>
          <cell r="F125"/>
        </row>
      </sheetData>
      <sheetData sheetId="16">
        <row r="4">
          <cell r="B4" t="str">
            <v>New Zealand Average</v>
          </cell>
          <cell r="C4">
            <v>46.75</v>
          </cell>
          <cell r="D4">
            <v>15.62</v>
          </cell>
          <cell r="E4" t="str">
            <v>.</v>
          </cell>
          <cell r="F4" t="str">
            <v/>
          </cell>
        </row>
        <row r="5">
          <cell r="B5" t="str">
            <v>Male</v>
          </cell>
          <cell r="C5" t="str">
            <v>S</v>
          </cell>
          <cell r="D5">
            <v>48.02</v>
          </cell>
          <cell r="E5" t="str">
            <v/>
          </cell>
          <cell r="F5" t="str">
            <v/>
          </cell>
        </row>
        <row r="6">
          <cell r="B6" t="str">
            <v>Female</v>
          </cell>
          <cell r="C6">
            <v>48.31</v>
          </cell>
          <cell r="D6">
            <v>16.62</v>
          </cell>
          <cell r="E6" t="str">
            <v>.</v>
          </cell>
          <cell r="F6" t="str">
            <v/>
          </cell>
        </row>
        <row r="7">
          <cell r="B7" t="str">
            <v>Cis-male</v>
          </cell>
          <cell r="C7" t="str">
            <v>S</v>
          </cell>
          <cell r="D7">
            <v>48.02</v>
          </cell>
          <cell r="E7" t="str">
            <v/>
          </cell>
          <cell r="F7" t="str">
            <v/>
          </cell>
        </row>
        <row r="8">
          <cell r="B8" t="str">
            <v>Cis-female</v>
          </cell>
          <cell r="C8">
            <v>47.7</v>
          </cell>
          <cell r="D8">
            <v>16.61</v>
          </cell>
          <cell r="E8" t="str">
            <v>.</v>
          </cell>
          <cell r="F8" t="str">
            <v/>
          </cell>
        </row>
        <row r="9">
          <cell r="B9" t="str">
            <v>Gender-diverse or trans-gender</v>
          </cell>
          <cell r="C9" t="str">
            <v>Ŝ</v>
          </cell>
          <cell r="D9">
            <v>0</v>
          </cell>
          <cell r="E9" t="str">
            <v/>
          </cell>
          <cell r="F9" t="str">
            <v>*</v>
          </cell>
        </row>
        <row r="10">
          <cell r="B10" t="str">
            <v>Heterosexual</v>
          </cell>
          <cell r="C10">
            <v>47.8</v>
          </cell>
          <cell r="D10">
            <v>19.079999999999998</v>
          </cell>
          <cell r="E10" t="str">
            <v>.</v>
          </cell>
          <cell r="F10" t="str">
            <v/>
          </cell>
        </row>
        <row r="11">
          <cell r="B11" t="str">
            <v>Gay or lesbian</v>
          </cell>
          <cell r="C11">
            <v>0</v>
          </cell>
          <cell r="D11">
            <v>0</v>
          </cell>
          <cell r="E11" t="str">
            <v>.</v>
          </cell>
          <cell r="F11" t="str">
            <v>*</v>
          </cell>
        </row>
        <row r="12">
          <cell r="B12" t="str">
            <v>Bisexual</v>
          </cell>
          <cell r="C12" t="str">
            <v>S</v>
          </cell>
          <cell r="D12">
            <v>139.36000000000001</v>
          </cell>
          <cell r="E12" t="str">
            <v/>
          </cell>
          <cell r="F12" t="str">
            <v/>
          </cell>
        </row>
        <row r="13">
          <cell r="B13" t="str">
            <v>Other sexual identity</v>
          </cell>
          <cell r="C13" t="str">
            <v>Ŝ</v>
          </cell>
          <cell r="D13">
            <v>0</v>
          </cell>
          <cell r="E13" t="str">
            <v/>
          </cell>
          <cell r="F13" t="str">
            <v>*</v>
          </cell>
        </row>
        <row r="14">
          <cell r="B14" t="str">
            <v>People with diverse sexualities</v>
          </cell>
          <cell r="C14" t="str">
            <v>S</v>
          </cell>
          <cell r="D14">
            <v>61.13</v>
          </cell>
          <cell r="E14" t="str">
            <v/>
          </cell>
          <cell r="F14" t="str">
            <v/>
          </cell>
        </row>
        <row r="15">
          <cell r="B15" t="str">
            <v>Not LGBT</v>
          </cell>
          <cell r="C15">
            <v>45.7</v>
          </cell>
          <cell r="D15">
            <v>18.54</v>
          </cell>
          <cell r="E15" t="str">
            <v>.</v>
          </cell>
          <cell r="F15" t="str">
            <v/>
          </cell>
        </row>
        <row r="16">
          <cell r="B16" t="str">
            <v>LGBT</v>
          </cell>
          <cell r="C16" t="str">
            <v>S</v>
          </cell>
          <cell r="D16">
            <v>56.13</v>
          </cell>
          <cell r="E16" t="str">
            <v/>
          </cell>
          <cell r="F16" t="str">
            <v/>
          </cell>
        </row>
        <row r="17">
          <cell r="B17" t="str">
            <v>20–29 years</v>
          </cell>
          <cell r="C17" t="str">
            <v>S</v>
          </cell>
          <cell r="D17">
            <v>21.19</v>
          </cell>
          <cell r="E17" t="str">
            <v/>
          </cell>
          <cell r="F17" t="str">
            <v/>
          </cell>
        </row>
        <row r="18">
          <cell r="B18" t="str">
            <v>30–39 years</v>
          </cell>
          <cell r="C18">
            <v>62.16</v>
          </cell>
          <cell r="D18">
            <v>30.5</v>
          </cell>
          <cell r="E18" t="str">
            <v>.</v>
          </cell>
          <cell r="F18" t="str">
            <v/>
          </cell>
        </row>
        <row r="19">
          <cell r="B19" t="str">
            <v>40–49 years</v>
          </cell>
          <cell r="C19">
            <v>76.010000000000005</v>
          </cell>
          <cell r="D19">
            <v>33.950000000000003</v>
          </cell>
          <cell r="E19" t="str">
            <v>.</v>
          </cell>
          <cell r="F19" t="str">
            <v/>
          </cell>
        </row>
        <row r="20">
          <cell r="B20" t="str">
            <v>50–59 years</v>
          </cell>
          <cell r="C20" t="str">
            <v>S</v>
          </cell>
          <cell r="D20">
            <v>57.53</v>
          </cell>
          <cell r="E20" t="str">
            <v/>
          </cell>
          <cell r="F20" t="str">
            <v/>
          </cell>
        </row>
        <row r="21">
          <cell r="B21" t="str">
            <v>15–29 years</v>
          </cell>
          <cell r="C21" t="str">
            <v>S</v>
          </cell>
          <cell r="D21">
            <v>21.19</v>
          </cell>
          <cell r="E21" t="str">
            <v/>
          </cell>
          <cell r="F21" t="str">
            <v/>
          </cell>
        </row>
        <row r="22">
          <cell r="B22" t="str">
            <v>30–64 years</v>
          </cell>
          <cell r="C22">
            <v>61.35</v>
          </cell>
          <cell r="D22">
            <v>22.69</v>
          </cell>
          <cell r="E22" t="str">
            <v>.</v>
          </cell>
          <cell r="F22" t="str">
            <v/>
          </cell>
        </row>
        <row r="23">
          <cell r="B23" t="str">
            <v>20–29 years</v>
          </cell>
          <cell r="C23" t="str">
            <v>S</v>
          </cell>
          <cell r="D23">
            <v>21.19</v>
          </cell>
          <cell r="E23" t="str">
            <v/>
          </cell>
          <cell r="F23" t="str">
            <v/>
          </cell>
        </row>
        <row r="24">
          <cell r="B24" t="str">
            <v>NZ European</v>
          </cell>
          <cell r="C24">
            <v>48.38</v>
          </cell>
          <cell r="D24">
            <v>20.99</v>
          </cell>
          <cell r="E24" t="str">
            <v>.</v>
          </cell>
          <cell r="F24" t="str">
            <v/>
          </cell>
        </row>
        <row r="25">
          <cell r="B25" t="str">
            <v>Māori</v>
          </cell>
          <cell r="C25" t="str">
            <v>S</v>
          </cell>
          <cell r="D25">
            <v>25.07</v>
          </cell>
          <cell r="E25" t="str">
            <v/>
          </cell>
          <cell r="F25" t="str">
            <v/>
          </cell>
        </row>
        <row r="26">
          <cell r="B26" t="str">
            <v>Pacific peoples</v>
          </cell>
          <cell r="C26" t="str">
            <v>S</v>
          </cell>
          <cell r="D26">
            <v>21.18</v>
          </cell>
          <cell r="E26" t="str">
            <v/>
          </cell>
          <cell r="F26" t="str">
            <v/>
          </cell>
        </row>
        <row r="27">
          <cell r="B27" t="str">
            <v>Asian</v>
          </cell>
          <cell r="C27" t="str">
            <v>Ŝ</v>
          </cell>
          <cell r="D27">
            <v>0</v>
          </cell>
          <cell r="E27" t="str">
            <v/>
          </cell>
          <cell r="F27" t="str">
            <v>*</v>
          </cell>
        </row>
        <row r="28">
          <cell r="B28" t="str">
            <v>Indian</v>
          </cell>
          <cell r="C28" t="str">
            <v>Ŝ</v>
          </cell>
          <cell r="D28">
            <v>0</v>
          </cell>
          <cell r="E28" t="str">
            <v/>
          </cell>
          <cell r="F28" t="str">
            <v>*</v>
          </cell>
        </row>
        <row r="29">
          <cell r="B29" t="str">
            <v>Other ethnicity (except European and Māori)</v>
          </cell>
          <cell r="C29" t="str">
            <v>S</v>
          </cell>
          <cell r="D29">
            <v>31.6</v>
          </cell>
          <cell r="E29" t="str">
            <v/>
          </cell>
          <cell r="F29" t="str">
            <v/>
          </cell>
        </row>
        <row r="30">
          <cell r="B30" t="str">
            <v>Other ethnicity (except European, Māori and Asian)</v>
          </cell>
          <cell r="C30" t="str">
            <v>S</v>
          </cell>
          <cell r="D30">
            <v>21.18</v>
          </cell>
          <cell r="E30" t="str">
            <v/>
          </cell>
          <cell r="F30" t="str">
            <v/>
          </cell>
        </row>
        <row r="31">
          <cell r="B31" t="str">
            <v>Other ethnicity (except European, Māori and Pacific)</v>
          </cell>
          <cell r="C31" t="str">
            <v>Ŝ</v>
          </cell>
          <cell r="D31">
            <v>0</v>
          </cell>
          <cell r="E31" t="str">
            <v/>
          </cell>
          <cell r="F31" t="str">
            <v>*</v>
          </cell>
        </row>
        <row r="32">
          <cell r="B32">
            <v>2018</v>
          </cell>
          <cell r="C32">
            <v>58.49</v>
          </cell>
          <cell r="D32">
            <v>23.07</v>
          </cell>
          <cell r="E32" t="str">
            <v>.</v>
          </cell>
          <cell r="F32" t="str">
            <v/>
          </cell>
        </row>
        <row r="33">
          <cell r="B33" t="str">
            <v>2019/20</v>
          </cell>
          <cell r="C33" t="str">
            <v>S</v>
          </cell>
          <cell r="D33">
            <v>20.81</v>
          </cell>
          <cell r="E33" t="str">
            <v/>
          </cell>
          <cell r="F33" t="str">
            <v/>
          </cell>
        </row>
        <row r="34">
          <cell r="B34" t="str">
            <v>Auckland</v>
          </cell>
          <cell r="C34" t="str">
            <v>SŜ</v>
          </cell>
          <cell r="D34">
            <v>18.87</v>
          </cell>
          <cell r="E34" t="str">
            <v/>
          </cell>
          <cell r="F34" t="str">
            <v/>
          </cell>
        </row>
        <row r="35">
          <cell r="B35" t="str">
            <v>Wellington</v>
          </cell>
          <cell r="C35" t="str">
            <v>S</v>
          </cell>
          <cell r="D35">
            <v>47.4</v>
          </cell>
          <cell r="E35" t="str">
            <v/>
          </cell>
          <cell r="F35" t="str">
            <v/>
          </cell>
        </row>
        <row r="36">
          <cell r="B36" t="str">
            <v>Rest of North Island</v>
          </cell>
          <cell r="C36">
            <v>74.22</v>
          </cell>
          <cell r="D36">
            <v>22.56</v>
          </cell>
          <cell r="E36" t="str">
            <v>.</v>
          </cell>
          <cell r="F36" t="str">
            <v/>
          </cell>
        </row>
        <row r="37">
          <cell r="B37" t="str">
            <v>Canterbury</v>
          </cell>
          <cell r="C37" t="str">
            <v>S</v>
          </cell>
          <cell r="D37">
            <v>52.49</v>
          </cell>
          <cell r="E37" t="str">
            <v/>
          </cell>
          <cell r="F37" t="str">
            <v/>
          </cell>
        </row>
        <row r="38">
          <cell r="B38" t="str">
            <v>Rest of South Island</v>
          </cell>
          <cell r="C38" t="str">
            <v>S</v>
          </cell>
          <cell r="D38">
            <v>76.319999999999993</v>
          </cell>
          <cell r="E38" t="str">
            <v/>
          </cell>
          <cell r="F38" t="str">
            <v/>
          </cell>
        </row>
        <row r="39">
          <cell r="B39" t="str">
            <v>Major urban area</v>
          </cell>
          <cell r="C39" t="str">
            <v>SŜ</v>
          </cell>
          <cell r="D39">
            <v>18.3</v>
          </cell>
          <cell r="E39" t="str">
            <v/>
          </cell>
          <cell r="F39" t="str">
            <v/>
          </cell>
        </row>
        <row r="40">
          <cell r="B40" t="str">
            <v>Large urban area</v>
          </cell>
          <cell r="C40" t="str">
            <v>S</v>
          </cell>
          <cell r="D40">
            <v>41.27</v>
          </cell>
          <cell r="E40" t="str">
            <v/>
          </cell>
          <cell r="F40" t="str">
            <v/>
          </cell>
        </row>
        <row r="41">
          <cell r="B41" t="str">
            <v>Medium urban area</v>
          </cell>
          <cell r="C41" t="str">
            <v>S</v>
          </cell>
          <cell r="D41">
            <v>39.93</v>
          </cell>
          <cell r="E41" t="str">
            <v/>
          </cell>
          <cell r="F41" t="str">
            <v/>
          </cell>
        </row>
        <row r="42">
          <cell r="B42" t="str">
            <v>Small urban area</v>
          </cell>
          <cell r="C42" t="str">
            <v>S</v>
          </cell>
          <cell r="D42">
            <v>53.69</v>
          </cell>
          <cell r="E42" t="str">
            <v/>
          </cell>
          <cell r="F42" t="str">
            <v/>
          </cell>
        </row>
        <row r="43">
          <cell r="B43" t="str">
            <v>Rural settlement/rural other</v>
          </cell>
          <cell r="C43" t="str">
            <v>S</v>
          </cell>
          <cell r="D43">
            <v>69.930000000000007</v>
          </cell>
          <cell r="E43" t="str">
            <v/>
          </cell>
          <cell r="F43" t="str">
            <v/>
          </cell>
        </row>
        <row r="44">
          <cell r="B44" t="str">
            <v>Major urban area</v>
          </cell>
          <cell r="C44" t="str">
            <v>SŜ</v>
          </cell>
          <cell r="D44">
            <v>18.3</v>
          </cell>
          <cell r="E44" t="str">
            <v/>
          </cell>
          <cell r="F44" t="str">
            <v/>
          </cell>
        </row>
        <row r="45">
          <cell r="B45" t="str">
            <v>Medium/large urban area</v>
          </cell>
          <cell r="C45">
            <v>67.94</v>
          </cell>
          <cell r="D45">
            <v>26.76</v>
          </cell>
          <cell r="E45" t="str">
            <v>.</v>
          </cell>
          <cell r="F45" t="str">
            <v/>
          </cell>
        </row>
        <row r="46">
          <cell r="B46" t="str">
            <v>Small urban/rural area</v>
          </cell>
          <cell r="C46" t="str">
            <v>S</v>
          </cell>
          <cell r="D46">
            <v>41.73</v>
          </cell>
          <cell r="E46" t="str">
            <v/>
          </cell>
          <cell r="F46" t="str">
            <v/>
          </cell>
        </row>
        <row r="47">
          <cell r="B47" t="str">
            <v>Quintile 1 (least deprived)</v>
          </cell>
          <cell r="C47" t="str">
            <v>Ŝ</v>
          </cell>
          <cell r="D47">
            <v>0</v>
          </cell>
          <cell r="E47" t="str">
            <v/>
          </cell>
          <cell r="F47" t="str">
            <v>*</v>
          </cell>
        </row>
        <row r="48">
          <cell r="B48" t="str">
            <v>Quintile 2</v>
          </cell>
          <cell r="C48" t="str">
            <v>S</v>
          </cell>
          <cell r="D48">
            <v>92.86</v>
          </cell>
          <cell r="E48" t="str">
            <v/>
          </cell>
          <cell r="F48" t="str">
            <v/>
          </cell>
        </row>
        <row r="49">
          <cell r="B49" t="str">
            <v>Quintile 3</v>
          </cell>
          <cell r="C49" t="str">
            <v>S</v>
          </cell>
          <cell r="D49">
            <v>45.96</v>
          </cell>
          <cell r="E49" t="str">
            <v/>
          </cell>
          <cell r="F49" t="str">
            <v/>
          </cell>
        </row>
        <row r="50">
          <cell r="B50" t="str">
            <v>Quintile 4</v>
          </cell>
          <cell r="C50" t="str">
            <v>S</v>
          </cell>
          <cell r="D50">
            <v>27.74</v>
          </cell>
          <cell r="E50" t="str">
            <v/>
          </cell>
          <cell r="F50" t="str">
            <v/>
          </cell>
        </row>
        <row r="51">
          <cell r="B51" t="str">
            <v>Quintile 5 (most deprived)</v>
          </cell>
          <cell r="C51" t="str">
            <v>S</v>
          </cell>
          <cell r="D51">
            <v>24.59</v>
          </cell>
          <cell r="E51" t="str">
            <v/>
          </cell>
          <cell r="F51" t="str">
            <v/>
          </cell>
        </row>
        <row r="52">
          <cell r="B52" t="str">
            <v>Had partner within last 12 months</v>
          </cell>
          <cell r="C52">
            <v>46.75</v>
          </cell>
          <cell r="D52">
            <v>15.62</v>
          </cell>
          <cell r="E52" t="str">
            <v>.</v>
          </cell>
          <cell r="F52" t="str">
            <v/>
          </cell>
        </row>
        <row r="53">
          <cell r="B53" t="str">
            <v>Has ever had a partner</v>
          </cell>
          <cell r="C53">
            <v>46.75</v>
          </cell>
          <cell r="D53">
            <v>15.62</v>
          </cell>
          <cell r="E53" t="str">
            <v>.</v>
          </cell>
          <cell r="F53" t="str">
            <v/>
          </cell>
        </row>
        <row r="54">
          <cell r="B54" t="str">
            <v>Partnered – legally registered</v>
          </cell>
          <cell r="C54" t="str">
            <v>S</v>
          </cell>
          <cell r="D54">
            <v>29.44</v>
          </cell>
          <cell r="E54" t="str">
            <v/>
          </cell>
          <cell r="F54" t="str">
            <v/>
          </cell>
        </row>
        <row r="55">
          <cell r="B55" t="str">
            <v>Partnered – not legally registered</v>
          </cell>
          <cell r="C55" t="str">
            <v>S</v>
          </cell>
          <cell r="D55">
            <v>53.28</v>
          </cell>
          <cell r="E55" t="str">
            <v/>
          </cell>
          <cell r="F55" t="str">
            <v/>
          </cell>
        </row>
        <row r="56">
          <cell r="B56" t="str">
            <v>Non-partnered</v>
          </cell>
          <cell r="C56">
            <v>50.97</v>
          </cell>
          <cell r="D56">
            <v>20.7</v>
          </cell>
          <cell r="E56" t="str">
            <v>.</v>
          </cell>
          <cell r="F56" t="str">
            <v/>
          </cell>
        </row>
        <row r="57">
          <cell r="B57" t="str">
            <v>Never married and never in a civil union</v>
          </cell>
          <cell r="C57">
            <v>63</v>
          </cell>
          <cell r="D57">
            <v>27.48</v>
          </cell>
          <cell r="E57" t="str">
            <v>.</v>
          </cell>
          <cell r="F57" t="str">
            <v/>
          </cell>
        </row>
        <row r="58">
          <cell r="B58" t="str">
            <v>Divorced</v>
          </cell>
          <cell r="C58" t="str">
            <v>S</v>
          </cell>
          <cell r="D58">
            <v>139.71</v>
          </cell>
          <cell r="E58" t="str">
            <v/>
          </cell>
          <cell r="F58" t="str">
            <v/>
          </cell>
        </row>
        <row r="59">
          <cell r="B59" t="str">
            <v>Widowed/surviving partner</v>
          </cell>
          <cell r="C59">
            <v>0</v>
          </cell>
          <cell r="D59">
            <v>0</v>
          </cell>
          <cell r="E59" t="str">
            <v>.</v>
          </cell>
          <cell r="F59" t="str">
            <v>*</v>
          </cell>
        </row>
        <row r="60">
          <cell r="B60" t="str">
            <v>Separated</v>
          </cell>
          <cell r="C60" t="str">
            <v>S</v>
          </cell>
          <cell r="D60">
            <v>27.92</v>
          </cell>
          <cell r="E60" t="str">
            <v/>
          </cell>
          <cell r="F60" t="str">
            <v/>
          </cell>
        </row>
        <row r="61">
          <cell r="B61" t="str">
            <v>Married/civil union/de facto</v>
          </cell>
          <cell r="C61" t="str">
            <v>S</v>
          </cell>
          <cell r="D61">
            <v>29.44</v>
          </cell>
          <cell r="E61" t="str">
            <v/>
          </cell>
          <cell r="F61" t="str">
            <v/>
          </cell>
        </row>
        <row r="62">
          <cell r="B62" t="str">
            <v>Adults with disability</v>
          </cell>
          <cell r="C62" t="str">
            <v>S</v>
          </cell>
          <cell r="D62">
            <v>92.15</v>
          </cell>
          <cell r="E62" t="str">
            <v/>
          </cell>
          <cell r="F62" t="str">
            <v/>
          </cell>
        </row>
        <row r="63">
          <cell r="B63" t="str">
            <v>Adults without disability</v>
          </cell>
          <cell r="C63">
            <v>45.49</v>
          </cell>
          <cell r="D63">
            <v>15.48</v>
          </cell>
          <cell r="E63" t="str">
            <v>.</v>
          </cell>
          <cell r="F63" t="str">
            <v/>
          </cell>
        </row>
        <row r="64">
          <cell r="B64" t="str">
            <v>Low level of psychological distress</v>
          </cell>
          <cell r="C64" t="str">
            <v>Ŝ</v>
          </cell>
          <cell r="D64">
            <v>19.68</v>
          </cell>
          <cell r="E64" t="str">
            <v/>
          </cell>
          <cell r="F64" t="str">
            <v/>
          </cell>
        </row>
        <row r="65">
          <cell r="B65" t="str">
            <v>Moderate level of psychological distress</v>
          </cell>
          <cell r="C65" t="str">
            <v>S</v>
          </cell>
          <cell r="D65">
            <v>40.409999999999997</v>
          </cell>
          <cell r="E65" t="str">
            <v/>
          </cell>
          <cell r="F65" t="str">
            <v/>
          </cell>
        </row>
        <row r="66">
          <cell r="B66" t="str">
            <v>High level of psychological distress</v>
          </cell>
          <cell r="C66" t="str">
            <v>S</v>
          </cell>
          <cell r="D66">
            <v>41.65</v>
          </cell>
          <cell r="E66" t="str">
            <v/>
          </cell>
          <cell r="F66" t="str">
            <v/>
          </cell>
        </row>
        <row r="67">
          <cell r="B67" t="str">
            <v>No probable serious mental illness</v>
          </cell>
          <cell r="C67" t="str">
            <v>Ŝ</v>
          </cell>
          <cell r="D67">
            <v>19.68</v>
          </cell>
          <cell r="E67" t="str">
            <v/>
          </cell>
          <cell r="F67" t="str">
            <v/>
          </cell>
        </row>
        <row r="68">
          <cell r="B68" t="str">
            <v>Probable serious mental illness</v>
          </cell>
          <cell r="C68" t="str">
            <v>S</v>
          </cell>
          <cell r="D68">
            <v>40.409999999999997</v>
          </cell>
          <cell r="E68" t="str">
            <v/>
          </cell>
          <cell r="F68" t="str">
            <v/>
          </cell>
        </row>
        <row r="69">
          <cell r="B69" t="str">
            <v>Employed</v>
          </cell>
          <cell r="C69">
            <v>57.81</v>
          </cell>
          <cell r="D69">
            <v>20.36</v>
          </cell>
          <cell r="E69" t="str">
            <v>.</v>
          </cell>
          <cell r="F69" t="str">
            <v/>
          </cell>
        </row>
        <row r="70">
          <cell r="B70" t="str">
            <v>Unemployed</v>
          </cell>
          <cell r="C70" t="str">
            <v>S</v>
          </cell>
          <cell r="D70">
            <v>89.72</v>
          </cell>
          <cell r="E70" t="str">
            <v/>
          </cell>
          <cell r="F70" t="str">
            <v/>
          </cell>
        </row>
        <row r="71">
          <cell r="B71" t="str">
            <v>Home or caring duties or voluntary work</v>
          </cell>
          <cell r="C71" t="str">
            <v>S</v>
          </cell>
          <cell r="D71">
            <v>37.24</v>
          </cell>
          <cell r="E71" t="str">
            <v/>
          </cell>
          <cell r="F71" t="str">
            <v/>
          </cell>
        </row>
        <row r="72">
          <cell r="B72" t="str">
            <v>Not employed, studying</v>
          </cell>
          <cell r="C72">
            <v>0</v>
          </cell>
          <cell r="D72">
            <v>0</v>
          </cell>
          <cell r="E72" t="str">
            <v>.</v>
          </cell>
          <cell r="F72" t="str">
            <v>*</v>
          </cell>
        </row>
        <row r="73">
          <cell r="B73" t="str">
            <v>Not employed, not actively seeking work/unable to work</v>
          </cell>
          <cell r="C73" t="str">
            <v>S</v>
          </cell>
          <cell r="D73">
            <v>48.71</v>
          </cell>
          <cell r="E73" t="str">
            <v/>
          </cell>
          <cell r="F73" t="str">
            <v/>
          </cell>
        </row>
        <row r="74">
          <cell r="B74" t="str">
            <v>Other employment status</v>
          </cell>
          <cell r="C74" t="str">
            <v>Ŝ</v>
          </cell>
          <cell r="D74">
            <v>10.63</v>
          </cell>
          <cell r="E74" t="str">
            <v/>
          </cell>
          <cell r="F74" t="str">
            <v>*</v>
          </cell>
        </row>
        <row r="75">
          <cell r="B75" t="str">
            <v>Not in the labour force</v>
          </cell>
          <cell r="C75" t="str">
            <v>S</v>
          </cell>
          <cell r="D75">
            <v>26.56</v>
          </cell>
          <cell r="E75" t="str">
            <v/>
          </cell>
          <cell r="F75" t="str">
            <v/>
          </cell>
        </row>
        <row r="76">
          <cell r="B76" t="str">
            <v>Personal income: $20,000 or less</v>
          </cell>
          <cell r="C76" t="str">
            <v>S</v>
          </cell>
          <cell r="D76">
            <v>30.06</v>
          </cell>
          <cell r="E76" t="str">
            <v/>
          </cell>
          <cell r="F76" t="str">
            <v/>
          </cell>
        </row>
        <row r="77">
          <cell r="B77" t="str">
            <v>Personal income: $20,001–$40,000</v>
          </cell>
          <cell r="C77" t="str">
            <v>S</v>
          </cell>
          <cell r="D77">
            <v>30.8</v>
          </cell>
          <cell r="E77" t="str">
            <v/>
          </cell>
          <cell r="F77" t="str">
            <v/>
          </cell>
        </row>
        <row r="78">
          <cell r="B78" t="str">
            <v>Personal income: $40,001–$60,000</v>
          </cell>
          <cell r="C78" t="str">
            <v>S</v>
          </cell>
          <cell r="D78">
            <v>53.24</v>
          </cell>
          <cell r="E78" t="str">
            <v/>
          </cell>
          <cell r="F78" t="str">
            <v/>
          </cell>
        </row>
        <row r="79">
          <cell r="B79" t="str">
            <v>Personal income: $60,001 or more</v>
          </cell>
          <cell r="C79" t="str">
            <v>S</v>
          </cell>
          <cell r="D79">
            <v>52.42</v>
          </cell>
          <cell r="E79" t="str">
            <v/>
          </cell>
          <cell r="F79" t="str">
            <v/>
          </cell>
        </row>
        <row r="80">
          <cell r="B80" t="str">
            <v>Household income: $40,000 or less</v>
          </cell>
          <cell r="C80">
            <v>49.46</v>
          </cell>
          <cell r="D80">
            <v>23.83</v>
          </cell>
          <cell r="E80" t="str">
            <v>.</v>
          </cell>
          <cell r="F80" t="str">
            <v/>
          </cell>
        </row>
        <row r="81">
          <cell r="B81" t="str">
            <v>Household income: $40,001–$60,000</v>
          </cell>
          <cell r="C81" t="str">
            <v>S</v>
          </cell>
          <cell r="D81">
            <v>51.61</v>
          </cell>
          <cell r="E81" t="str">
            <v/>
          </cell>
          <cell r="F81" t="str">
            <v/>
          </cell>
        </row>
        <row r="82">
          <cell r="B82" t="str">
            <v>Household income: $60,001–$100,000</v>
          </cell>
          <cell r="C82" t="str">
            <v>S</v>
          </cell>
          <cell r="D82">
            <v>36.270000000000003</v>
          </cell>
          <cell r="E82" t="str">
            <v/>
          </cell>
          <cell r="F82" t="str">
            <v/>
          </cell>
        </row>
        <row r="83">
          <cell r="B83" t="str">
            <v>Household income: $100,001 or more</v>
          </cell>
          <cell r="C83" t="str">
            <v>S</v>
          </cell>
          <cell r="D83">
            <v>72.86</v>
          </cell>
          <cell r="E83" t="str">
            <v/>
          </cell>
          <cell r="F83" t="str">
            <v/>
          </cell>
        </row>
        <row r="84">
          <cell r="B84" t="str">
            <v>Not at all limited</v>
          </cell>
          <cell r="C84" t="str">
            <v>S</v>
          </cell>
          <cell r="D84">
            <v>22.97</v>
          </cell>
          <cell r="E84" t="str">
            <v/>
          </cell>
          <cell r="F84" t="str">
            <v/>
          </cell>
        </row>
        <row r="85">
          <cell r="B85" t="str">
            <v>A little limited</v>
          </cell>
          <cell r="C85" t="str">
            <v>S</v>
          </cell>
          <cell r="D85">
            <v>45.33</v>
          </cell>
          <cell r="E85" t="str">
            <v/>
          </cell>
          <cell r="F85" t="str">
            <v/>
          </cell>
        </row>
        <row r="86">
          <cell r="B86" t="str">
            <v>Quite limited</v>
          </cell>
          <cell r="C86" t="str">
            <v>Ŝ</v>
          </cell>
          <cell r="D86">
            <v>17.7</v>
          </cell>
          <cell r="E86" t="str">
            <v/>
          </cell>
          <cell r="F86" t="str">
            <v>*</v>
          </cell>
        </row>
        <row r="87">
          <cell r="B87" t="str">
            <v>Very limited</v>
          </cell>
          <cell r="C87" t="str">
            <v>S</v>
          </cell>
          <cell r="D87">
            <v>45.34</v>
          </cell>
          <cell r="E87" t="str">
            <v/>
          </cell>
          <cell r="F87" t="str">
            <v/>
          </cell>
        </row>
        <row r="88">
          <cell r="B88" t="str">
            <v>Couldn't buy it</v>
          </cell>
          <cell r="C88" t="str">
            <v>S</v>
          </cell>
          <cell r="D88">
            <v>27.32</v>
          </cell>
          <cell r="E88" t="str">
            <v/>
          </cell>
          <cell r="F88" t="str">
            <v/>
          </cell>
        </row>
        <row r="89">
          <cell r="B89" t="str">
            <v>Not at all limited</v>
          </cell>
          <cell r="C89" t="str">
            <v>S</v>
          </cell>
          <cell r="D89">
            <v>22.97</v>
          </cell>
          <cell r="E89" t="str">
            <v/>
          </cell>
          <cell r="F89" t="str">
            <v/>
          </cell>
        </row>
        <row r="90">
          <cell r="B90" t="str">
            <v>A little limited</v>
          </cell>
          <cell r="C90" t="str">
            <v>S</v>
          </cell>
          <cell r="D90">
            <v>45.33</v>
          </cell>
          <cell r="E90" t="str">
            <v/>
          </cell>
          <cell r="F90" t="str">
            <v/>
          </cell>
        </row>
        <row r="91">
          <cell r="B91" t="str">
            <v>Quite or very limited</v>
          </cell>
          <cell r="C91">
            <v>76.099999999999994</v>
          </cell>
          <cell r="D91">
            <v>24.45</v>
          </cell>
          <cell r="E91" t="str">
            <v>.</v>
          </cell>
          <cell r="F91" t="str">
            <v/>
          </cell>
        </row>
        <row r="92">
          <cell r="B92" t="str">
            <v>Couldn't buy it</v>
          </cell>
          <cell r="C92" t="str">
            <v>S</v>
          </cell>
          <cell r="D92">
            <v>27.32</v>
          </cell>
          <cell r="E92" t="str">
            <v/>
          </cell>
          <cell r="F92" t="str">
            <v/>
          </cell>
        </row>
        <row r="93">
          <cell r="B93" t="str">
            <v>Yes, can meet unexpected expense</v>
          </cell>
          <cell r="C93" t="str">
            <v>S</v>
          </cell>
          <cell r="D93">
            <v>20.98</v>
          </cell>
          <cell r="E93" t="str">
            <v/>
          </cell>
          <cell r="F93" t="str">
            <v/>
          </cell>
        </row>
        <row r="94">
          <cell r="B94" t="str">
            <v>No, cannot meet unexpected expense</v>
          </cell>
          <cell r="C94">
            <v>55.45</v>
          </cell>
          <cell r="D94">
            <v>23.72</v>
          </cell>
          <cell r="E94" t="str">
            <v>.</v>
          </cell>
          <cell r="F94" t="str">
            <v/>
          </cell>
        </row>
        <row r="95">
          <cell r="B95" t="str">
            <v>Household had no vehicle access</v>
          </cell>
          <cell r="C95" t="str">
            <v>S</v>
          </cell>
          <cell r="D95">
            <v>44.87</v>
          </cell>
          <cell r="E95" t="str">
            <v/>
          </cell>
          <cell r="F95" t="str">
            <v/>
          </cell>
        </row>
        <row r="96">
          <cell r="B96" t="str">
            <v>Household had vehicle access</v>
          </cell>
          <cell r="C96">
            <v>48.19</v>
          </cell>
          <cell r="D96">
            <v>17.46</v>
          </cell>
          <cell r="E96" t="str">
            <v>.</v>
          </cell>
          <cell r="F96" t="str">
            <v/>
          </cell>
        </row>
        <row r="97">
          <cell r="B97" t="str">
            <v>Household had access to device</v>
          </cell>
          <cell r="C97">
            <v>46.75</v>
          </cell>
          <cell r="D97">
            <v>15.62</v>
          </cell>
          <cell r="E97" t="str">
            <v>.</v>
          </cell>
          <cell r="F97" t="str">
            <v/>
          </cell>
        </row>
        <row r="98">
          <cell r="B98" t="str">
            <v>One person household</v>
          </cell>
          <cell r="C98" t="str">
            <v>S</v>
          </cell>
          <cell r="D98">
            <v>31.28</v>
          </cell>
          <cell r="E98" t="str">
            <v/>
          </cell>
          <cell r="F98" t="str">
            <v/>
          </cell>
        </row>
        <row r="99">
          <cell r="B99" t="str">
            <v>One parent with child(ren)</v>
          </cell>
          <cell r="C99" t="str">
            <v>Ŝ</v>
          </cell>
          <cell r="D99">
            <v>19.12</v>
          </cell>
          <cell r="E99" t="str">
            <v/>
          </cell>
          <cell r="F99" t="str">
            <v/>
          </cell>
        </row>
        <row r="100">
          <cell r="B100" t="str">
            <v>Couple only</v>
          </cell>
          <cell r="C100" t="str">
            <v>S</v>
          </cell>
          <cell r="D100">
            <v>46.86</v>
          </cell>
          <cell r="E100" t="str">
            <v/>
          </cell>
          <cell r="F100" t="str">
            <v/>
          </cell>
        </row>
        <row r="101">
          <cell r="B101" t="str">
            <v>Couple with child(ren)</v>
          </cell>
          <cell r="C101" t="str">
            <v>SŜ</v>
          </cell>
          <cell r="D101">
            <v>10.23</v>
          </cell>
          <cell r="E101" t="str">
            <v/>
          </cell>
          <cell r="F101" t="str">
            <v>*</v>
          </cell>
        </row>
        <row r="102">
          <cell r="B102" t="str">
            <v>Other multi-person household</v>
          </cell>
          <cell r="C102" t="str">
            <v>S</v>
          </cell>
          <cell r="D102">
            <v>57.89</v>
          </cell>
          <cell r="E102" t="str">
            <v/>
          </cell>
          <cell r="F102" t="str">
            <v/>
          </cell>
        </row>
        <row r="103">
          <cell r="B103" t="str">
            <v>Other household with couple and/or child</v>
          </cell>
          <cell r="C103" t="str">
            <v>S</v>
          </cell>
          <cell r="D103">
            <v>69.3</v>
          </cell>
          <cell r="E103" t="str">
            <v/>
          </cell>
          <cell r="F103" t="str">
            <v/>
          </cell>
        </row>
        <row r="104">
          <cell r="B104" t="str">
            <v>One-person household</v>
          </cell>
          <cell r="C104" t="str">
            <v>S</v>
          </cell>
          <cell r="D104">
            <v>31.28</v>
          </cell>
          <cell r="E104" t="str">
            <v/>
          </cell>
          <cell r="F104" t="str">
            <v/>
          </cell>
        </row>
        <row r="105">
          <cell r="B105" t="str">
            <v>Two-people household</v>
          </cell>
          <cell r="C105" t="str">
            <v>S</v>
          </cell>
          <cell r="D105">
            <v>29.88</v>
          </cell>
          <cell r="E105" t="str">
            <v/>
          </cell>
          <cell r="F105" t="str">
            <v/>
          </cell>
        </row>
        <row r="106">
          <cell r="B106" t="str">
            <v>Three-people household</v>
          </cell>
          <cell r="C106" t="str">
            <v>S</v>
          </cell>
          <cell r="D106">
            <v>34.21</v>
          </cell>
          <cell r="E106" t="str">
            <v/>
          </cell>
          <cell r="F106" t="str">
            <v/>
          </cell>
        </row>
        <row r="107">
          <cell r="B107" t="str">
            <v>Four-people household</v>
          </cell>
          <cell r="C107" t="str">
            <v>S</v>
          </cell>
          <cell r="D107">
            <v>58.8</v>
          </cell>
          <cell r="E107" t="str">
            <v/>
          </cell>
          <cell r="F107" t="str">
            <v/>
          </cell>
        </row>
        <row r="108">
          <cell r="B108" t="str">
            <v>Five-or-more-people household</v>
          </cell>
          <cell r="C108" t="str">
            <v>S</v>
          </cell>
          <cell r="D108">
            <v>37.119999999999997</v>
          </cell>
          <cell r="E108" t="str">
            <v/>
          </cell>
          <cell r="F108" t="str">
            <v/>
          </cell>
        </row>
        <row r="109">
          <cell r="B109" t="str">
            <v>No children in household</v>
          </cell>
          <cell r="C109" t="str">
            <v>S</v>
          </cell>
          <cell r="D109">
            <v>21.4</v>
          </cell>
          <cell r="E109" t="str">
            <v/>
          </cell>
          <cell r="F109" t="str">
            <v/>
          </cell>
        </row>
        <row r="110">
          <cell r="B110" t="str">
            <v>One-child household</v>
          </cell>
          <cell r="C110" t="str">
            <v>S</v>
          </cell>
          <cell r="D110">
            <v>38.159999999999997</v>
          </cell>
          <cell r="E110" t="str">
            <v/>
          </cell>
          <cell r="F110" t="str">
            <v/>
          </cell>
        </row>
        <row r="111">
          <cell r="B111" t="str">
            <v>Two-or-more-children household</v>
          </cell>
          <cell r="C111" t="str">
            <v>S</v>
          </cell>
          <cell r="D111">
            <v>24.37</v>
          </cell>
          <cell r="E111" t="str">
            <v/>
          </cell>
          <cell r="F111" t="str">
            <v/>
          </cell>
        </row>
        <row r="112">
          <cell r="B112" t="str">
            <v>No children in household</v>
          </cell>
          <cell r="C112" t="str">
            <v>S</v>
          </cell>
          <cell r="D112">
            <v>21.4</v>
          </cell>
          <cell r="E112" t="str">
            <v/>
          </cell>
          <cell r="F112" t="str">
            <v/>
          </cell>
        </row>
        <row r="113">
          <cell r="B113" t="str">
            <v>One-or-more-children household</v>
          </cell>
          <cell r="C113">
            <v>50.93</v>
          </cell>
          <cell r="D113">
            <v>20.73</v>
          </cell>
          <cell r="E113" t="str">
            <v>.</v>
          </cell>
          <cell r="F113" t="str">
            <v/>
          </cell>
        </row>
        <row r="114">
          <cell r="B114" t="str">
            <v>Yes, lived at current address</v>
          </cell>
          <cell r="C114" t="str">
            <v>Ŝ</v>
          </cell>
          <cell r="D114">
            <v>19.09</v>
          </cell>
          <cell r="E114" t="str">
            <v/>
          </cell>
          <cell r="F114" t="str">
            <v/>
          </cell>
        </row>
        <row r="115">
          <cell r="B115" t="str">
            <v>No, did not live at current address</v>
          </cell>
          <cell r="C115" t="str">
            <v>S</v>
          </cell>
          <cell r="D115">
            <v>32.729999999999997</v>
          </cell>
          <cell r="E115" t="str">
            <v/>
          </cell>
          <cell r="F115" t="str">
            <v/>
          </cell>
        </row>
        <row r="116">
          <cell r="B116" t="str">
            <v>Owned</v>
          </cell>
          <cell r="C116" t="str">
            <v>S</v>
          </cell>
          <cell r="D116">
            <v>45.12</v>
          </cell>
          <cell r="E116" t="str">
            <v/>
          </cell>
          <cell r="F116" t="str">
            <v/>
          </cell>
        </row>
        <row r="117">
          <cell r="B117" t="str">
            <v>Rented, private</v>
          </cell>
          <cell r="C117">
            <v>54.84</v>
          </cell>
          <cell r="D117">
            <v>25.22</v>
          </cell>
          <cell r="E117" t="str">
            <v>.</v>
          </cell>
          <cell r="F117" t="str">
            <v/>
          </cell>
        </row>
        <row r="118">
          <cell r="B118" t="str">
            <v>Rented, government</v>
          </cell>
          <cell r="C118" t="str">
            <v>S</v>
          </cell>
          <cell r="D118">
            <v>29.25</v>
          </cell>
          <cell r="E118" t="str">
            <v/>
          </cell>
          <cell r="F118" t="str">
            <v/>
          </cell>
        </row>
        <row r="120">
          <cell r="B120"/>
          <cell r="C120"/>
          <cell r="D120"/>
          <cell r="E120"/>
          <cell r="F120"/>
        </row>
        <row r="121">
          <cell r="B121"/>
          <cell r="C121"/>
          <cell r="D121"/>
          <cell r="E121"/>
          <cell r="F121"/>
        </row>
        <row r="122">
          <cell r="B122"/>
          <cell r="C122"/>
          <cell r="D122"/>
          <cell r="E122"/>
          <cell r="F122"/>
        </row>
        <row r="123">
          <cell r="B123"/>
          <cell r="C123"/>
          <cell r="D123"/>
          <cell r="E123"/>
          <cell r="F123"/>
        </row>
        <row r="124">
          <cell r="B124"/>
          <cell r="C124"/>
          <cell r="D124"/>
          <cell r="E124"/>
          <cell r="F124"/>
        </row>
        <row r="125">
          <cell r="B125"/>
          <cell r="C125"/>
          <cell r="D125"/>
          <cell r="E125"/>
          <cell r="F125"/>
        </row>
      </sheetData>
      <sheetData sheetId="17">
        <row r="4">
          <cell r="B4" t="str">
            <v>New Zealand Average</v>
          </cell>
          <cell r="C4">
            <v>97.74</v>
          </cell>
          <cell r="D4">
            <v>3.47</v>
          </cell>
          <cell r="E4" t="str">
            <v>.‡</v>
          </cell>
          <cell r="F4" t="str">
            <v/>
          </cell>
        </row>
        <row r="5">
          <cell r="B5" t="str">
            <v>Male</v>
          </cell>
          <cell r="C5" t="str">
            <v>Ŝ</v>
          </cell>
          <cell r="D5">
            <v>0</v>
          </cell>
          <cell r="E5" t="str">
            <v/>
          </cell>
          <cell r="F5" t="str">
            <v/>
          </cell>
        </row>
        <row r="6">
          <cell r="B6" t="str">
            <v>Female</v>
          </cell>
          <cell r="C6">
            <v>97.34</v>
          </cell>
          <cell r="D6">
            <v>4.08</v>
          </cell>
          <cell r="E6" t="str">
            <v>.‡</v>
          </cell>
          <cell r="F6" t="str">
            <v/>
          </cell>
        </row>
        <row r="7">
          <cell r="B7" t="str">
            <v>Cis-male</v>
          </cell>
          <cell r="C7" t="str">
            <v>Ŝ</v>
          </cell>
          <cell r="D7">
            <v>0</v>
          </cell>
          <cell r="E7" t="str">
            <v/>
          </cell>
          <cell r="F7" t="str">
            <v/>
          </cell>
        </row>
        <row r="8">
          <cell r="B8" t="str">
            <v>Cis-female</v>
          </cell>
          <cell r="C8">
            <v>99.24</v>
          </cell>
          <cell r="D8">
            <v>1.51</v>
          </cell>
          <cell r="E8" t="str">
            <v>.‡</v>
          </cell>
          <cell r="F8" t="str">
            <v/>
          </cell>
        </row>
        <row r="9">
          <cell r="B9" t="str">
            <v>Gender-diverse or trans-gender</v>
          </cell>
          <cell r="C9" t="str">
            <v>S</v>
          </cell>
          <cell r="D9">
            <v>140.16999999999999</v>
          </cell>
          <cell r="E9" t="str">
            <v/>
          </cell>
          <cell r="F9" t="str">
            <v/>
          </cell>
        </row>
        <row r="10">
          <cell r="B10" t="str">
            <v>Heterosexual</v>
          </cell>
          <cell r="C10">
            <v>97.65</v>
          </cell>
          <cell r="D10">
            <v>3.61</v>
          </cell>
          <cell r="E10" t="str">
            <v>.‡</v>
          </cell>
          <cell r="F10" t="str">
            <v/>
          </cell>
        </row>
        <row r="11">
          <cell r="B11" t="str">
            <v>Gay or lesbian</v>
          </cell>
          <cell r="C11" t="str">
            <v>Ŝ</v>
          </cell>
          <cell r="D11">
            <v>0</v>
          </cell>
          <cell r="E11" t="str">
            <v/>
          </cell>
          <cell r="F11" t="str">
            <v/>
          </cell>
        </row>
        <row r="12">
          <cell r="B12" t="str">
            <v>Bisexual</v>
          </cell>
          <cell r="C12" t="str">
            <v>Ŝ</v>
          </cell>
          <cell r="D12">
            <v>0</v>
          </cell>
          <cell r="E12" t="str">
            <v/>
          </cell>
          <cell r="F12" t="str">
            <v/>
          </cell>
        </row>
        <row r="13">
          <cell r="B13" t="str">
            <v>People with diverse sexualities</v>
          </cell>
          <cell r="C13" t="str">
            <v>Ŝ</v>
          </cell>
          <cell r="D13">
            <v>0</v>
          </cell>
          <cell r="E13" t="str">
            <v/>
          </cell>
          <cell r="F13" t="str">
            <v/>
          </cell>
        </row>
        <row r="14">
          <cell r="B14" t="str">
            <v>Not LGBT</v>
          </cell>
          <cell r="C14">
            <v>99.33</v>
          </cell>
          <cell r="D14">
            <v>1.33</v>
          </cell>
          <cell r="E14" t="str">
            <v>.‡</v>
          </cell>
          <cell r="F14" t="str">
            <v/>
          </cell>
        </row>
        <row r="15">
          <cell r="B15" t="str">
            <v>LGBT</v>
          </cell>
          <cell r="C15" t="str">
            <v>S</v>
          </cell>
          <cell r="D15">
            <v>65.400000000000006</v>
          </cell>
          <cell r="E15" t="str">
            <v/>
          </cell>
          <cell r="F15" t="str">
            <v/>
          </cell>
        </row>
        <row r="16">
          <cell r="B16" t="str">
            <v>15–19 years</v>
          </cell>
          <cell r="C16" t="str">
            <v>Ŝ</v>
          </cell>
          <cell r="D16">
            <v>0</v>
          </cell>
          <cell r="E16" t="str">
            <v/>
          </cell>
          <cell r="F16" t="str">
            <v/>
          </cell>
        </row>
        <row r="17">
          <cell r="B17" t="str">
            <v>20–29 years</v>
          </cell>
          <cell r="C17">
            <v>100</v>
          </cell>
          <cell r="D17">
            <v>0</v>
          </cell>
          <cell r="E17" t="str">
            <v>.‡</v>
          </cell>
          <cell r="F17" t="str">
            <v/>
          </cell>
        </row>
        <row r="18">
          <cell r="B18" t="str">
            <v>30–39 years</v>
          </cell>
          <cell r="C18" t="str">
            <v>Ŝ</v>
          </cell>
          <cell r="D18">
            <v>10.75</v>
          </cell>
          <cell r="E18" t="str">
            <v/>
          </cell>
          <cell r="F18" t="str">
            <v/>
          </cell>
        </row>
        <row r="19">
          <cell r="B19" t="str">
            <v>40–49 years</v>
          </cell>
          <cell r="C19" t="str">
            <v>Ŝ</v>
          </cell>
          <cell r="D19">
            <v>0</v>
          </cell>
          <cell r="E19" t="str">
            <v/>
          </cell>
          <cell r="F19" t="str">
            <v/>
          </cell>
        </row>
        <row r="20">
          <cell r="B20" t="str">
            <v>50–59 years</v>
          </cell>
          <cell r="C20" t="str">
            <v>Ŝ</v>
          </cell>
          <cell r="D20">
            <v>0</v>
          </cell>
          <cell r="E20" t="str">
            <v/>
          </cell>
          <cell r="F20" t="str">
            <v/>
          </cell>
        </row>
        <row r="21">
          <cell r="B21" t="str">
            <v>65 years and over</v>
          </cell>
          <cell r="C21" t="str">
            <v>Ŝ</v>
          </cell>
          <cell r="D21">
            <v>0</v>
          </cell>
          <cell r="E21" t="str">
            <v/>
          </cell>
          <cell r="F21" t="str">
            <v/>
          </cell>
        </row>
        <row r="22">
          <cell r="B22" t="str">
            <v>15–29 years</v>
          </cell>
          <cell r="C22">
            <v>100</v>
          </cell>
          <cell r="D22">
            <v>0</v>
          </cell>
          <cell r="E22" t="str">
            <v>.‡</v>
          </cell>
          <cell r="F22" t="str">
            <v/>
          </cell>
        </row>
        <row r="23">
          <cell r="B23" t="str">
            <v>30–64 years</v>
          </cell>
          <cell r="C23" t="str">
            <v>Ŝ</v>
          </cell>
          <cell r="D23">
            <v>7.1</v>
          </cell>
          <cell r="E23" t="str">
            <v/>
          </cell>
          <cell r="F23" t="str">
            <v/>
          </cell>
        </row>
        <row r="24">
          <cell r="B24" t="str">
            <v>65 years and over</v>
          </cell>
          <cell r="C24" t="str">
            <v>Ŝ</v>
          </cell>
          <cell r="D24">
            <v>0</v>
          </cell>
          <cell r="E24" t="str">
            <v/>
          </cell>
          <cell r="F24" t="str">
            <v/>
          </cell>
        </row>
        <row r="25">
          <cell r="B25" t="str">
            <v>15–19 years</v>
          </cell>
          <cell r="C25" t="str">
            <v>Ŝ</v>
          </cell>
          <cell r="D25">
            <v>0</v>
          </cell>
          <cell r="E25" t="str">
            <v/>
          </cell>
          <cell r="F25" t="str">
            <v/>
          </cell>
        </row>
        <row r="26">
          <cell r="B26" t="str">
            <v>20–29 years</v>
          </cell>
          <cell r="C26">
            <v>100</v>
          </cell>
          <cell r="D26">
            <v>0</v>
          </cell>
          <cell r="E26" t="str">
            <v>.‡</v>
          </cell>
          <cell r="F26" t="str">
            <v/>
          </cell>
        </row>
        <row r="27">
          <cell r="B27" t="str">
            <v>NZ European</v>
          </cell>
          <cell r="C27">
            <v>98.97</v>
          </cell>
          <cell r="D27">
            <v>2.08</v>
          </cell>
          <cell r="E27" t="str">
            <v>.‡</v>
          </cell>
          <cell r="F27" t="str">
            <v/>
          </cell>
        </row>
        <row r="28">
          <cell r="B28" t="str">
            <v>Māori</v>
          </cell>
          <cell r="C28">
            <v>96.46</v>
          </cell>
          <cell r="D28">
            <v>7.19</v>
          </cell>
          <cell r="E28" t="str">
            <v>.‡</v>
          </cell>
          <cell r="F28" t="str">
            <v/>
          </cell>
        </row>
        <row r="29">
          <cell r="B29" t="str">
            <v>Pacific peoples</v>
          </cell>
          <cell r="C29">
            <v>83.43</v>
          </cell>
          <cell r="D29">
            <v>37.840000000000003</v>
          </cell>
          <cell r="E29" t="str">
            <v>.</v>
          </cell>
          <cell r="F29" t="str">
            <v/>
          </cell>
        </row>
        <row r="30">
          <cell r="B30" t="str">
            <v>Asian</v>
          </cell>
          <cell r="C30" t="str">
            <v>Ŝ</v>
          </cell>
          <cell r="D30">
            <v>0</v>
          </cell>
          <cell r="E30" t="str">
            <v/>
          </cell>
          <cell r="F30" t="str">
            <v/>
          </cell>
        </row>
        <row r="31">
          <cell r="B31" t="str">
            <v>Indian</v>
          </cell>
          <cell r="C31" t="str">
            <v>Ŝ</v>
          </cell>
          <cell r="D31">
            <v>0</v>
          </cell>
          <cell r="E31" t="str">
            <v/>
          </cell>
          <cell r="F31" t="str">
            <v/>
          </cell>
        </row>
        <row r="32">
          <cell r="B32" t="str">
            <v>Other ethnicity (except European and Māori)</v>
          </cell>
          <cell r="C32">
            <v>86.41</v>
          </cell>
          <cell r="D32">
            <v>29.34</v>
          </cell>
          <cell r="E32" t="str">
            <v>.</v>
          </cell>
          <cell r="F32" t="str">
            <v/>
          </cell>
        </row>
        <row r="33">
          <cell r="B33" t="str">
            <v>Other ethnicity (except European, Māori and Asian)</v>
          </cell>
          <cell r="C33">
            <v>83.43</v>
          </cell>
          <cell r="D33">
            <v>37.840000000000003</v>
          </cell>
          <cell r="E33" t="str">
            <v>.</v>
          </cell>
          <cell r="F33" t="str">
            <v/>
          </cell>
        </row>
        <row r="34">
          <cell r="B34" t="str">
            <v>Other ethnicity (except European, Māori and Pacific)</v>
          </cell>
          <cell r="C34" t="str">
            <v>Ŝ</v>
          </cell>
          <cell r="D34">
            <v>0</v>
          </cell>
          <cell r="E34" t="str">
            <v/>
          </cell>
          <cell r="F34" t="str">
            <v/>
          </cell>
        </row>
        <row r="35">
          <cell r="B35">
            <v>2018</v>
          </cell>
          <cell r="C35">
            <v>100</v>
          </cell>
          <cell r="D35">
            <v>0</v>
          </cell>
          <cell r="E35" t="str">
            <v>.‡</v>
          </cell>
          <cell r="F35" t="str">
            <v/>
          </cell>
        </row>
        <row r="36">
          <cell r="B36" t="str">
            <v>2019/20</v>
          </cell>
          <cell r="C36" t="str">
            <v>Ŝ</v>
          </cell>
          <cell r="D36">
            <v>7.2</v>
          </cell>
          <cell r="E36" t="str">
            <v/>
          </cell>
          <cell r="F36" t="str">
            <v/>
          </cell>
        </row>
        <row r="37">
          <cell r="B37" t="str">
            <v>Auckland</v>
          </cell>
          <cell r="C37" t="str">
            <v>Ŝ</v>
          </cell>
          <cell r="D37">
            <v>16.329999999999998</v>
          </cell>
          <cell r="E37" t="str">
            <v/>
          </cell>
          <cell r="F37" t="str">
            <v/>
          </cell>
        </row>
        <row r="38">
          <cell r="B38" t="str">
            <v>Wellington</v>
          </cell>
          <cell r="C38" t="str">
            <v>Ŝ</v>
          </cell>
          <cell r="D38">
            <v>0</v>
          </cell>
          <cell r="E38" t="str">
            <v/>
          </cell>
          <cell r="F38" t="str">
            <v/>
          </cell>
        </row>
        <row r="39">
          <cell r="B39" t="str">
            <v>Rest of North Island</v>
          </cell>
          <cell r="C39">
            <v>100</v>
          </cell>
          <cell r="D39">
            <v>0</v>
          </cell>
          <cell r="E39" t="str">
            <v>.‡</v>
          </cell>
          <cell r="F39" t="str">
            <v/>
          </cell>
        </row>
        <row r="40">
          <cell r="B40" t="str">
            <v>Canterbury</v>
          </cell>
          <cell r="C40" t="str">
            <v>Ŝ</v>
          </cell>
          <cell r="D40">
            <v>17.72</v>
          </cell>
          <cell r="E40" t="str">
            <v/>
          </cell>
          <cell r="F40" t="str">
            <v/>
          </cell>
        </row>
        <row r="41">
          <cell r="B41" t="str">
            <v>Rest of South Island</v>
          </cell>
          <cell r="C41" t="str">
            <v>Ŝ</v>
          </cell>
          <cell r="D41">
            <v>0</v>
          </cell>
          <cell r="E41" t="str">
            <v/>
          </cell>
          <cell r="F41" t="str">
            <v/>
          </cell>
        </row>
        <row r="42">
          <cell r="B42" t="str">
            <v>Major urban area</v>
          </cell>
          <cell r="C42" t="str">
            <v>Ŝ</v>
          </cell>
          <cell r="D42">
            <v>10.130000000000001</v>
          </cell>
          <cell r="E42" t="str">
            <v/>
          </cell>
          <cell r="F42" t="str">
            <v/>
          </cell>
        </row>
        <row r="43">
          <cell r="B43" t="str">
            <v>Large urban area</v>
          </cell>
          <cell r="C43" t="str">
            <v>Ŝ</v>
          </cell>
          <cell r="D43">
            <v>0</v>
          </cell>
          <cell r="E43" t="str">
            <v/>
          </cell>
          <cell r="F43" t="str">
            <v/>
          </cell>
        </row>
        <row r="44">
          <cell r="B44" t="str">
            <v>Medium urban area</v>
          </cell>
          <cell r="C44" t="str">
            <v>Ŝ</v>
          </cell>
          <cell r="D44">
            <v>0</v>
          </cell>
          <cell r="E44" t="str">
            <v/>
          </cell>
          <cell r="F44" t="str">
            <v/>
          </cell>
        </row>
        <row r="45">
          <cell r="B45" t="str">
            <v>Small urban area</v>
          </cell>
          <cell r="C45" t="str">
            <v>Ŝ</v>
          </cell>
          <cell r="D45">
            <v>0</v>
          </cell>
          <cell r="E45" t="str">
            <v/>
          </cell>
          <cell r="F45" t="str">
            <v/>
          </cell>
        </row>
        <row r="46">
          <cell r="B46" t="str">
            <v>Rural settlement/rural other</v>
          </cell>
          <cell r="C46" t="str">
            <v>Ŝ</v>
          </cell>
          <cell r="D46">
            <v>0</v>
          </cell>
          <cell r="E46" t="str">
            <v/>
          </cell>
          <cell r="F46" t="str">
            <v/>
          </cell>
        </row>
        <row r="47">
          <cell r="B47" t="str">
            <v>Major urban area</v>
          </cell>
          <cell r="C47" t="str">
            <v>Ŝ</v>
          </cell>
          <cell r="D47">
            <v>10.130000000000001</v>
          </cell>
          <cell r="E47" t="str">
            <v/>
          </cell>
          <cell r="F47" t="str">
            <v/>
          </cell>
        </row>
        <row r="48">
          <cell r="B48" t="str">
            <v>Medium/large urban area</v>
          </cell>
          <cell r="C48" t="str">
            <v>Ŝ</v>
          </cell>
          <cell r="D48">
            <v>0</v>
          </cell>
          <cell r="E48" t="str">
            <v/>
          </cell>
          <cell r="F48" t="str">
            <v/>
          </cell>
        </row>
        <row r="49">
          <cell r="B49" t="str">
            <v>Small urban/rural area</v>
          </cell>
          <cell r="C49" t="str">
            <v>Ŝ</v>
          </cell>
          <cell r="D49">
            <v>0</v>
          </cell>
          <cell r="E49" t="str">
            <v/>
          </cell>
          <cell r="F49" t="str">
            <v/>
          </cell>
        </row>
        <row r="50">
          <cell r="B50" t="str">
            <v>Quintile 2</v>
          </cell>
          <cell r="C50" t="str">
            <v>Ŝ</v>
          </cell>
          <cell r="D50">
            <v>0</v>
          </cell>
          <cell r="E50" t="str">
            <v/>
          </cell>
          <cell r="F50" t="str">
            <v/>
          </cell>
        </row>
        <row r="51">
          <cell r="B51" t="str">
            <v>Quintile 3</v>
          </cell>
          <cell r="C51" t="str">
            <v>Ŝ</v>
          </cell>
          <cell r="D51">
            <v>0</v>
          </cell>
          <cell r="E51" t="str">
            <v/>
          </cell>
          <cell r="F51" t="str">
            <v/>
          </cell>
        </row>
        <row r="52">
          <cell r="B52" t="str">
            <v>Quintile 4</v>
          </cell>
          <cell r="C52" t="str">
            <v>Ŝ</v>
          </cell>
          <cell r="D52">
            <v>10.14</v>
          </cell>
          <cell r="E52" t="str">
            <v/>
          </cell>
          <cell r="F52" t="str">
            <v/>
          </cell>
        </row>
        <row r="53">
          <cell r="B53" t="str">
            <v>Quintile 5 (most deprived)</v>
          </cell>
          <cell r="C53">
            <v>100</v>
          </cell>
          <cell r="D53">
            <v>0</v>
          </cell>
          <cell r="E53" t="str">
            <v>.‡</v>
          </cell>
          <cell r="F53" t="str">
            <v/>
          </cell>
        </row>
        <row r="54">
          <cell r="B54" t="str">
            <v>Had partner within last 12 months</v>
          </cell>
          <cell r="C54">
            <v>97.74</v>
          </cell>
          <cell r="D54">
            <v>3.47</v>
          </cell>
          <cell r="E54" t="str">
            <v>.‡</v>
          </cell>
          <cell r="F54" t="str">
            <v/>
          </cell>
        </row>
        <row r="55">
          <cell r="B55" t="str">
            <v>Has ever had a partner</v>
          </cell>
          <cell r="C55">
            <v>97.74</v>
          </cell>
          <cell r="D55">
            <v>3.47</v>
          </cell>
          <cell r="E55" t="str">
            <v>.‡</v>
          </cell>
          <cell r="F55" t="str">
            <v/>
          </cell>
        </row>
        <row r="56">
          <cell r="B56" t="str">
            <v>Partnered – legally registered</v>
          </cell>
          <cell r="C56" t="str">
            <v>Ŝ</v>
          </cell>
          <cell r="D56">
            <v>0</v>
          </cell>
          <cell r="E56" t="str">
            <v/>
          </cell>
          <cell r="F56" t="str">
            <v/>
          </cell>
        </row>
        <row r="57">
          <cell r="B57" t="str">
            <v>Partnered – not legally registered</v>
          </cell>
          <cell r="C57" t="str">
            <v>Ŝ</v>
          </cell>
          <cell r="D57">
            <v>0</v>
          </cell>
          <cell r="E57" t="str">
            <v/>
          </cell>
          <cell r="F57" t="str">
            <v/>
          </cell>
        </row>
        <row r="58">
          <cell r="B58" t="str">
            <v>Non-partnered</v>
          </cell>
          <cell r="C58">
            <v>96.47</v>
          </cell>
          <cell r="D58">
            <v>5.48</v>
          </cell>
          <cell r="E58" t="str">
            <v>.‡</v>
          </cell>
          <cell r="F58" t="str">
            <v/>
          </cell>
        </row>
        <row r="59">
          <cell r="B59" t="str">
            <v>Never married and never in a civil union</v>
          </cell>
          <cell r="C59" t="str">
            <v>Ŝ</v>
          </cell>
          <cell r="D59">
            <v>10.23</v>
          </cell>
          <cell r="E59" t="str">
            <v/>
          </cell>
          <cell r="F59" t="str">
            <v/>
          </cell>
        </row>
        <row r="60">
          <cell r="B60" t="str">
            <v>Divorced</v>
          </cell>
          <cell r="C60" t="str">
            <v>Ŝ</v>
          </cell>
          <cell r="D60">
            <v>0</v>
          </cell>
          <cell r="E60" t="str">
            <v/>
          </cell>
          <cell r="F60" t="str">
            <v/>
          </cell>
        </row>
        <row r="61">
          <cell r="B61" t="str">
            <v>Separated</v>
          </cell>
          <cell r="C61" t="str">
            <v>Ŝ</v>
          </cell>
          <cell r="D61">
            <v>0</v>
          </cell>
          <cell r="E61" t="str">
            <v/>
          </cell>
          <cell r="F61" t="str">
            <v/>
          </cell>
        </row>
        <row r="62">
          <cell r="B62" t="str">
            <v>Married/civil union/de facto</v>
          </cell>
          <cell r="C62" t="str">
            <v>Ŝ</v>
          </cell>
          <cell r="D62">
            <v>0</v>
          </cell>
          <cell r="E62" t="str">
            <v/>
          </cell>
          <cell r="F62" t="str">
            <v/>
          </cell>
        </row>
        <row r="63">
          <cell r="B63" t="str">
            <v>Adults with disability</v>
          </cell>
          <cell r="C63">
            <v>90.09</v>
          </cell>
          <cell r="D63">
            <v>43.67</v>
          </cell>
          <cell r="E63" t="str">
            <v>.</v>
          </cell>
          <cell r="F63" t="str">
            <v/>
          </cell>
        </row>
        <row r="64">
          <cell r="B64" t="str">
            <v>Adults without disability</v>
          </cell>
          <cell r="C64">
            <v>98.25</v>
          </cell>
          <cell r="D64">
            <v>3.48</v>
          </cell>
          <cell r="E64" t="str">
            <v>.‡</v>
          </cell>
          <cell r="F64" t="str">
            <v/>
          </cell>
        </row>
        <row r="65">
          <cell r="B65" t="str">
            <v>Low level of psychological distress</v>
          </cell>
          <cell r="C65">
            <v>97.66</v>
          </cell>
          <cell r="D65">
            <v>4.6900000000000004</v>
          </cell>
          <cell r="E65" t="str">
            <v>.‡</v>
          </cell>
          <cell r="F65" t="str">
            <v/>
          </cell>
        </row>
        <row r="66">
          <cell r="B66" t="str">
            <v>Moderate level of psychological distress</v>
          </cell>
          <cell r="C66" t="str">
            <v>Ŝ</v>
          </cell>
          <cell r="D66">
            <v>0</v>
          </cell>
          <cell r="E66" t="str">
            <v/>
          </cell>
          <cell r="F66" t="str">
            <v/>
          </cell>
        </row>
        <row r="67">
          <cell r="B67" t="str">
            <v>High level of psychological distress</v>
          </cell>
          <cell r="C67" t="str">
            <v>Ŝ</v>
          </cell>
          <cell r="D67">
            <v>12.05</v>
          </cell>
          <cell r="E67" t="str">
            <v/>
          </cell>
          <cell r="F67" t="str">
            <v/>
          </cell>
        </row>
        <row r="68">
          <cell r="B68" t="str">
            <v>No probable serious mental illness</v>
          </cell>
          <cell r="C68">
            <v>97.66</v>
          </cell>
          <cell r="D68">
            <v>4.6900000000000004</v>
          </cell>
          <cell r="E68" t="str">
            <v>.‡</v>
          </cell>
          <cell r="F68" t="str">
            <v/>
          </cell>
        </row>
        <row r="69">
          <cell r="B69" t="str">
            <v>Probable serious mental illness</v>
          </cell>
          <cell r="C69" t="str">
            <v>Ŝ</v>
          </cell>
          <cell r="D69">
            <v>0</v>
          </cell>
          <cell r="E69" t="str">
            <v/>
          </cell>
          <cell r="F69" t="str">
            <v/>
          </cell>
        </row>
        <row r="70">
          <cell r="B70" t="str">
            <v>Employed</v>
          </cell>
          <cell r="C70">
            <v>96.81</v>
          </cell>
          <cell r="D70">
            <v>6.45</v>
          </cell>
          <cell r="E70" t="str">
            <v>.‡</v>
          </cell>
          <cell r="F70" t="str">
            <v/>
          </cell>
        </row>
        <row r="71">
          <cell r="B71" t="str">
            <v>Unemployed</v>
          </cell>
          <cell r="C71" t="str">
            <v>Ŝ</v>
          </cell>
          <cell r="D71">
            <v>0</v>
          </cell>
          <cell r="E71" t="str">
            <v/>
          </cell>
          <cell r="F71" t="str">
            <v/>
          </cell>
        </row>
        <row r="72">
          <cell r="B72" t="str">
            <v>Home or caring duties or voluntary work</v>
          </cell>
          <cell r="C72" t="str">
            <v>Ŝ</v>
          </cell>
          <cell r="D72">
            <v>0</v>
          </cell>
          <cell r="E72" t="str">
            <v/>
          </cell>
          <cell r="F72" t="str">
            <v/>
          </cell>
        </row>
        <row r="73">
          <cell r="B73" t="str">
            <v>Not employed, studying</v>
          </cell>
          <cell r="C73" t="str">
            <v>Ŝ</v>
          </cell>
          <cell r="D73">
            <v>0</v>
          </cell>
          <cell r="E73" t="str">
            <v/>
          </cell>
          <cell r="F73" t="str">
            <v/>
          </cell>
        </row>
        <row r="74">
          <cell r="B74" t="str">
            <v>Not employed, not actively seeking work/unable to work</v>
          </cell>
          <cell r="C74" t="str">
            <v>S</v>
          </cell>
          <cell r="D74">
            <v>44.66</v>
          </cell>
          <cell r="E74" t="str">
            <v/>
          </cell>
          <cell r="F74" t="str">
            <v/>
          </cell>
        </row>
        <row r="75">
          <cell r="B75" t="str">
            <v>Other employment status</v>
          </cell>
          <cell r="C75" t="str">
            <v>Ŝ</v>
          </cell>
          <cell r="D75">
            <v>0</v>
          </cell>
          <cell r="E75" t="str">
            <v/>
          </cell>
          <cell r="F75" t="str">
            <v/>
          </cell>
        </row>
        <row r="76">
          <cell r="B76" t="str">
            <v>Not in the labour force</v>
          </cell>
          <cell r="C76">
            <v>98.69</v>
          </cell>
          <cell r="D76">
            <v>2.65</v>
          </cell>
          <cell r="E76" t="str">
            <v>.‡</v>
          </cell>
          <cell r="F76" t="str">
            <v/>
          </cell>
        </row>
        <row r="77">
          <cell r="B77" t="str">
            <v>Personal income: $20,000 or less</v>
          </cell>
          <cell r="C77" t="str">
            <v>Ŝ</v>
          </cell>
          <cell r="D77">
            <v>4.1100000000000003</v>
          </cell>
          <cell r="E77" t="str">
            <v/>
          </cell>
          <cell r="F77" t="str">
            <v/>
          </cell>
        </row>
        <row r="78">
          <cell r="B78" t="str">
            <v>Personal income: $20,001–$40,000</v>
          </cell>
          <cell r="C78" t="str">
            <v>Ŝ</v>
          </cell>
          <cell r="D78">
            <v>0</v>
          </cell>
          <cell r="E78" t="str">
            <v/>
          </cell>
          <cell r="F78" t="str">
            <v/>
          </cell>
        </row>
        <row r="79">
          <cell r="B79" t="str">
            <v>Personal income: $40,001–$60,000</v>
          </cell>
          <cell r="C79" t="str">
            <v>Ŝ</v>
          </cell>
          <cell r="D79">
            <v>16.170000000000002</v>
          </cell>
          <cell r="E79" t="str">
            <v/>
          </cell>
          <cell r="F79" t="str">
            <v/>
          </cell>
        </row>
        <row r="80">
          <cell r="B80" t="str">
            <v>Personal income: $60,001 or more</v>
          </cell>
          <cell r="C80" t="str">
            <v>Ŝ</v>
          </cell>
          <cell r="D80">
            <v>0</v>
          </cell>
          <cell r="E80" t="str">
            <v/>
          </cell>
          <cell r="F80" t="str">
            <v/>
          </cell>
        </row>
        <row r="81">
          <cell r="B81" t="str">
            <v>Household income: $40,000 or less</v>
          </cell>
          <cell r="C81" t="str">
            <v>Ŝ</v>
          </cell>
          <cell r="D81">
            <v>3.31</v>
          </cell>
          <cell r="E81" t="str">
            <v/>
          </cell>
          <cell r="F81" t="str">
            <v/>
          </cell>
        </row>
        <row r="82">
          <cell r="B82" t="str">
            <v>Household income: $40,001–$60,000</v>
          </cell>
          <cell r="C82" t="str">
            <v>Ŝ</v>
          </cell>
          <cell r="D82">
            <v>0</v>
          </cell>
          <cell r="E82" t="str">
            <v/>
          </cell>
          <cell r="F82" t="str">
            <v/>
          </cell>
        </row>
        <row r="83">
          <cell r="B83" t="str">
            <v>Household income: $60,001–$100,000</v>
          </cell>
          <cell r="C83" t="str">
            <v>Ŝ</v>
          </cell>
          <cell r="D83">
            <v>14.26</v>
          </cell>
          <cell r="E83" t="str">
            <v/>
          </cell>
          <cell r="F83" t="str">
            <v/>
          </cell>
        </row>
        <row r="84">
          <cell r="B84" t="str">
            <v>Household income: $100,001 or more</v>
          </cell>
          <cell r="C84" t="str">
            <v>Ŝ</v>
          </cell>
          <cell r="D84">
            <v>0</v>
          </cell>
          <cell r="E84" t="str">
            <v/>
          </cell>
          <cell r="F84" t="str">
            <v/>
          </cell>
        </row>
        <row r="85">
          <cell r="B85" t="str">
            <v>Not at all limited</v>
          </cell>
          <cell r="C85" t="str">
            <v>Ŝ</v>
          </cell>
          <cell r="D85">
            <v>0</v>
          </cell>
          <cell r="E85" t="str">
            <v/>
          </cell>
          <cell r="F85" t="str">
            <v/>
          </cell>
        </row>
        <row r="86">
          <cell r="B86" t="str">
            <v>A little limited</v>
          </cell>
          <cell r="C86" t="str">
            <v>Ŝ</v>
          </cell>
          <cell r="D86">
            <v>0</v>
          </cell>
          <cell r="E86" t="str">
            <v/>
          </cell>
          <cell r="F86" t="str">
            <v/>
          </cell>
        </row>
        <row r="87">
          <cell r="B87" t="str">
            <v>Quite limited</v>
          </cell>
          <cell r="C87">
            <v>89.78</v>
          </cell>
          <cell r="D87">
            <v>24.17</v>
          </cell>
          <cell r="E87" t="str">
            <v>.</v>
          </cell>
          <cell r="F87" t="str">
            <v/>
          </cell>
        </row>
        <row r="88">
          <cell r="B88" t="str">
            <v>Very limited</v>
          </cell>
          <cell r="C88" t="str">
            <v>Ŝ</v>
          </cell>
          <cell r="D88">
            <v>0</v>
          </cell>
          <cell r="E88" t="str">
            <v/>
          </cell>
          <cell r="F88" t="str">
            <v/>
          </cell>
        </row>
        <row r="89">
          <cell r="B89" t="str">
            <v>Couldn't buy it</v>
          </cell>
          <cell r="C89">
            <v>98.54</v>
          </cell>
          <cell r="D89">
            <v>2.96</v>
          </cell>
          <cell r="E89" t="str">
            <v>.‡</v>
          </cell>
          <cell r="F89" t="str">
            <v/>
          </cell>
        </row>
        <row r="90">
          <cell r="B90" t="str">
            <v>Not at all limited</v>
          </cell>
          <cell r="C90" t="str">
            <v>Ŝ</v>
          </cell>
          <cell r="D90">
            <v>0</v>
          </cell>
          <cell r="E90" t="str">
            <v/>
          </cell>
          <cell r="F90" t="str">
            <v/>
          </cell>
        </row>
        <row r="91">
          <cell r="B91" t="str">
            <v>A little limited</v>
          </cell>
          <cell r="C91" t="str">
            <v>Ŝ</v>
          </cell>
          <cell r="D91">
            <v>0</v>
          </cell>
          <cell r="E91" t="str">
            <v/>
          </cell>
          <cell r="F91" t="str">
            <v/>
          </cell>
        </row>
        <row r="92">
          <cell r="B92" t="str">
            <v>Quite or very limited</v>
          </cell>
          <cell r="C92" t="str">
            <v>Ŝ</v>
          </cell>
          <cell r="D92">
            <v>15.01</v>
          </cell>
          <cell r="E92" t="str">
            <v/>
          </cell>
          <cell r="F92" t="str">
            <v/>
          </cell>
        </row>
        <row r="93">
          <cell r="B93" t="str">
            <v>Couldn't buy it</v>
          </cell>
          <cell r="C93">
            <v>98.54</v>
          </cell>
          <cell r="D93">
            <v>2.96</v>
          </cell>
          <cell r="E93" t="str">
            <v>.‡</v>
          </cell>
          <cell r="F93" t="str">
            <v/>
          </cell>
        </row>
        <row r="94">
          <cell r="B94" t="str">
            <v>Yes, can meet unexpected expense</v>
          </cell>
          <cell r="C94" t="str">
            <v>Ŝ</v>
          </cell>
          <cell r="D94">
            <v>0</v>
          </cell>
          <cell r="E94" t="str">
            <v/>
          </cell>
          <cell r="F94" t="str">
            <v/>
          </cell>
        </row>
        <row r="95">
          <cell r="B95" t="str">
            <v>No, cannot meet unexpected expense</v>
          </cell>
          <cell r="C95">
            <v>95.15</v>
          </cell>
          <cell r="D95">
            <v>7.45</v>
          </cell>
          <cell r="E95" t="str">
            <v>.‡</v>
          </cell>
          <cell r="F95" t="str">
            <v/>
          </cell>
        </row>
        <row r="96">
          <cell r="B96" t="str">
            <v>Household had no vehicle access</v>
          </cell>
          <cell r="C96" t="str">
            <v>Ŝ</v>
          </cell>
          <cell r="D96">
            <v>8.02</v>
          </cell>
          <cell r="E96" t="str">
            <v/>
          </cell>
          <cell r="F96" t="str">
            <v/>
          </cell>
        </row>
        <row r="97">
          <cell r="B97" t="str">
            <v>Household had vehicle access</v>
          </cell>
          <cell r="C97">
            <v>98.02</v>
          </cell>
          <cell r="D97">
            <v>3.95</v>
          </cell>
          <cell r="E97" t="str">
            <v>.‡</v>
          </cell>
          <cell r="F97" t="str">
            <v/>
          </cell>
        </row>
        <row r="98">
          <cell r="B98" t="str">
            <v>Household had access to device</v>
          </cell>
          <cell r="C98">
            <v>97.74</v>
          </cell>
          <cell r="D98">
            <v>3.47</v>
          </cell>
          <cell r="E98" t="str">
            <v>.‡</v>
          </cell>
          <cell r="F98" t="str">
            <v/>
          </cell>
        </row>
        <row r="99">
          <cell r="B99" t="str">
            <v>One person household</v>
          </cell>
          <cell r="C99" t="str">
            <v>Ŝ</v>
          </cell>
          <cell r="D99">
            <v>13.2</v>
          </cell>
          <cell r="E99" t="str">
            <v/>
          </cell>
          <cell r="F99" t="str">
            <v/>
          </cell>
        </row>
        <row r="100">
          <cell r="B100" t="str">
            <v>One parent with child(ren)</v>
          </cell>
          <cell r="C100" t="str">
            <v>Ŝ</v>
          </cell>
          <cell r="D100">
            <v>6.43</v>
          </cell>
          <cell r="E100" t="str">
            <v/>
          </cell>
          <cell r="F100" t="str">
            <v/>
          </cell>
        </row>
        <row r="101">
          <cell r="B101" t="str">
            <v>Couple only</v>
          </cell>
          <cell r="C101" t="str">
            <v>Ŝ</v>
          </cell>
          <cell r="D101">
            <v>0</v>
          </cell>
          <cell r="E101" t="str">
            <v/>
          </cell>
          <cell r="F101" t="str">
            <v/>
          </cell>
        </row>
        <row r="102">
          <cell r="B102" t="str">
            <v>Couple with child(ren)</v>
          </cell>
          <cell r="C102" t="str">
            <v>Ŝ</v>
          </cell>
          <cell r="D102">
            <v>0</v>
          </cell>
          <cell r="E102" t="str">
            <v/>
          </cell>
          <cell r="F102" t="str">
            <v/>
          </cell>
        </row>
        <row r="103">
          <cell r="B103" t="str">
            <v>Other multi-person household</v>
          </cell>
          <cell r="C103" t="str">
            <v>Ŝ</v>
          </cell>
          <cell r="D103">
            <v>0</v>
          </cell>
          <cell r="E103" t="str">
            <v/>
          </cell>
          <cell r="F103" t="str">
            <v/>
          </cell>
        </row>
        <row r="104">
          <cell r="B104" t="str">
            <v>Other household with couple and/or child</v>
          </cell>
          <cell r="C104" t="str">
            <v>Ŝ</v>
          </cell>
          <cell r="D104">
            <v>0</v>
          </cell>
          <cell r="E104" t="str">
            <v/>
          </cell>
          <cell r="F104" t="str">
            <v/>
          </cell>
        </row>
        <row r="105">
          <cell r="B105" t="str">
            <v>One-person household</v>
          </cell>
          <cell r="C105" t="str">
            <v>Ŝ</v>
          </cell>
          <cell r="D105">
            <v>13.2</v>
          </cell>
          <cell r="E105" t="str">
            <v/>
          </cell>
          <cell r="F105" t="str">
            <v/>
          </cell>
        </row>
        <row r="106">
          <cell r="B106" t="str">
            <v>Two-people household</v>
          </cell>
          <cell r="C106" t="str">
            <v>Ŝ</v>
          </cell>
          <cell r="D106">
            <v>0</v>
          </cell>
          <cell r="E106" t="str">
            <v/>
          </cell>
          <cell r="F106" t="str">
            <v/>
          </cell>
        </row>
        <row r="107">
          <cell r="B107" t="str">
            <v>Three-people household</v>
          </cell>
          <cell r="C107" t="str">
            <v>Ŝ</v>
          </cell>
          <cell r="D107">
            <v>0</v>
          </cell>
          <cell r="E107" t="str">
            <v/>
          </cell>
          <cell r="F107" t="str">
            <v/>
          </cell>
        </row>
        <row r="108">
          <cell r="B108" t="str">
            <v>Four-people household</v>
          </cell>
          <cell r="C108" t="str">
            <v>Ŝ</v>
          </cell>
          <cell r="D108">
            <v>0</v>
          </cell>
          <cell r="E108" t="str">
            <v/>
          </cell>
          <cell r="F108" t="str">
            <v/>
          </cell>
        </row>
        <row r="109">
          <cell r="B109" t="str">
            <v>Five-or-more-people household</v>
          </cell>
          <cell r="C109">
            <v>90.89</v>
          </cell>
          <cell r="D109">
            <v>21.06</v>
          </cell>
          <cell r="E109" t="str">
            <v>.</v>
          </cell>
          <cell r="F109" t="str">
            <v/>
          </cell>
        </row>
        <row r="110">
          <cell r="B110" t="str">
            <v>No children in household</v>
          </cell>
          <cell r="C110">
            <v>98.17</v>
          </cell>
          <cell r="D110">
            <v>3.7</v>
          </cell>
          <cell r="E110" t="str">
            <v>.‡</v>
          </cell>
          <cell r="F110" t="str">
            <v/>
          </cell>
        </row>
        <row r="111">
          <cell r="B111" t="str">
            <v>One-child household</v>
          </cell>
          <cell r="C111" t="str">
            <v>Ŝ</v>
          </cell>
          <cell r="D111">
            <v>0</v>
          </cell>
          <cell r="E111" t="str">
            <v/>
          </cell>
          <cell r="F111" t="str">
            <v/>
          </cell>
        </row>
        <row r="112">
          <cell r="B112" t="str">
            <v>Two-or-more-children household</v>
          </cell>
          <cell r="C112" t="str">
            <v>Ŝ</v>
          </cell>
          <cell r="D112">
            <v>8.86</v>
          </cell>
          <cell r="E112" t="str">
            <v/>
          </cell>
          <cell r="F112" t="str">
            <v/>
          </cell>
        </row>
        <row r="113">
          <cell r="B113" t="str">
            <v>No children in household</v>
          </cell>
          <cell r="C113">
            <v>98.17</v>
          </cell>
          <cell r="D113">
            <v>3.7</v>
          </cell>
          <cell r="E113" t="str">
            <v>.‡</v>
          </cell>
          <cell r="F113" t="str">
            <v/>
          </cell>
        </row>
        <row r="114">
          <cell r="B114" t="str">
            <v>One-or-more-children household</v>
          </cell>
          <cell r="C114">
            <v>97.52</v>
          </cell>
          <cell r="D114">
            <v>4.99</v>
          </cell>
          <cell r="E114" t="str">
            <v>.‡</v>
          </cell>
          <cell r="F114" t="str">
            <v/>
          </cell>
        </row>
        <row r="115">
          <cell r="B115" t="str">
            <v>Yes, lived at current address</v>
          </cell>
          <cell r="C115">
            <v>100</v>
          </cell>
          <cell r="D115">
            <v>0</v>
          </cell>
          <cell r="E115" t="str">
            <v>.‡</v>
          </cell>
          <cell r="F115" t="str">
            <v/>
          </cell>
        </row>
        <row r="116">
          <cell r="B116" t="str">
            <v>No, did not live at current address</v>
          </cell>
          <cell r="C116" t="str">
            <v>Ŝ</v>
          </cell>
          <cell r="D116">
            <v>9.74</v>
          </cell>
          <cell r="E116" t="str">
            <v/>
          </cell>
          <cell r="F116" t="str">
            <v/>
          </cell>
        </row>
        <row r="117">
          <cell r="B117" t="str">
            <v>Owned</v>
          </cell>
          <cell r="C117" t="str">
            <v>Ŝ</v>
          </cell>
          <cell r="D117">
            <v>0</v>
          </cell>
          <cell r="E117" t="str">
            <v/>
          </cell>
          <cell r="F117" t="str">
            <v/>
          </cell>
        </row>
        <row r="118">
          <cell r="B118" t="str">
            <v>Rented, private</v>
          </cell>
          <cell r="C118">
            <v>96.69</v>
          </cell>
          <cell r="D118">
            <v>6.67</v>
          </cell>
          <cell r="E118" t="str">
            <v>.‡</v>
          </cell>
          <cell r="F118" t="str">
            <v/>
          </cell>
        </row>
        <row r="119">
          <cell r="B119" t="str">
            <v>Rented, government</v>
          </cell>
          <cell r="C119" t="str">
            <v>Ŝ</v>
          </cell>
          <cell r="D119">
            <v>5</v>
          </cell>
          <cell r="E119" t="str">
            <v/>
          </cell>
          <cell r="F119" t="str">
            <v/>
          </cell>
        </row>
        <row r="121">
          <cell r="B121"/>
          <cell r="C121"/>
          <cell r="D121"/>
          <cell r="E121"/>
          <cell r="F121"/>
        </row>
        <row r="122">
          <cell r="B122"/>
          <cell r="C122"/>
          <cell r="D122"/>
          <cell r="E122"/>
          <cell r="F122"/>
        </row>
        <row r="123">
          <cell r="B123"/>
          <cell r="C123"/>
          <cell r="D123"/>
          <cell r="E123"/>
          <cell r="F123"/>
        </row>
        <row r="124">
          <cell r="B124"/>
          <cell r="C124"/>
          <cell r="D124"/>
          <cell r="E124"/>
          <cell r="F124"/>
        </row>
        <row r="125">
          <cell r="B125"/>
          <cell r="C125"/>
          <cell r="D125"/>
          <cell r="E125"/>
          <cell r="F125"/>
        </row>
        <row r="126">
          <cell r="B126"/>
          <cell r="C126"/>
          <cell r="D126"/>
          <cell r="E126"/>
          <cell r="F126"/>
        </row>
      </sheetData>
      <sheetData sheetId="18">
        <row r="4">
          <cell r="B4" t="str">
            <v>New Zealand Average</v>
          </cell>
          <cell r="C4">
            <v>81.84</v>
          </cell>
          <cell r="D4">
            <v>11.92</v>
          </cell>
          <cell r="E4" t="str">
            <v>.</v>
          </cell>
          <cell r="F4" t="str">
            <v/>
          </cell>
        </row>
        <row r="5">
          <cell r="B5" t="str">
            <v>Male</v>
          </cell>
          <cell r="C5" t="str">
            <v>S</v>
          </cell>
          <cell r="D5">
            <v>53.96</v>
          </cell>
          <cell r="E5" t="str">
            <v/>
          </cell>
          <cell r="F5" t="str">
            <v/>
          </cell>
        </row>
        <row r="6">
          <cell r="B6" t="str">
            <v>Female</v>
          </cell>
          <cell r="C6">
            <v>85.25</v>
          </cell>
          <cell r="D6">
            <v>12.63</v>
          </cell>
          <cell r="E6" t="str">
            <v>.</v>
          </cell>
          <cell r="F6" t="str">
            <v/>
          </cell>
        </row>
        <row r="7">
          <cell r="B7" t="str">
            <v>Cis-male</v>
          </cell>
          <cell r="C7" t="str">
            <v>S</v>
          </cell>
          <cell r="D7">
            <v>53.96</v>
          </cell>
          <cell r="E7" t="str">
            <v/>
          </cell>
          <cell r="F7" t="str">
            <v/>
          </cell>
        </row>
        <row r="8">
          <cell r="B8" t="str">
            <v>Cis-female</v>
          </cell>
          <cell r="C8">
            <v>84.75</v>
          </cell>
          <cell r="D8">
            <v>13.26</v>
          </cell>
          <cell r="E8" t="str">
            <v>.</v>
          </cell>
          <cell r="F8" t="str">
            <v/>
          </cell>
        </row>
        <row r="9">
          <cell r="B9" t="str">
            <v>Gender-diverse or trans-gender</v>
          </cell>
          <cell r="C9" t="str">
            <v>Ŝ</v>
          </cell>
          <cell r="D9">
            <v>0</v>
          </cell>
          <cell r="E9" t="str">
            <v/>
          </cell>
          <cell r="F9" t="str">
            <v>*</v>
          </cell>
        </row>
        <row r="10">
          <cell r="B10" t="str">
            <v>Heterosexual</v>
          </cell>
          <cell r="C10">
            <v>81.13</v>
          </cell>
          <cell r="D10">
            <v>12.37</v>
          </cell>
          <cell r="E10" t="str">
            <v>.</v>
          </cell>
          <cell r="F10" t="str">
            <v/>
          </cell>
        </row>
        <row r="11">
          <cell r="B11" t="str">
            <v>Gay or lesbian</v>
          </cell>
          <cell r="C11" t="str">
            <v>Ŝ</v>
          </cell>
          <cell r="D11">
            <v>0</v>
          </cell>
          <cell r="E11" t="str">
            <v/>
          </cell>
          <cell r="F11" t="str">
            <v>*</v>
          </cell>
        </row>
        <row r="12">
          <cell r="B12" t="str">
            <v>Bisexual</v>
          </cell>
          <cell r="C12" t="str">
            <v>Ŝ</v>
          </cell>
          <cell r="D12">
            <v>0</v>
          </cell>
          <cell r="E12" t="str">
            <v/>
          </cell>
          <cell r="F12" t="str">
            <v>*</v>
          </cell>
        </row>
        <row r="13">
          <cell r="B13" t="str">
            <v>People with diverse sexualities</v>
          </cell>
          <cell r="C13" t="str">
            <v>Ŝ</v>
          </cell>
          <cell r="D13">
            <v>0</v>
          </cell>
          <cell r="E13" t="str">
            <v/>
          </cell>
          <cell r="F13" t="str">
            <v>*</v>
          </cell>
        </row>
        <row r="14">
          <cell r="B14" t="str">
            <v>Not LGBT</v>
          </cell>
          <cell r="C14">
            <v>80.569999999999993</v>
          </cell>
          <cell r="D14">
            <v>12.91</v>
          </cell>
          <cell r="E14" t="str">
            <v>.</v>
          </cell>
          <cell r="F14" t="str">
            <v/>
          </cell>
        </row>
        <row r="15">
          <cell r="B15" t="str">
            <v>LGBT</v>
          </cell>
          <cell r="C15" t="str">
            <v>Ŝ</v>
          </cell>
          <cell r="D15">
            <v>0</v>
          </cell>
          <cell r="E15" t="str">
            <v/>
          </cell>
          <cell r="F15" t="str">
            <v>*</v>
          </cell>
        </row>
        <row r="16">
          <cell r="B16" t="str">
            <v>15–19 years</v>
          </cell>
          <cell r="C16" t="str">
            <v>Ŝ</v>
          </cell>
          <cell r="D16">
            <v>0</v>
          </cell>
          <cell r="E16" t="str">
            <v/>
          </cell>
          <cell r="F16" t="str">
            <v>*</v>
          </cell>
        </row>
        <row r="17">
          <cell r="B17" t="str">
            <v>20–29 years</v>
          </cell>
          <cell r="C17">
            <v>83.13</v>
          </cell>
          <cell r="D17">
            <v>20.38</v>
          </cell>
          <cell r="E17" t="str">
            <v>.</v>
          </cell>
          <cell r="F17" t="str">
            <v/>
          </cell>
        </row>
        <row r="18">
          <cell r="B18" t="str">
            <v>30–39 years</v>
          </cell>
          <cell r="C18" t="str">
            <v>Ŝ</v>
          </cell>
          <cell r="D18">
            <v>14.33</v>
          </cell>
          <cell r="E18" t="str">
            <v/>
          </cell>
          <cell r="F18" t="str">
            <v/>
          </cell>
        </row>
        <row r="19">
          <cell r="B19" t="str">
            <v>40–49 years</v>
          </cell>
          <cell r="C19">
            <v>93.42</v>
          </cell>
          <cell r="D19">
            <v>20.260000000000002</v>
          </cell>
          <cell r="E19" t="str">
            <v>.</v>
          </cell>
          <cell r="F19" t="str">
            <v/>
          </cell>
        </row>
        <row r="20">
          <cell r="B20" t="str">
            <v>50–59 years</v>
          </cell>
          <cell r="C20" t="str">
            <v>S</v>
          </cell>
          <cell r="D20">
            <v>108.59</v>
          </cell>
          <cell r="E20" t="str">
            <v/>
          </cell>
          <cell r="F20" t="str">
            <v/>
          </cell>
        </row>
        <row r="21">
          <cell r="B21" t="str">
            <v>65 years and over</v>
          </cell>
          <cell r="C21">
            <v>0</v>
          </cell>
          <cell r="D21">
            <v>0</v>
          </cell>
          <cell r="E21" t="str">
            <v>.</v>
          </cell>
          <cell r="F21" t="str">
            <v>*</v>
          </cell>
        </row>
        <row r="22">
          <cell r="B22" t="str">
            <v>15–29 years</v>
          </cell>
          <cell r="C22">
            <v>84.2</v>
          </cell>
          <cell r="D22">
            <v>19.11</v>
          </cell>
          <cell r="E22" t="str">
            <v>.</v>
          </cell>
          <cell r="F22" t="str">
            <v/>
          </cell>
        </row>
        <row r="23">
          <cell r="B23" t="str">
            <v>30–64 years</v>
          </cell>
          <cell r="C23" t="str">
            <v>Ŝ</v>
          </cell>
          <cell r="D23">
            <v>15.75</v>
          </cell>
          <cell r="E23" t="str">
            <v/>
          </cell>
          <cell r="F23" t="str">
            <v/>
          </cell>
        </row>
        <row r="24">
          <cell r="B24" t="str">
            <v>65 years and over</v>
          </cell>
          <cell r="C24">
            <v>0</v>
          </cell>
          <cell r="D24">
            <v>0</v>
          </cell>
          <cell r="E24" t="str">
            <v>.</v>
          </cell>
          <cell r="F24" t="str">
            <v>*</v>
          </cell>
        </row>
        <row r="25">
          <cell r="B25" t="str">
            <v>15–19 years</v>
          </cell>
          <cell r="C25" t="str">
            <v>Ŝ</v>
          </cell>
          <cell r="D25">
            <v>0</v>
          </cell>
          <cell r="E25" t="str">
            <v/>
          </cell>
          <cell r="F25" t="str">
            <v>*</v>
          </cell>
        </row>
        <row r="26">
          <cell r="B26" t="str">
            <v>20–29 years</v>
          </cell>
          <cell r="C26">
            <v>83.13</v>
          </cell>
          <cell r="D26">
            <v>20.38</v>
          </cell>
          <cell r="E26" t="str">
            <v>.</v>
          </cell>
          <cell r="F26" t="str">
            <v/>
          </cell>
        </row>
        <row r="27">
          <cell r="B27" t="str">
            <v>NZ European</v>
          </cell>
          <cell r="C27">
            <v>78.95</v>
          </cell>
          <cell r="D27">
            <v>19.27</v>
          </cell>
          <cell r="E27" t="str">
            <v>.</v>
          </cell>
          <cell r="F27" t="str">
            <v/>
          </cell>
        </row>
        <row r="28">
          <cell r="B28" t="str">
            <v>Māori</v>
          </cell>
          <cell r="C28" t="str">
            <v>Ŝ</v>
          </cell>
          <cell r="D28">
            <v>8.99</v>
          </cell>
          <cell r="E28" t="str">
            <v/>
          </cell>
          <cell r="F28" t="str">
            <v/>
          </cell>
        </row>
        <row r="29">
          <cell r="B29" t="str">
            <v>Pacific peoples</v>
          </cell>
          <cell r="C29" t="str">
            <v>Ŝ</v>
          </cell>
          <cell r="D29">
            <v>15.98</v>
          </cell>
          <cell r="E29" t="str">
            <v/>
          </cell>
          <cell r="F29" t="str">
            <v/>
          </cell>
        </row>
        <row r="30">
          <cell r="B30" t="str">
            <v>Asian</v>
          </cell>
          <cell r="C30">
            <v>0</v>
          </cell>
          <cell r="D30">
            <v>0</v>
          </cell>
          <cell r="E30" t="str">
            <v>.</v>
          </cell>
          <cell r="F30" t="str">
            <v>*</v>
          </cell>
        </row>
        <row r="31">
          <cell r="B31" t="str">
            <v>Indian</v>
          </cell>
          <cell r="C31">
            <v>0</v>
          </cell>
          <cell r="D31">
            <v>0</v>
          </cell>
          <cell r="E31" t="str">
            <v>.</v>
          </cell>
          <cell r="F31" t="str">
            <v>*</v>
          </cell>
        </row>
        <row r="32">
          <cell r="B32" t="str">
            <v>Other ethnicity (except European and Māori)</v>
          </cell>
          <cell r="C32">
            <v>76.319999999999993</v>
          </cell>
          <cell r="D32">
            <v>37.409999999999997</v>
          </cell>
          <cell r="E32" t="str">
            <v>.</v>
          </cell>
          <cell r="F32" t="str">
            <v/>
          </cell>
        </row>
        <row r="33">
          <cell r="B33" t="str">
            <v>Other ethnicity (except European, Māori and Asian)</v>
          </cell>
          <cell r="C33" t="str">
            <v>Ŝ</v>
          </cell>
          <cell r="D33">
            <v>15.98</v>
          </cell>
          <cell r="E33" t="str">
            <v/>
          </cell>
          <cell r="F33" t="str">
            <v/>
          </cell>
        </row>
        <row r="34">
          <cell r="B34" t="str">
            <v>Other ethnicity (except European, Māori and Pacific)</v>
          </cell>
          <cell r="C34">
            <v>0</v>
          </cell>
          <cell r="D34">
            <v>0</v>
          </cell>
          <cell r="E34" t="str">
            <v>.</v>
          </cell>
          <cell r="F34" t="str">
            <v>*</v>
          </cell>
        </row>
        <row r="35">
          <cell r="B35">
            <v>2018</v>
          </cell>
          <cell r="C35">
            <v>86.4</v>
          </cell>
          <cell r="D35">
            <v>13.91</v>
          </cell>
          <cell r="E35" t="str">
            <v>.</v>
          </cell>
          <cell r="F35" t="str">
            <v/>
          </cell>
        </row>
        <row r="36">
          <cell r="B36" t="str">
            <v>2019/20</v>
          </cell>
          <cell r="C36" t="str">
            <v>Ŝ</v>
          </cell>
          <cell r="D36">
            <v>19.72</v>
          </cell>
          <cell r="E36" t="str">
            <v/>
          </cell>
          <cell r="F36" t="str">
            <v/>
          </cell>
        </row>
        <row r="37">
          <cell r="B37" t="str">
            <v>Auckland</v>
          </cell>
          <cell r="C37">
            <v>71.349999999999994</v>
          </cell>
          <cell r="D37">
            <v>23.67</v>
          </cell>
          <cell r="E37" t="str">
            <v>.</v>
          </cell>
          <cell r="F37" t="str">
            <v/>
          </cell>
        </row>
        <row r="38">
          <cell r="B38" t="str">
            <v>Wellington</v>
          </cell>
          <cell r="C38" t="str">
            <v>Ŝ</v>
          </cell>
          <cell r="D38">
            <v>5.29</v>
          </cell>
          <cell r="E38" t="str">
            <v/>
          </cell>
          <cell r="F38" t="str">
            <v/>
          </cell>
        </row>
        <row r="39">
          <cell r="B39" t="str">
            <v>Rest of North Island</v>
          </cell>
          <cell r="C39" t="str">
            <v>Ŝ</v>
          </cell>
          <cell r="D39">
            <v>15.09</v>
          </cell>
          <cell r="E39" t="str">
            <v/>
          </cell>
          <cell r="F39" t="str">
            <v/>
          </cell>
        </row>
        <row r="40">
          <cell r="B40" t="str">
            <v>Canterbury</v>
          </cell>
          <cell r="C40" t="str">
            <v>Ŝ</v>
          </cell>
          <cell r="D40">
            <v>4.84</v>
          </cell>
          <cell r="E40" t="str">
            <v/>
          </cell>
          <cell r="F40" t="str">
            <v/>
          </cell>
        </row>
        <row r="41">
          <cell r="B41" t="str">
            <v>Rest of South Island</v>
          </cell>
          <cell r="C41">
            <v>0</v>
          </cell>
          <cell r="D41">
            <v>0</v>
          </cell>
          <cell r="E41" t="str">
            <v>.</v>
          </cell>
          <cell r="F41" t="str">
            <v>*</v>
          </cell>
        </row>
        <row r="42">
          <cell r="B42" t="str">
            <v>Major urban area</v>
          </cell>
          <cell r="C42" t="str">
            <v>Ŝ</v>
          </cell>
          <cell r="D42">
            <v>18.2</v>
          </cell>
          <cell r="E42" t="str">
            <v/>
          </cell>
          <cell r="F42" t="str">
            <v/>
          </cell>
        </row>
        <row r="43">
          <cell r="B43" t="str">
            <v>Large urban area</v>
          </cell>
          <cell r="C43">
            <v>72.430000000000007</v>
          </cell>
          <cell r="D43">
            <v>35.380000000000003</v>
          </cell>
          <cell r="E43" t="str">
            <v>.</v>
          </cell>
          <cell r="F43" t="str">
            <v/>
          </cell>
        </row>
        <row r="44">
          <cell r="B44" t="str">
            <v>Medium urban area</v>
          </cell>
          <cell r="C44" t="str">
            <v>Ŝ</v>
          </cell>
          <cell r="D44">
            <v>4.29</v>
          </cell>
          <cell r="E44" t="str">
            <v/>
          </cell>
          <cell r="F44" t="str">
            <v>*</v>
          </cell>
        </row>
        <row r="45">
          <cell r="B45" t="str">
            <v>Small urban area</v>
          </cell>
          <cell r="C45">
            <v>86.78</v>
          </cell>
          <cell r="D45">
            <v>30.48</v>
          </cell>
          <cell r="E45" t="str">
            <v>.</v>
          </cell>
          <cell r="F45" t="str">
            <v/>
          </cell>
        </row>
        <row r="46">
          <cell r="B46" t="str">
            <v>Rural settlement/rural other</v>
          </cell>
          <cell r="C46" t="str">
            <v>Ŝ</v>
          </cell>
          <cell r="D46">
            <v>0</v>
          </cell>
          <cell r="E46" t="str">
            <v/>
          </cell>
          <cell r="F46" t="str">
            <v>*</v>
          </cell>
        </row>
        <row r="47">
          <cell r="B47" t="str">
            <v>Major urban area</v>
          </cell>
          <cell r="C47" t="str">
            <v>Ŝ</v>
          </cell>
          <cell r="D47">
            <v>18.2</v>
          </cell>
          <cell r="E47" t="str">
            <v/>
          </cell>
          <cell r="F47" t="str">
            <v/>
          </cell>
        </row>
        <row r="48">
          <cell r="B48" t="str">
            <v>Medium/large urban area</v>
          </cell>
          <cell r="C48">
            <v>79.760000000000005</v>
          </cell>
          <cell r="D48">
            <v>25.3</v>
          </cell>
          <cell r="E48" t="str">
            <v>.</v>
          </cell>
          <cell r="F48" t="str">
            <v/>
          </cell>
        </row>
        <row r="49">
          <cell r="B49" t="str">
            <v>Small urban/rural area</v>
          </cell>
          <cell r="C49" t="str">
            <v>Ŝ</v>
          </cell>
          <cell r="D49">
            <v>16.57</v>
          </cell>
          <cell r="E49" t="str">
            <v/>
          </cell>
          <cell r="F49" t="str">
            <v/>
          </cell>
        </row>
        <row r="50">
          <cell r="B50" t="str">
            <v>Quintile 2</v>
          </cell>
          <cell r="C50">
            <v>90.54</v>
          </cell>
          <cell r="D50">
            <v>28.93</v>
          </cell>
          <cell r="E50" t="str">
            <v>.</v>
          </cell>
          <cell r="F50" t="str">
            <v/>
          </cell>
        </row>
        <row r="51">
          <cell r="B51" t="str">
            <v>Quintile 3</v>
          </cell>
          <cell r="C51" t="str">
            <v>Ŝ</v>
          </cell>
          <cell r="D51">
            <v>0</v>
          </cell>
          <cell r="E51" t="str">
            <v/>
          </cell>
          <cell r="F51" t="str">
            <v>*</v>
          </cell>
        </row>
        <row r="52">
          <cell r="B52" t="str">
            <v>Quintile 4</v>
          </cell>
          <cell r="C52">
            <v>68.14</v>
          </cell>
          <cell r="D52">
            <v>26.99</v>
          </cell>
          <cell r="E52" t="str">
            <v>.</v>
          </cell>
          <cell r="F52" t="str">
            <v/>
          </cell>
        </row>
        <row r="53">
          <cell r="B53" t="str">
            <v>Quintile 5 (most deprived)</v>
          </cell>
          <cell r="C53">
            <v>87.48</v>
          </cell>
          <cell r="D53">
            <v>16.739999999999998</v>
          </cell>
          <cell r="E53" t="str">
            <v>.</v>
          </cell>
          <cell r="F53" t="str">
            <v/>
          </cell>
        </row>
        <row r="54">
          <cell r="B54" t="str">
            <v>Had partner within last 12 months</v>
          </cell>
          <cell r="C54">
            <v>81.84</v>
          </cell>
          <cell r="D54">
            <v>11.92</v>
          </cell>
          <cell r="E54" t="str">
            <v>.</v>
          </cell>
          <cell r="F54" t="str">
            <v/>
          </cell>
        </row>
        <row r="55">
          <cell r="B55" t="str">
            <v>Has ever had a partner</v>
          </cell>
          <cell r="C55">
            <v>81.84</v>
          </cell>
          <cell r="D55">
            <v>11.92</v>
          </cell>
          <cell r="E55" t="str">
            <v>.</v>
          </cell>
          <cell r="F55" t="str">
            <v/>
          </cell>
        </row>
        <row r="56">
          <cell r="B56" t="str">
            <v>Partnered – legally registered</v>
          </cell>
          <cell r="C56" t="str">
            <v>S</v>
          </cell>
          <cell r="D56">
            <v>61.84</v>
          </cell>
          <cell r="E56" t="str">
            <v/>
          </cell>
          <cell r="F56" t="str">
            <v/>
          </cell>
        </row>
        <row r="57">
          <cell r="B57" t="str">
            <v>Partnered – not legally registered</v>
          </cell>
          <cell r="C57">
            <v>79.89</v>
          </cell>
          <cell r="D57">
            <v>25.89</v>
          </cell>
          <cell r="E57" t="str">
            <v>.</v>
          </cell>
          <cell r="F57" t="str">
            <v/>
          </cell>
        </row>
        <row r="58">
          <cell r="B58" t="str">
            <v>Non-partnered</v>
          </cell>
          <cell r="C58">
            <v>85.23</v>
          </cell>
          <cell r="D58">
            <v>15.46</v>
          </cell>
          <cell r="E58" t="str">
            <v>.</v>
          </cell>
          <cell r="F58" t="str">
            <v/>
          </cell>
        </row>
        <row r="59">
          <cell r="B59" t="str">
            <v>Never married and never in a civil union</v>
          </cell>
          <cell r="C59" t="str">
            <v>Ŝ</v>
          </cell>
          <cell r="D59">
            <v>14.47</v>
          </cell>
          <cell r="E59" t="str">
            <v/>
          </cell>
          <cell r="F59" t="str">
            <v/>
          </cell>
        </row>
        <row r="60">
          <cell r="B60" t="str">
            <v>Divorced</v>
          </cell>
          <cell r="C60" t="str">
            <v>S</v>
          </cell>
          <cell r="D60">
            <v>61.37</v>
          </cell>
          <cell r="E60" t="str">
            <v/>
          </cell>
          <cell r="F60" t="str">
            <v/>
          </cell>
        </row>
        <row r="61">
          <cell r="B61" t="str">
            <v>Separated</v>
          </cell>
          <cell r="C61" t="str">
            <v>Ŝ</v>
          </cell>
          <cell r="D61">
            <v>19.29</v>
          </cell>
          <cell r="E61" t="str">
            <v/>
          </cell>
          <cell r="F61" t="str">
            <v/>
          </cell>
        </row>
        <row r="62">
          <cell r="B62" t="str">
            <v>Married/civil union/de facto</v>
          </cell>
          <cell r="C62" t="str">
            <v>S</v>
          </cell>
          <cell r="D62">
            <v>61.84</v>
          </cell>
          <cell r="E62" t="str">
            <v/>
          </cell>
          <cell r="F62" t="str">
            <v/>
          </cell>
        </row>
        <row r="63">
          <cell r="B63" t="str">
            <v>Adults with disability</v>
          </cell>
          <cell r="C63" t="str">
            <v>Ŝ</v>
          </cell>
          <cell r="D63">
            <v>0</v>
          </cell>
          <cell r="E63" t="str">
            <v/>
          </cell>
          <cell r="F63" t="str">
            <v>*</v>
          </cell>
        </row>
        <row r="64">
          <cell r="B64" t="str">
            <v>Adults without disability</v>
          </cell>
          <cell r="C64">
            <v>80.62</v>
          </cell>
          <cell r="D64">
            <v>12.45</v>
          </cell>
          <cell r="E64" t="str">
            <v>.</v>
          </cell>
          <cell r="F64" t="str">
            <v/>
          </cell>
        </row>
        <row r="65">
          <cell r="B65" t="str">
            <v>Low level of psychological distress</v>
          </cell>
          <cell r="C65">
            <v>91.1</v>
          </cell>
          <cell r="D65">
            <v>9.6199999999999992</v>
          </cell>
          <cell r="E65" t="str">
            <v>.‡</v>
          </cell>
          <cell r="F65" t="str">
            <v/>
          </cell>
        </row>
        <row r="66">
          <cell r="B66" t="str">
            <v>Moderate level of psychological distress</v>
          </cell>
          <cell r="C66">
            <v>54.15</v>
          </cell>
          <cell r="D66">
            <v>22.33</v>
          </cell>
          <cell r="E66" t="str">
            <v>.</v>
          </cell>
          <cell r="F66" t="str">
            <v/>
          </cell>
        </row>
        <row r="67">
          <cell r="B67" t="str">
            <v>High level of psychological distress</v>
          </cell>
          <cell r="C67" t="str">
            <v>S</v>
          </cell>
          <cell r="D67">
            <v>70.94</v>
          </cell>
          <cell r="E67" t="str">
            <v/>
          </cell>
          <cell r="F67" t="str">
            <v/>
          </cell>
        </row>
        <row r="68">
          <cell r="B68" t="str">
            <v>No probable serious mental illness</v>
          </cell>
          <cell r="C68">
            <v>91.1</v>
          </cell>
          <cell r="D68">
            <v>9.6199999999999992</v>
          </cell>
          <cell r="E68" t="str">
            <v>.‡</v>
          </cell>
          <cell r="F68" t="str">
            <v/>
          </cell>
        </row>
        <row r="69">
          <cell r="B69" t="str">
            <v>Probable serious mental illness</v>
          </cell>
          <cell r="C69">
            <v>54.15</v>
          </cell>
          <cell r="D69">
            <v>22.33</v>
          </cell>
          <cell r="E69" t="str">
            <v>.</v>
          </cell>
          <cell r="F69" t="str">
            <v/>
          </cell>
        </row>
        <row r="70">
          <cell r="B70" t="str">
            <v>Employed</v>
          </cell>
          <cell r="C70" t="str">
            <v>Ŝ</v>
          </cell>
          <cell r="D70">
            <v>19.46</v>
          </cell>
          <cell r="E70" t="str">
            <v/>
          </cell>
          <cell r="F70" t="str">
            <v/>
          </cell>
        </row>
        <row r="71">
          <cell r="B71" t="str">
            <v>Unemployed</v>
          </cell>
          <cell r="C71" t="str">
            <v>S</v>
          </cell>
          <cell r="D71">
            <v>81.010000000000005</v>
          </cell>
          <cell r="E71" t="str">
            <v/>
          </cell>
          <cell r="F71" t="str">
            <v/>
          </cell>
        </row>
        <row r="72">
          <cell r="B72" t="str">
            <v>Home or caring duties or voluntary work</v>
          </cell>
          <cell r="C72">
            <v>80.22</v>
          </cell>
          <cell r="D72">
            <v>29.78</v>
          </cell>
          <cell r="E72" t="str">
            <v>.</v>
          </cell>
          <cell r="F72" t="str">
            <v/>
          </cell>
        </row>
        <row r="73">
          <cell r="B73" t="str">
            <v>Not employed, studying</v>
          </cell>
          <cell r="C73" t="str">
            <v>Ŝ</v>
          </cell>
          <cell r="D73">
            <v>0</v>
          </cell>
          <cell r="E73" t="str">
            <v/>
          </cell>
          <cell r="F73" t="str">
            <v>*</v>
          </cell>
        </row>
        <row r="74">
          <cell r="B74" t="str">
            <v>Not employed, not actively seeking work/unable to work</v>
          </cell>
          <cell r="C74" t="str">
            <v>Ŝ</v>
          </cell>
          <cell r="D74">
            <v>0</v>
          </cell>
          <cell r="E74" t="str">
            <v/>
          </cell>
          <cell r="F74" t="str">
            <v>*</v>
          </cell>
        </row>
        <row r="75">
          <cell r="B75" t="str">
            <v>Other employment status</v>
          </cell>
          <cell r="C75" t="str">
            <v>Ŝ</v>
          </cell>
          <cell r="D75">
            <v>0</v>
          </cell>
          <cell r="E75" t="str">
            <v/>
          </cell>
          <cell r="F75" t="str">
            <v>*</v>
          </cell>
        </row>
        <row r="76">
          <cell r="B76" t="str">
            <v>Not in the labour force</v>
          </cell>
          <cell r="C76" t="str">
            <v>Ŝ</v>
          </cell>
          <cell r="D76">
            <v>18.73</v>
          </cell>
          <cell r="E76" t="str">
            <v/>
          </cell>
          <cell r="F76" t="str">
            <v/>
          </cell>
        </row>
        <row r="77">
          <cell r="B77" t="str">
            <v>Personal income: $20,000 or less</v>
          </cell>
          <cell r="C77" t="str">
            <v>Ŝ</v>
          </cell>
          <cell r="D77">
            <v>2.63</v>
          </cell>
          <cell r="E77" t="str">
            <v/>
          </cell>
          <cell r="F77" t="str">
            <v>*</v>
          </cell>
        </row>
        <row r="78">
          <cell r="B78" t="str">
            <v>Personal income: $20,001–$40,000</v>
          </cell>
          <cell r="C78">
            <v>72.53</v>
          </cell>
          <cell r="D78">
            <v>31.62</v>
          </cell>
          <cell r="E78" t="str">
            <v>.</v>
          </cell>
          <cell r="F78" t="str">
            <v/>
          </cell>
        </row>
        <row r="79">
          <cell r="B79" t="str">
            <v>Personal income: $40,001–$60,000</v>
          </cell>
          <cell r="C79">
            <v>74.040000000000006</v>
          </cell>
          <cell r="D79">
            <v>29.3</v>
          </cell>
          <cell r="E79" t="str">
            <v>.</v>
          </cell>
          <cell r="F79" t="str">
            <v/>
          </cell>
        </row>
        <row r="80">
          <cell r="B80" t="str">
            <v>Personal income: $60,001 or more</v>
          </cell>
          <cell r="C80" t="str">
            <v>S</v>
          </cell>
          <cell r="D80">
            <v>46.98</v>
          </cell>
          <cell r="E80" t="str">
            <v/>
          </cell>
          <cell r="F80" t="str">
            <v/>
          </cell>
        </row>
        <row r="81">
          <cell r="B81" t="str">
            <v>Household income: $40,000 or less</v>
          </cell>
          <cell r="C81" t="str">
            <v>Ŝ</v>
          </cell>
          <cell r="D81">
            <v>10.28</v>
          </cell>
          <cell r="E81" t="str">
            <v/>
          </cell>
          <cell r="F81" t="str">
            <v/>
          </cell>
        </row>
        <row r="82">
          <cell r="B82" t="str">
            <v>Household income: $40,001–$60,000</v>
          </cell>
          <cell r="C82">
            <v>74.099999999999994</v>
          </cell>
          <cell r="D82">
            <v>32.1</v>
          </cell>
          <cell r="E82" t="str">
            <v>.</v>
          </cell>
          <cell r="F82" t="str">
            <v/>
          </cell>
        </row>
        <row r="83">
          <cell r="B83" t="str">
            <v>Household income: $60,001–$100,000</v>
          </cell>
          <cell r="C83">
            <v>84.58</v>
          </cell>
          <cell r="D83">
            <v>23.86</v>
          </cell>
          <cell r="E83" t="str">
            <v>.</v>
          </cell>
          <cell r="F83" t="str">
            <v/>
          </cell>
        </row>
        <row r="84">
          <cell r="B84" t="str">
            <v>Household income: $100,001 or more</v>
          </cell>
          <cell r="C84" t="str">
            <v>S</v>
          </cell>
          <cell r="D84">
            <v>85.19</v>
          </cell>
          <cell r="E84" t="str">
            <v/>
          </cell>
          <cell r="F84" t="str">
            <v/>
          </cell>
        </row>
        <row r="85">
          <cell r="B85" t="str">
            <v>Not at all limited</v>
          </cell>
          <cell r="C85" t="str">
            <v>S</v>
          </cell>
          <cell r="D85">
            <v>54.35</v>
          </cell>
          <cell r="E85" t="str">
            <v/>
          </cell>
          <cell r="F85" t="str">
            <v/>
          </cell>
        </row>
        <row r="86">
          <cell r="B86" t="str">
            <v>A little limited</v>
          </cell>
          <cell r="C86">
            <v>87.22</v>
          </cell>
          <cell r="D86">
            <v>28.43</v>
          </cell>
          <cell r="E86" t="str">
            <v>.</v>
          </cell>
          <cell r="F86" t="str">
            <v/>
          </cell>
        </row>
        <row r="87">
          <cell r="B87" t="str">
            <v>Quite limited</v>
          </cell>
          <cell r="C87" t="str">
            <v>Ŝ</v>
          </cell>
          <cell r="D87">
            <v>19.79</v>
          </cell>
          <cell r="E87" t="str">
            <v/>
          </cell>
          <cell r="F87" t="str">
            <v/>
          </cell>
        </row>
        <row r="88">
          <cell r="B88" t="str">
            <v>Very limited</v>
          </cell>
          <cell r="C88" t="str">
            <v>Ŝ</v>
          </cell>
          <cell r="D88">
            <v>0</v>
          </cell>
          <cell r="E88" t="str">
            <v/>
          </cell>
          <cell r="F88" t="str">
            <v>*</v>
          </cell>
        </row>
        <row r="89">
          <cell r="B89" t="str">
            <v>Couldn't buy it</v>
          </cell>
          <cell r="C89">
            <v>76.64</v>
          </cell>
          <cell r="D89">
            <v>22.57</v>
          </cell>
          <cell r="E89" t="str">
            <v>.</v>
          </cell>
          <cell r="F89" t="str">
            <v/>
          </cell>
        </row>
        <row r="90">
          <cell r="B90" t="str">
            <v>Not at all limited</v>
          </cell>
          <cell r="C90" t="str">
            <v>S</v>
          </cell>
          <cell r="D90">
            <v>54.35</v>
          </cell>
          <cell r="E90" t="str">
            <v/>
          </cell>
          <cell r="F90" t="str">
            <v/>
          </cell>
        </row>
        <row r="91">
          <cell r="B91" t="str">
            <v>A little limited</v>
          </cell>
          <cell r="C91">
            <v>87.22</v>
          </cell>
          <cell r="D91">
            <v>28.43</v>
          </cell>
          <cell r="E91" t="str">
            <v>.</v>
          </cell>
          <cell r="F91" t="str">
            <v/>
          </cell>
        </row>
        <row r="92">
          <cell r="B92" t="str">
            <v>Quite or very limited</v>
          </cell>
          <cell r="C92" t="str">
            <v>Ŝ</v>
          </cell>
          <cell r="D92">
            <v>12.24</v>
          </cell>
          <cell r="E92" t="str">
            <v/>
          </cell>
          <cell r="F92" t="str">
            <v/>
          </cell>
        </row>
        <row r="93">
          <cell r="B93" t="str">
            <v>Couldn't buy it</v>
          </cell>
          <cell r="C93">
            <v>76.64</v>
          </cell>
          <cell r="D93">
            <v>22.57</v>
          </cell>
          <cell r="E93" t="str">
            <v>.</v>
          </cell>
          <cell r="F93" t="str">
            <v/>
          </cell>
        </row>
        <row r="94">
          <cell r="B94" t="str">
            <v>Yes, can meet unexpected expense</v>
          </cell>
          <cell r="C94" t="str">
            <v>Ŝ</v>
          </cell>
          <cell r="D94">
            <v>17.07</v>
          </cell>
          <cell r="E94" t="str">
            <v/>
          </cell>
          <cell r="F94" t="str">
            <v/>
          </cell>
        </row>
        <row r="95">
          <cell r="B95" t="str">
            <v>No, cannot meet unexpected expense</v>
          </cell>
          <cell r="C95">
            <v>80.290000000000006</v>
          </cell>
          <cell r="D95">
            <v>20.100000000000001</v>
          </cell>
          <cell r="E95" t="str">
            <v>.</v>
          </cell>
          <cell r="F95" t="str">
            <v/>
          </cell>
        </row>
        <row r="96">
          <cell r="B96" t="str">
            <v>Household had no vehicle access</v>
          </cell>
          <cell r="C96" t="str">
            <v>S</v>
          </cell>
          <cell r="D96">
            <v>50.76</v>
          </cell>
          <cell r="E96" t="str">
            <v/>
          </cell>
          <cell r="F96" t="str">
            <v/>
          </cell>
        </row>
        <row r="97">
          <cell r="B97" t="str">
            <v>Household had vehicle access</v>
          </cell>
          <cell r="C97">
            <v>82.88</v>
          </cell>
          <cell r="D97">
            <v>12.97</v>
          </cell>
          <cell r="E97" t="str">
            <v>.</v>
          </cell>
          <cell r="F97" t="str">
            <v/>
          </cell>
        </row>
        <row r="98">
          <cell r="B98" t="str">
            <v>Household had access to device</v>
          </cell>
          <cell r="C98">
            <v>81.84</v>
          </cell>
          <cell r="D98">
            <v>11.92</v>
          </cell>
          <cell r="E98" t="str">
            <v>.</v>
          </cell>
          <cell r="F98" t="str">
            <v/>
          </cell>
        </row>
        <row r="99">
          <cell r="B99" t="str">
            <v>One person household</v>
          </cell>
          <cell r="C99" t="str">
            <v>Ŝ</v>
          </cell>
          <cell r="D99">
            <v>0</v>
          </cell>
          <cell r="E99" t="str">
            <v/>
          </cell>
          <cell r="F99" t="str">
            <v>*</v>
          </cell>
        </row>
        <row r="100">
          <cell r="B100" t="str">
            <v>One parent with child(ren)</v>
          </cell>
          <cell r="C100" t="str">
            <v>Ŝ</v>
          </cell>
          <cell r="D100">
            <v>11.27</v>
          </cell>
          <cell r="E100" t="str">
            <v/>
          </cell>
          <cell r="F100" t="str">
            <v/>
          </cell>
        </row>
        <row r="101">
          <cell r="B101" t="str">
            <v>Couple only</v>
          </cell>
          <cell r="C101">
            <v>0</v>
          </cell>
          <cell r="D101">
            <v>0</v>
          </cell>
          <cell r="E101" t="str">
            <v>.</v>
          </cell>
          <cell r="F101" t="str">
            <v>*</v>
          </cell>
        </row>
        <row r="102">
          <cell r="B102" t="str">
            <v>Couple with child(ren)</v>
          </cell>
          <cell r="C102">
            <v>94.62</v>
          </cell>
          <cell r="D102">
            <v>22.16</v>
          </cell>
          <cell r="E102" t="str">
            <v>.</v>
          </cell>
          <cell r="F102" t="str">
            <v/>
          </cell>
        </row>
        <row r="103">
          <cell r="B103" t="str">
            <v>Other multi-person household</v>
          </cell>
          <cell r="C103" t="str">
            <v>S</v>
          </cell>
          <cell r="D103">
            <v>143.24</v>
          </cell>
          <cell r="E103" t="str">
            <v/>
          </cell>
          <cell r="F103" t="str">
            <v/>
          </cell>
        </row>
        <row r="104">
          <cell r="B104" t="str">
            <v>Other household with couple and/or child</v>
          </cell>
          <cell r="C104" t="str">
            <v>S</v>
          </cell>
          <cell r="D104">
            <v>39.14</v>
          </cell>
          <cell r="E104" t="str">
            <v/>
          </cell>
          <cell r="F104" t="str">
            <v/>
          </cell>
        </row>
        <row r="105">
          <cell r="B105" t="str">
            <v>One-person household</v>
          </cell>
          <cell r="C105" t="str">
            <v>Ŝ</v>
          </cell>
          <cell r="D105">
            <v>0</v>
          </cell>
          <cell r="E105" t="str">
            <v/>
          </cell>
          <cell r="F105" t="str">
            <v>*</v>
          </cell>
        </row>
        <row r="106">
          <cell r="B106" t="str">
            <v>Two-people household</v>
          </cell>
          <cell r="C106" t="str">
            <v>S</v>
          </cell>
          <cell r="D106">
            <v>39.049999999999997</v>
          </cell>
          <cell r="E106" t="str">
            <v/>
          </cell>
          <cell r="F106" t="str">
            <v/>
          </cell>
        </row>
        <row r="107">
          <cell r="B107" t="str">
            <v>Three-people household</v>
          </cell>
          <cell r="C107">
            <v>86.45</v>
          </cell>
          <cell r="D107">
            <v>24.89</v>
          </cell>
          <cell r="E107" t="str">
            <v>.</v>
          </cell>
          <cell r="F107" t="str">
            <v/>
          </cell>
        </row>
        <row r="108">
          <cell r="B108" t="str">
            <v>Four-people household</v>
          </cell>
          <cell r="C108" t="str">
            <v>Ŝ</v>
          </cell>
          <cell r="D108">
            <v>14.61</v>
          </cell>
          <cell r="E108" t="str">
            <v/>
          </cell>
          <cell r="F108" t="str">
            <v/>
          </cell>
        </row>
        <row r="109">
          <cell r="B109" t="str">
            <v>Five-or-more-people household</v>
          </cell>
          <cell r="C109">
            <v>89.29</v>
          </cell>
          <cell r="D109">
            <v>24.8</v>
          </cell>
          <cell r="E109" t="str">
            <v>.</v>
          </cell>
          <cell r="F109" t="str">
            <v/>
          </cell>
        </row>
        <row r="110">
          <cell r="B110" t="str">
            <v>No children in household</v>
          </cell>
          <cell r="C110">
            <v>70.38</v>
          </cell>
          <cell r="D110">
            <v>25.76</v>
          </cell>
          <cell r="E110" t="str">
            <v>.</v>
          </cell>
          <cell r="F110" t="str">
            <v/>
          </cell>
        </row>
        <row r="111">
          <cell r="B111" t="str">
            <v>One-child household</v>
          </cell>
          <cell r="C111">
            <v>77.650000000000006</v>
          </cell>
          <cell r="D111">
            <v>32.340000000000003</v>
          </cell>
          <cell r="E111" t="str">
            <v>.</v>
          </cell>
          <cell r="F111" t="str">
            <v/>
          </cell>
        </row>
        <row r="112">
          <cell r="B112" t="str">
            <v>Two-or-more-children household</v>
          </cell>
          <cell r="C112" t="str">
            <v>Ŝ</v>
          </cell>
          <cell r="D112">
            <v>10.48</v>
          </cell>
          <cell r="E112" t="str">
            <v/>
          </cell>
          <cell r="F112" t="str">
            <v/>
          </cell>
        </row>
        <row r="113">
          <cell r="B113" t="str">
            <v>No children in household</v>
          </cell>
          <cell r="C113">
            <v>70.38</v>
          </cell>
          <cell r="D113">
            <v>25.76</v>
          </cell>
          <cell r="E113" t="str">
            <v>.</v>
          </cell>
          <cell r="F113" t="str">
            <v/>
          </cell>
        </row>
        <row r="114">
          <cell r="B114" t="str">
            <v>One-or-more-children household</v>
          </cell>
          <cell r="C114">
            <v>87.74</v>
          </cell>
          <cell r="D114">
            <v>14.62</v>
          </cell>
          <cell r="E114" t="str">
            <v>.</v>
          </cell>
          <cell r="F114" t="str">
            <v/>
          </cell>
        </row>
        <row r="115">
          <cell r="B115" t="str">
            <v>Yes, lived at current address</v>
          </cell>
          <cell r="C115">
            <v>78.430000000000007</v>
          </cell>
          <cell r="D115">
            <v>18.059999999999999</v>
          </cell>
          <cell r="E115" t="str">
            <v>.</v>
          </cell>
          <cell r="F115" t="str">
            <v/>
          </cell>
        </row>
        <row r="116">
          <cell r="B116" t="str">
            <v>No, did not live at current address</v>
          </cell>
          <cell r="C116" t="str">
            <v>Ŝ</v>
          </cell>
          <cell r="D116">
            <v>16.02</v>
          </cell>
          <cell r="E116" t="str">
            <v/>
          </cell>
          <cell r="F116" t="str">
            <v/>
          </cell>
        </row>
        <row r="117">
          <cell r="B117" t="str">
            <v>Owned</v>
          </cell>
          <cell r="C117" t="str">
            <v>S</v>
          </cell>
          <cell r="D117">
            <v>38.17</v>
          </cell>
          <cell r="E117" t="str">
            <v/>
          </cell>
          <cell r="F117" t="str">
            <v/>
          </cell>
        </row>
        <row r="118">
          <cell r="B118" t="str">
            <v>Rented, private</v>
          </cell>
          <cell r="C118">
            <v>91.91</v>
          </cell>
          <cell r="D118">
            <v>9.7200000000000006</v>
          </cell>
          <cell r="E118" t="str">
            <v>.‡</v>
          </cell>
          <cell r="F118" t="str">
            <v/>
          </cell>
        </row>
        <row r="119">
          <cell r="B119" t="str">
            <v>Rented, government</v>
          </cell>
          <cell r="C119">
            <v>77.58</v>
          </cell>
          <cell r="D119">
            <v>34.82</v>
          </cell>
          <cell r="E119" t="str">
            <v>.</v>
          </cell>
          <cell r="F119" t="str">
            <v/>
          </cell>
        </row>
        <row r="121">
          <cell r="B121"/>
          <cell r="C121"/>
          <cell r="D121"/>
          <cell r="E121"/>
          <cell r="F121"/>
        </row>
        <row r="122">
          <cell r="B122"/>
          <cell r="C122"/>
          <cell r="D122"/>
          <cell r="E122"/>
          <cell r="F122"/>
        </row>
        <row r="123">
          <cell r="B123"/>
          <cell r="C123"/>
          <cell r="D123"/>
          <cell r="E123"/>
          <cell r="F123"/>
        </row>
        <row r="124">
          <cell r="B124"/>
          <cell r="C124"/>
          <cell r="D124"/>
          <cell r="E124"/>
          <cell r="F124"/>
        </row>
        <row r="125">
          <cell r="B125"/>
          <cell r="C125"/>
          <cell r="D125"/>
          <cell r="E125"/>
          <cell r="F125"/>
        </row>
        <row r="126">
          <cell r="B126"/>
          <cell r="C126"/>
          <cell r="D126"/>
          <cell r="E126"/>
          <cell r="F126"/>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FV 1.0"/>
      <sheetName val="AllFV 1.1"/>
      <sheetName val="AllFV 1.2"/>
      <sheetName val="AllFV 1.3"/>
      <sheetName val="AllFV 1.4"/>
      <sheetName val="AllFV 1.5"/>
      <sheetName val="AllFV 1.6"/>
      <sheetName val="AllFV 1.7"/>
      <sheetName val="AllFV 1.8"/>
      <sheetName val="AllFV 1.9"/>
      <sheetName val="AllFV 1.10"/>
      <sheetName val="AllFV 1.11"/>
      <sheetName val="AllFV 1.12"/>
      <sheetName val="AllFV 2.0"/>
      <sheetName val="AllFV 2.1"/>
      <sheetName val="AllFV 2.2"/>
      <sheetName val="AllFV 2.3"/>
      <sheetName val="AllFV 2.4"/>
      <sheetName val="AllFV 2.5"/>
      <sheetName val="AllFV 2.6"/>
      <sheetName val="AllFV 2.7"/>
      <sheetName val="AllFV 2.8"/>
      <sheetName val="AllFV 2.9"/>
      <sheetName val="AllFV 2.10"/>
      <sheetName val="AllFV 2.11"/>
      <sheetName val="AllFV 2.12"/>
      <sheetName val="AllFV 3.0"/>
      <sheetName val="AllFV 3.1"/>
      <sheetName val="AllFV 3.2"/>
      <sheetName val="AllFV 3.3"/>
      <sheetName val="AllFV 3.4"/>
      <sheetName val="AllFV 3.5"/>
      <sheetName val="AllFV 4.0"/>
      <sheetName val="AllFV 4.1"/>
      <sheetName val="AllFV 4.2"/>
      <sheetName val="AllFV 4.3"/>
      <sheetName val="AllFV 4.4"/>
      <sheetName val="AllFV 4.5"/>
      <sheetName val="AllFV 5.0"/>
      <sheetName val="AllFV 5.1"/>
      <sheetName val="AllFV 5.2"/>
    </sheetNames>
    <sheetDataSet>
      <sheetData sheetId="0">
        <row r="4">
          <cell r="B4" t="str">
            <v>New Zealand Average</v>
          </cell>
          <cell r="C4">
            <v>2.15</v>
          </cell>
          <cell r="D4">
            <v>0.28000000000000003</v>
          </cell>
          <cell r="E4" t="str">
            <v>.</v>
          </cell>
          <cell r="F4" t="str">
            <v/>
          </cell>
        </row>
        <row r="5">
          <cell r="B5" t="str">
            <v>Male</v>
          </cell>
          <cell r="C5">
            <v>1.06</v>
          </cell>
          <cell r="D5">
            <v>0.33</v>
          </cell>
          <cell r="E5" t="str">
            <v>.‡</v>
          </cell>
          <cell r="F5" t="str">
            <v>*</v>
          </cell>
        </row>
        <row r="6">
          <cell r="B6" t="str">
            <v>Female</v>
          </cell>
          <cell r="C6">
            <v>3.2</v>
          </cell>
          <cell r="D6">
            <v>0.45</v>
          </cell>
          <cell r="E6" t="str">
            <v>.</v>
          </cell>
          <cell r="F6" t="str">
            <v>*</v>
          </cell>
        </row>
        <row r="7">
          <cell r="B7" t="str">
            <v>Gender diverse</v>
          </cell>
          <cell r="C7" t="str">
            <v>SŜ</v>
          </cell>
          <cell r="D7">
            <v>4.93</v>
          </cell>
          <cell r="E7" t="str">
            <v/>
          </cell>
          <cell r="F7" t="str">
            <v/>
          </cell>
        </row>
        <row r="8">
          <cell r="B8" t="str">
            <v>Cis-male</v>
          </cell>
          <cell r="C8">
            <v>1.05</v>
          </cell>
          <cell r="D8">
            <v>0.33</v>
          </cell>
          <cell r="E8" t="str">
            <v>.‡</v>
          </cell>
          <cell r="F8" t="str">
            <v>*</v>
          </cell>
        </row>
        <row r="9">
          <cell r="B9" t="str">
            <v>Cis-female</v>
          </cell>
          <cell r="C9">
            <v>3.21</v>
          </cell>
          <cell r="D9">
            <v>0.46</v>
          </cell>
          <cell r="E9" t="str">
            <v>.</v>
          </cell>
          <cell r="F9" t="str">
            <v>*</v>
          </cell>
        </row>
        <row r="10">
          <cell r="B10" t="str">
            <v>Gender-diverse or trans-gender</v>
          </cell>
          <cell r="C10" t="str">
            <v>SŜ</v>
          </cell>
          <cell r="D10">
            <v>2.21</v>
          </cell>
          <cell r="E10" t="str">
            <v/>
          </cell>
          <cell r="F10" t="str">
            <v/>
          </cell>
        </row>
        <row r="11">
          <cell r="B11" t="str">
            <v>Heterosexual</v>
          </cell>
          <cell r="C11">
            <v>2.04</v>
          </cell>
          <cell r="D11">
            <v>0.27</v>
          </cell>
          <cell r="E11" t="str">
            <v>.</v>
          </cell>
          <cell r="F11" t="str">
            <v/>
          </cell>
        </row>
        <row r="12">
          <cell r="B12" t="str">
            <v>Gay or lesbian</v>
          </cell>
          <cell r="C12" t="str">
            <v>SŜ</v>
          </cell>
          <cell r="D12">
            <v>3.11</v>
          </cell>
          <cell r="E12" t="str">
            <v/>
          </cell>
          <cell r="F12" t="str">
            <v/>
          </cell>
        </row>
        <row r="13">
          <cell r="B13" t="str">
            <v>Bisexual</v>
          </cell>
          <cell r="C13" t="str">
            <v>SŜ</v>
          </cell>
          <cell r="D13">
            <v>5.52</v>
          </cell>
          <cell r="E13" t="str">
            <v/>
          </cell>
          <cell r="F13" t="str">
            <v>*</v>
          </cell>
        </row>
        <row r="14">
          <cell r="B14" t="str">
            <v>Other sexual identity</v>
          </cell>
          <cell r="C14" t="str">
            <v>SŜ</v>
          </cell>
          <cell r="D14">
            <v>6.99</v>
          </cell>
          <cell r="E14" t="str">
            <v/>
          </cell>
          <cell r="F14" t="str">
            <v/>
          </cell>
        </row>
        <row r="15">
          <cell r="B15" t="str">
            <v>People with diverse sexualities</v>
          </cell>
          <cell r="C15">
            <v>6.07</v>
          </cell>
          <cell r="D15">
            <v>3.03</v>
          </cell>
          <cell r="E15" t="str">
            <v>.‡</v>
          </cell>
          <cell r="F15" t="str">
            <v>*</v>
          </cell>
        </row>
        <row r="16">
          <cell r="B16" t="str">
            <v>Not LGBT</v>
          </cell>
          <cell r="C16">
            <v>2.0299999999999998</v>
          </cell>
          <cell r="D16">
            <v>0.27</v>
          </cell>
          <cell r="E16" t="str">
            <v>.</v>
          </cell>
          <cell r="F16" t="str">
            <v/>
          </cell>
        </row>
        <row r="17">
          <cell r="B17" t="str">
            <v>LGBT</v>
          </cell>
          <cell r="C17">
            <v>5.51</v>
          </cell>
          <cell r="D17">
            <v>2.57</v>
          </cell>
          <cell r="E17" t="str">
            <v>.‡</v>
          </cell>
          <cell r="F17" t="str">
            <v>*</v>
          </cell>
        </row>
        <row r="18">
          <cell r="B18" t="str">
            <v>15–19 years</v>
          </cell>
          <cell r="C18" t="str">
            <v>SŜ</v>
          </cell>
          <cell r="D18">
            <v>1.1299999999999999</v>
          </cell>
          <cell r="E18" t="str">
            <v/>
          </cell>
          <cell r="F18" t="str">
            <v/>
          </cell>
        </row>
        <row r="19">
          <cell r="B19" t="str">
            <v>20–29 years</v>
          </cell>
          <cell r="C19">
            <v>3.56</v>
          </cell>
          <cell r="D19">
            <v>0.94</v>
          </cell>
          <cell r="E19" t="str">
            <v>.‡</v>
          </cell>
          <cell r="F19" t="str">
            <v>*</v>
          </cell>
        </row>
        <row r="20">
          <cell r="B20" t="str">
            <v>30–39 years</v>
          </cell>
          <cell r="C20">
            <v>2.92</v>
          </cell>
          <cell r="D20">
            <v>0.9</v>
          </cell>
          <cell r="E20" t="str">
            <v>.‡</v>
          </cell>
          <cell r="F20" t="str">
            <v/>
          </cell>
        </row>
        <row r="21">
          <cell r="B21" t="str">
            <v>40–49 years</v>
          </cell>
          <cell r="C21">
            <v>2.58</v>
          </cell>
          <cell r="D21">
            <v>0.83</v>
          </cell>
          <cell r="E21" t="str">
            <v>.‡</v>
          </cell>
          <cell r="F21" t="str">
            <v/>
          </cell>
        </row>
        <row r="22">
          <cell r="B22" t="str">
            <v>50–59 years</v>
          </cell>
          <cell r="C22">
            <v>1.53</v>
          </cell>
          <cell r="D22">
            <v>0.62</v>
          </cell>
          <cell r="E22" t="str">
            <v>.‡</v>
          </cell>
          <cell r="F22" t="str">
            <v/>
          </cell>
        </row>
        <row r="23">
          <cell r="B23" t="str">
            <v>60–64 years</v>
          </cell>
          <cell r="C23" t="str">
            <v>SŜ</v>
          </cell>
          <cell r="D23">
            <v>0.77</v>
          </cell>
          <cell r="E23" t="str">
            <v/>
          </cell>
          <cell r="F23" t="str">
            <v>*</v>
          </cell>
        </row>
        <row r="24">
          <cell r="B24" t="str">
            <v>65 years and over</v>
          </cell>
          <cell r="C24">
            <v>0.77</v>
          </cell>
          <cell r="D24">
            <v>0.34</v>
          </cell>
          <cell r="E24" t="str">
            <v>.‡</v>
          </cell>
          <cell r="F24" t="str">
            <v>*</v>
          </cell>
        </row>
        <row r="25">
          <cell r="B25" t="str">
            <v>15–29 years</v>
          </cell>
          <cell r="C25">
            <v>3.12</v>
          </cell>
          <cell r="D25">
            <v>0.75</v>
          </cell>
          <cell r="E25" t="str">
            <v>.‡</v>
          </cell>
          <cell r="F25" t="str">
            <v/>
          </cell>
        </row>
        <row r="26">
          <cell r="B26" t="str">
            <v>30–64 years</v>
          </cell>
          <cell r="C26">
            <v>2.27</v>
          </cell>
          <cell r="D26">
            <v>0.41</v>
          </cell>
          <cell r="E26" t="str">
            <v>.</v>
          </cell>
          <cell r="F26" t="str">
            <v/>
          </cell>
        </row>
        <row r="27">
          <cell r="B27" t="str">
            <v>65 years and over</v>
          </cell>
          <cell r="C27">
            <v>0.77</v>
          </cell>
          <cell r="D27">
            <v>0.34</v>
          </cell>
          <cell r="E27" t="str">
            <v>.‡</v>
          </cell>
          <cell r="F27" t="str">
            <v>*</v>
          </cell>
        </row>
        <row r="28">
          <cell r="B28" t="str">
            <v>15–19 years</v>
          </cell>
          <cell r="C28" t="str">
            <v>SŜ</v>
          </cell>
          <cell r="D28">
            <v>1.1299999999999999</v>
          </cell>
          <cell r="E28" t="str">
            <v/>
          </cell>
          <cell r="F28" t="str">
            <v/>
          </cell>
        </row>
        <row r="29">
          <cell r="B29" t="str">
            <v>20–29 years</v>
          </cell>
          <cell r="C29">
            <v>3.56</v>
          </cell>
          <cell r="D29">
            <v>0.94</v>
          </cell>
          <cell r="E29" t="str">
            <v>.‡</v>
          </cell>
          <cell r="F29" t="str">
            <v>*</v>
          </cell>
        </row>
        <row r="30">
          <cell r="B30" t="str">
            <v>NZ European</v>
          </cell>
          <cell r="C30">
            <v>2.25</v>
          </cell>
          <cell r="D30">
            <v>0.36</v>
          </cell>
          <cell r="E30" t="str">
            <v>.</v>
          </cell>
          <cell r="F30" t="str">
            <v/>
          </cell>
        </row>
        <row r="31">
          <cell r="B31" t="str">
            <v>Māori</v>
          </cell>
          <cell r="C31">
            <v>4.7</v>
          </cell>
          <cell r="D31">
            <v>1.01</v>
          </cell>
          <cell r="E31" t="str">
            <v>.‡</v>
          </cell>
          <cell r="F31" t="str">
            <v>*</v>
          </cell>
        </row>
        <row r="32">
          <cell r="B32" t="str">
            <v>Pacific peoples</v>
          </cell>
          <cell r="C32">
            <v>2.66</v>
          </cell>
          <cell r="D32">
            <v>1.1599999999999999</v>
          </cell>
          <cell r="E32" t="str">
            <v>.‡</v>
          </cell>
          <cell r="F32" t="str">
            <v/>
          </cell>
        </row>
        <row r="33">
          <cell r="B33" t="str">
            <v>Asian</v>
          </cell>
          <cell r="C33" t="str">
            <v>SŜ</v>
          </cell>
          <cell r="D33">
            <v>0.31</v>
          </cell>
          <cell r="E33" t="str">
            <v/>
          </cell>
          <cell r="F33" t="str">
            <v>*</v>
          </cell>
        </row>
        <row r="34">
          <cell r="B34" t="str">
            <v>Chinese</v>
          </cell>
          <cell r="C34" t="str">
            <v>SŜ</v>
          </cell>
          <cell r="D34">
            <v>0.39</v>
          </cell>
          <cell r="E34" t="str">
            <v/>
          </cell>
          <cell r="F34" t="str">
            <v>*</v>
          </cell>
        </row>
        <row r="35">
          <cell r="B35" t="str">
            <v>Indian</v>
          </cell>
          <cell r="C35" t="str">
            <v>SŜ</v>
          </cell>
          <cell r="D35">
            <v>0.72</v>
          </cell>
          <cell r="E35" t="str">
            <v/>
          </cell>
          <cell r="F35" t="str">
            <v>*</v>
          </cell>
        </row>
        <row r="36">
          <cell r="B36" t="str">
            <v>Other Asian ethnicity</v>
          </cell>
          <cell r="C36" t="str">
            <v>SŜ</v>
          </cell>
          <cell r="D36">
            <v>0.21</v>
          </cell>
          <cell r="E36" t="str">
            <v/>
          </cell>
          <cell r="F36" t="str">
            <v>*</v>
          </cell>
        </row>
        <row r="37">
          <cell r="B37" t="str">
            <v>Other ethnicity</v>
          </cell>
          <cell r="C37" t="str">
            <v>SŜ</v>
          </cell>
          <cell r="D37">
            <v>2.14</v>
          </cell>
          <cell r="E37" t="str">
            <v/>
          </cell>
          <cell r="F37" t="str">
            <v/>
          </cell>
        </row>
        <row r="38">
          <cell r="B38" t="str">
            <v>Other ethnicity (except European and Māori)</v>
          </cell>
          <cell r="C38">
            <v>1.19</v>
          </cell>
          <cell r="D38">
            <v>0.43</v>
          </cell>
          <cell r="E38" t="str">
            <v>.‡</v>
          </cell>
          <cell r="F38" t="str">
            <v>*</v>
          </cell>
        </row>
        <row r="39">
          <cell r="B39" t="str">
            <v>Other ethnicity (except European, Māori and Asian)</v>
          </cell>
          <cell r="C39">
            <v>2.48</v>
          </cell>
          <cell r="D39">
            <v>1.05</v>
          </cell>
          <cell r="E39" t="str">
            <v>.‡</v>
          </cell>
          <cell r="F39" t="str">
            <v/>
          </cell>
        </row>
        <row r="40">
          <cell r="B40" t="str">
            <v>Other ethnicity (except European, Māori and Pacific)</v>
          </cell>
          <cell r="C40" t="str">
            <v>SŜ</v>
          </cell>
          <cell r="D40">
            <v>0.37</v>
          </cell>
          <cell r="E40" t="str">
            <v/>
          </cell>
          <cell r="F40" t="str">
            <v>*</v>
          </cell>
        </row>
        <row r="41">
          <cell r="B41">
            <v>2018</v>
          </cell>
          <cell r="C41">
            <v>49.94</v>
          </cell>
          <cell r="D41">
            <v>7.21</v>
          </cell>
          <cell r="E41" t="str">
            <v>.</v>
          </cell>
          <cell r="F41" t="str">
            <v>*</v>
          </cell>
        </row>
        <row r="42">
          <cell r="B42" t="str">
            <v>2019/20</v>
          </cell>
          <cell r="C42">
            <v>53.51</v>
          </cell>
          <cell r="D42">
            <v>8.86</v>
          </cell>
          <cell r="E42" t="str">
            <v>.‡</v>
          </cell>
          <cell r="F42" t="str">
            <v>*</v>
          </cell>
        </row>
        <row r="43">
          <cell r="B43" t="str">
            <v>Auckland</v>
          </cell>
          <cell r="C43">
            <v>1.95</v>
          </cell>
          <cell r="D43">
            <v>0.55000000000000004</v>
          </cell>
          <cell r="E43" t="str">
            <v>.‡</v>
          </cell>
          <cell r="F43" t="str">
            <v/>
          </cell>
        </row>
        <row r="44">
          <cell r="B44" t="str">
            <v>Wellington</v>
          </cell>
          <cell r="C44">
            <v>1.9</v>
          </cell>
          <cell r="D44">
            <v>0.76</v>
          </cell>
          <cell r="E44" t="str">
            <v>.‡</v>
          </cell>
          <cell r="F44" t="str">
            <v/>
          </cell>
        </row>
        <row r="45">
          <cell r="B45" t="str">
            <v>Rest of North Island</v>
          </cell>
          <cell r="C45">
            <v>2.2000000000000002</v>
          </cell>
          <cell r="D45">
            <v>0.56999999999999995</v>
          </cell>
          <cell r="E45" t="str">
            <v>.‡</v>
          </cell>
          <cell r="F45" t="str">
            <v/>
          </cell>
        </row>
        <row r="46">
          <cell r="B46" t="str">
            <v>Canterbury</v>
          </cell>
          <cell r="C46">
            <v>2.91</v>
          </cell>
          <cell r="D46">
            <v>1.1100000000000001</v>
          </cell>
          <cell r="E46" t="str">
            <v>.‡</v>
          </cell>
          <cell r="F46" t="str">
            <v/>
          </cell>
        </row>
        <row r="47">
          <cell r="B47" t="str">
            <v>Rest of South Island</v>
          </cell>
          <cell r="C47">
            <v>2</v>
          </cell>
          <cell r="D47">
            <v>0.72</v>
          </cell>
          <cell r="E47" t="str">
            <v>.‡</v>
          </cell>
          <cell r="F47" t="str">
            <v/>
          </cell>
        </row>
        <row r="48">
          <cell r="B48" t="str">
            <v>Major urban area</v>
          </cell>
          <cell r="C48">
            <v>2.0699999999999998</v>
          </cell>
          <cell r="D48">
            <v>0.37</v>
          </cell>
          <cell r="E48" t="str">
            <v>.</v>
          </cell>
          <cell r="F48" t="str">
            <v/>
          </cell>
        </row>
        <row r="49">
          <cell r="B49" t="str">
            <v>Large urban area</v>
          </cell>
          <cell r="C49">
            <v>2.09</v>
          </cell>
          <cell r="D49">
            <v>0.66</v>
          </cell>
          <cell r="E49" t="str">
            <v>.‡</v>
          </cell>
          <cell r="F49" t="str">
            <v/>
          </cell>
        </row>
        <row r="50">
          <cell r="B50" t="str">
            <v>Medium urban area</v>
          </cell>
          <cell r="C50" t="str">
            <v>SŜ</v>
          </cell>
          <cell r="D50">
            <v>1.06</v>
          </cell>
          <cell r="E50" t="str">
            <v/>
          </cell>
          <cell r="F50" t="str">
            <v/>
          </cell>
        </row>
        <row r="51">
          <cell r="B51" t="str">
            <v>Small urban area</v>
          </cell>
          <cell r="C51">
            <v>2.79</v>
          </cell>
          <cell r="D51">
            <v>1.31</v>
          </cell>
          <cell r="E51" t="str">
            <v>.‡</v>
          </cell>
          <cell r="F51" t="str">
            <v/>
          </cell>
        </row>
        <row r="52">
          <cell r="B52" t="str">
            <v>Rural settlement/rural other</v>
          </cell>
          <cell r="C52">
            <v>2.29</v>
          </cell>
          <cell r="D52">
            <v>0.82</v>
          </cell>
          <cell r="E52" t="str">
            <v>.‡</v>
          </cell>
          <cell r="F52" t="str">
            <v/>
          </cell>
        </row>
        <row r="53">
          <cell r="B53" t="str">
            <v>Major urban area</v>
          </cell>
          <cell r="C53">
            <v>2.0699999999999998</v>
          </cell>
          <cell r="D53">
            <v>0.37</v>
          </cell>
          <cell r="E53" t="str">
            <v>.</v>
          </cell>
          <cell r="F53" t="str">
            <v/>
          </cell>
        </row>
        <row r="54">
          <cell r="B54" t="str">
            <v>Medium/large urban area</v>
          </cell>
          <cell r="C54">
            <v>2</v>
          </cell>
          <cell r="D54">
            <v>0.52</v>
          </cell>
          <cell r="E54" t="str">
            <v>.‡</v>
          </cell>
          <cell r="F54" t="str">
            <v/>
          </cell>
        </row>
        <row r="55">
          <cell r="B55" t="str">
            <v>Small urban/rural area</v>
          </cell>
          <cell r="C55">
            <v>2.48</v>
          </cell>
          <cell r="D55">
            <v>0.73</v>
          </cell>
          <cell r="E55" t="str">
            <v>.‡</v>
          </cell>
          <cell r="F55" t="str">
            <v/>
          </cell>
        </row>
        <row r="56">
          <cell r="B56" t="str">
            <v>Quintile 1 (least deprived)</v>
          </cell>
          <cell r="C56">
            <v>1.7</v>
          </cell>
          <cell r="D56">
            <v>0.65</v>
          </cell>
          <cell r="E56" t="str">
            <v>.‡</v>
          </cell>
          <cell r="F56" t="str">
            <v/>
          </cell>
        </row>
        <row r="57">
          <cell r="B57" t="str">
            <v>Quintile 2</v>
          </cell>
          <cell r="C57">
            <v>1.53</v>
          </cell>
          <cell r="D57">
            <v>0.66</v>
          </cell>
          <cell r="E57" t="str">
            <v>.‡</v>
          </cell>
          <cell r="F57" t="str">
            <v/>
          </cell>
        </row>
        <row r="58">
          <cell r="B58" t="str">
            <v>Quintile 3</v>
          </cell>
          <cell r="C58">
            <v>1.99</v>
          </cell>
          <cell r="D58">
            <v>0.6</v>
          </cell>
          <cell r="E58" t="str">
            <v>.‡</v>
          </cell>
          <cell r="F58" t="str">
            <v/>
          </cell>
        </row>
        <row r="59">
          <cell r="B59" t="str">
            <v>Quintile 4</v>
          </cell>
          <cell r="C59">
            <v>2.16</v>
          </cell>
          <cell r="D59">
            <v>0.65</v>
          </cell>
          <cell r="E59" t="str">
            <v>.‡</v>
          </cell>
          <cell r="F59" t="str">
            <v/>
          </cell>
        </row>
        <row r="60">
          <cell r="B60" t="str">
            <v>Quintile 5 (most deprived)</v>
          </cell>
          <cell r="C60">
            <v>3.44</v>
          </cell>
          <cell r="D60">
            <v>0.76</v>
          </cell>
          <cell r="E60" t="str">
            <v>.‡</v>
          </cell>
          <cell r="F60" t="str">
            <v>*</v>
          </cell>
        </row>
        <row r="61">
          <cell r="B61" t="str">
            <v>Had partner within last 12 months</v>
          </cell>
          <cell r="C61">
            <v>2.0699999999999998</v>
          </cell>
          <cell r="D61">
            <v>0.33</v>
          </cell>
          <cell r="E61" t="str">
            <v>.</v>
          </cell>
          <cell r="F61" t="str">
            <v/>
          </cell>
        </row>
        <row r="62">
          <cell r="B62" t="str">
            <v>Did not have partner within last 12 months</v>
          </cell>
          <cell r="C62">
            <v>2.42</v>
          </cell>
          <cell r="D62">
            <v>0.59</v>
          </cell>
          <cell r="E62" t="str">
            <v>.‡</v>
          </cell>
          <cell r="F62" t="str">
            <v/>
          </cell>
        </row>
        <row r="63">
          <cell r="B63" t="str">
            <v>Has ever had a partner</v>
          </cell>
          <cell r="C63">
            <v>2.2400000000000002</v>
          </cell>
          <cell r="D63">
            <v>0.3</v>
          </cell>
          <cell r="E63" t="str">
            <v>.</v>
          </cell>
          <cell r="F63" t="str">
            <v/>
          </cell>
        </row>
        <row r="64">
          <cell r="B64" t="str">
            <v>Has never had a partner</v>
          </cell>
          <cell r="C64" t="str">
            <v>SŜ</v>
          </cell>
          <cell r="D64">
            <v>0.8</v>
          </cell>
          <cell r="E64" t="str">
            <v/>
          </cell>
          <cell r="F64" t="str">
            <v>*</v>
          </cell>
        </row>
        <row r="65">
          <cell r="B65" t="str">
            <v>Partnered – legally registered</v>
          </cell>
          <cell r="C65">
            <v>1.05</v>
          </cell>
          <cell r="D65">
            <v>0.25</v>
          </cell>
          <cell r="E65" t="str">
            <v>.‡</v>
          </cell>
          <cell r="F65" t="str">
            <v>*</v>
          </cell>
        </row>
        <row r="66">
          <cell r="B66" t="str">
            <v>Partnered – not legally registered</v>
          </cell>
          <cell r="C66">
            <v>3.72</v>
          </cell>
          <cell r="D66">
            <v>1.59</v>
          </cell>
          <cell r="E66" t="str">
            <v>.‡</v>
          </cell>
          <cell r="F66" t="str">
            <v/>
          </cell>
        </row>
        <row r="67">
          <cell r="B67" t="str">
            <v>Non-partnered</v>
          </cell>
          <cell r="C67">
            <v>4.12</v>
          </cell>
          <cell r="D67">
            <v>0.72</v>
          </cell>
          <cell r="E67" t="str">
            <v>.</v>
          </cell>
          <cell r="F67" t="str">
            <v>*</v>
          </cell>
        </row>
        <row r="68">
          <cell r="B68" t="str">
            <v>Never married and never in a civil union</v>
          </cell>
          <cell r="C68">
            <v>2.85</v>
          </cell>
          <cell r="D68">
            <v>0.71</v>
          </cell>
          <cell r="E68" t="str">
            <v>.‡</v>
          </cell>
          <cell r="F68" t="str">
            <v/>
          </cell>
        </row>
        <row r="69">
          <cell r="B69" t="str">
            <v>Divorced</v>
          </cell>
          <cell r="C69">
            <v>4.25</v>
          </cell>
          <cell r="D69">
            <v>1.72</v>
          </cell>
          <cell r="E69" t="str">
            <v>.‡</v>
          </cell>
          <cell r="F69" t="str">
            <v>*</v>
          </cell>
        </row>
        <row r="70">
          <cell r="B70" t="str">
            <v>Widowed/surviving partner</v>
          </cell>
          <cell r="C70" t="str">
            <v>SŜ</v>
          </cell>
          <cell r="D70">
            <v>0.91</v>
          </cell>
          <cell r="E70" t="str">
            <v/>
          </cell>
          <cell r="F70" t="str">
            <v/>
          </cell>
        </row>
        <row r="71">
          <cell r="B71" t="str">
            <v>Separated</v>
          </cell>
          <cell r="C71">
            <v>13.07</v>
          </cell>
          <cell r="D71">
            <v>3.77</v>
          </cell>
          <cell r="E71" t="str">
            <v>.‡</v>
          </cell>
          <cell r="F71" t="str">
            <v>*</v>
          </cell>
        </row>
        <row r="72">
          <cell r="B72" t="str">
            <v>Married/civil union/de facto</v>
          </cell>
          <cell r="C72">
            <v>1.07</v>
          </cell>
          <cell r="D72">
            <v>0.26</v>
          </cell>
          <cell r="E72" t="str">
            <v>.‡</v>
          </cell>
          <cell r="F72" t="str">
            <v>*</v>
          </cell>
        </row>
        <row r="73">
          <cell r="B73" t="str">
            <v>Adults with disability</v>
          </cell>
          <cell r="C73" t="str">
            <v>SŜ</v>
          </cell>
          <cell r="D73">
            <v>2.54</v>
          </cell>
          <cell r="E73" t="str">
            <v/>
          </cell>
          <cell r="F73" t="str">
            <v/>
          </cell>
        </row>
        <row r="74">
          <cell r="B74" t="str">
            <v>Adults without disability</v>
          </cell>
          <cell r="C74">
            <v>2.0499999999999998</v>
          </cell>
          <cell r="D74">
            <v>0.28000000000000003</v>
          </cell>
          <cell r="E74" t="str">
            <v>.</v>
          </cell>
          <cell r="F74" t="str">
            <v/>
          </cell>
        </row>
        <row r="75">
          <cell r="B75" t="str">
            <v>Low level of psychological distress</v>
          </cell>
          <cell r="C75">
            <v>1.83</v>
          </cell>
          <cell r="D75">
            <v>0.26</v>
          </cell>
          <cell r="E75" t="str">
            <v>.</v>
          </cell>
          <cell r="F75" t="str">
            <v/>
          </cell>
        </row>
        <row r="76">
          <cell r="B76" t="str">
            <v>Moderate level of psychological distress</v>
          </cell>
          <cell r="C76">
            <v>5.73</v>
          </cell>
          <cell r="D76">
            <v>2.2999999999999998</v>
          </cell>
          <cell r="E76" t="str">
            <v>.‡</v>
          </cell>
          <cell r="F76" t="str">
            <v>*</v>
          </cell>
        </row>
        <row r="77">
          <cell r="B77" t="str">
            <v>High level of psychological distress</v>
          </cell>
          <cell r="C77" t="str">
            <v>S</v>
          </cell>
          <cell r="D77">
            <v>6.79</v>
          </cell>
          <cell r="E77" t="str">
            <v/>
          </cell>
          <cell r="F77" t="str">
            <v>*</v>
          </cell>
        </row>
        <row r="78">
          <cell r="B78" t="str">
            <v>No probable serious mental illness</v>
          </cell>
          <cell r="C78">
            <v>1.83</v>
          </cell>
          <cell r="D78">
            <v>0.26</v>
          </cell>
          <cell r="E78" t="str">
            <v>.</v>
          </cell>
          <cell r="F78" t="str">
            <v/>
          </cell>
        </row>
        <row r="79">
          <cell r="B79" t="str">
            <v>Probable serious mental illness</v>
          </cell>
          <cell r="C79">
            <v>5.73</v>
          </cell>
          <cell r="D79">
            <v>2.2999999999999998</v>
          </cell>
          <cell r="E79" t="str">
            <v>.‡</v>
          </cell>
          <cell r="F79" t="str">
            <v>*</v>
          </cell>
        </row>
        <row r="80">
          <cell r="B80" t="str">
            <v>Employed</v>
          </cell>
          <cell r="C80">
            <v>1.99</v>
          </cell>
          <cell r="D80">
            <v>0.34</v>
          </cell>
          <cell r="E80" t="str">
            <v>.</v>
          </cell>
          <cell r="F80" t="str">
            <v/>
          </cell>
        </row>
        <row r="81">
          <cell r="B81" t="str">
            <v>Unemployed</v>
          </cell>
          <cell r="C81">
            <v>3.87</v>
          </cell>
          <cell r="D81">
            <v>1.84</v>
          </cell>
          <cell r="E81" t="str">
            <v>.‡</v>
          </cell>
          <cell r="F81" t="str">
            <v/>
          </cell>
        </row>
        <row r="82">
          <cell r="B82" t="str">
            <v>Retired</v>
          </cell>
          <cell r="C82" t="str">
            <v>SŜ</v>
          </cell>
          <cell r="D82">
            <v>0.34</v>
          </cell>
          <cell r="E82" t="str">
            <v/>
          </cell>
          <cell r="F82" t="str">
            <v>*</v>
          </cell>
        </row>
        <row r="83">
          <cell r="B83" t="str">
            <v>Home or caring duties or voluntary work</v>
          </cell>
          <cell r="C83">
            <v>4.83</v>
          </cell>
          <cell r="D83">
            <v>1.77</v>
          </cell>
          <cell r="E83" t="str">
            <v>.‡</v>
          </cell>
          <cell r="F83" t="str">
            <v>*</v>
          </cell>
        </row>
        <row r="84">
          <cell r="B84" t="str">
            <v>Not employed, studying</v>
          </cell>
          <cell r="C84" t="str">
            <v>SŜ</v>
          </cell>
          <cell r="D84">
            <v>1.1499999999999999</v>
          </cell>
          <cell r="E84" t="str">
            <v/>
          </cell>
          <cell r="F84" t="str">
            <v/>
          </cell>
        </row>
        <row r="85">
          <cell r="B85" t="str">
            <v>Not employed, not actively seeking work/unable to work</v>
          </cell>
          <cell r="C85" t="str">
            <v>Ŝ</v>
          </cell>
          <cell r="D85">
            <v>2.8</v>
          </cell>
          <cell r="E85" t="str">
            <v/>
          </cell>
          <cell r="F85" t="str">
            <v>*</v>
          </cell>
        </row>
        <row r="86">
          <cell r="B86" t="str">
            <v>Other employment status</v>
          </cell>
          <cell r="C86" t="str">
            <v>SŜ</v>
          </cell>
          <cell r="D86">
            <v>1.96</v>
          </cell>
          <cell r="E86" t="str">
            <v/>
          </cell>
          <cell r="F86" t="str">
            <v/>
          </cell>
        </row>
        <row r="87">
          <cell r="B87" t="str">
            <v>Not in the labour force</v>
          </cell>
          <cell r="C87">
            <v>2.21</v>
          </cell>
          <cell r="D87">
            <v>0.53</v>
          </cell>
          <cell r="E87" t="str">
            <v>.‡</v>
          </cell>
          <cell r="F87" t="str">
            <v/>
          </cell>
        </row>
        <row r="88">
          <cell r="B88" t="str">
            <v>Personal income: $20,000 or less</v>
          </cell>
          <cell r="C88">
            <v>2.58</v>
          </cell>
          <cell r="D88">
            <v>0.53</v>
          </cell>
          <cell r="E88" t="str">
            <v>.‡</v>
          </cell>
          <cell r="F88" t="str">
            <v/>
          </cell>
        </row>
        <row r="89">
          <cell r="B89" t="str">
            <v>Personal income: $20,001–$40,000</v>
          </cell>
          <cell r="C89">
            <v>2.75</v>
          </cell>
          <cell r="D89">
            <v>0.72</v>
          </cell>
          <cell r="E89" t="str">
            <v>.‡</v>
          </cell>
          <cell r="F89" t="str">
            <v/>
          </cell>
        </row>
        <row r="90">
          <cell r="B90" t="str">
            <v>Personal income: $40,001–$60,000</v>
          </cell>
          <cell r="C90">
            <v>2.16</v>
          </cell>
          <cell r="D90">
            <v>0.66</v>
          </cell>
          <cell r="E90" t="str">
            <v>.‡</v>
          </cell>
          <cell r="F90" t="str">
            <v/>
          </cell>
        </row>
        <row r="91">
          <cell r="B91" t="str">
            <v>Personal income: $60,001 or more</v>
          </cell>
          <cell r="C91">
            <v>1.32</v>
          </cell>
          <cell r="D91">
            <v>0.42</v>
          </cell>
          <cell r="E91" t="str">
            <v>.‡</v>
          </cell>
          <cell r="F91" t="str">
            <v>*</v>
          </cell>
        </row>
        <row r="92">
          <cell r="B92" t="str">
            <v>Household income: $40,000 or less</v>
          </cell>
          <cell r="C92">
            <v>3.29</v>
          </cell>
          <cell r="D92">
            <v>0.71</v>
          </cell>
          <cell r="E92" t="str">
            <v>.‡</v>
          </cell>
          <cell r="F92" t="str">
            <v>*</v>
          </cell>
        </row>
        <row r="93">
          <cell r="B93" t="str">
            <v>Household income: $40,001–$60,000</v>
          </cell>
          <cell r="C93">
            <v>2.67</v>
          </cell>
          <cell r="D93">
            <v>0.77</v>
          </cell>
          <cell r="E93" t="str">
            <v>.‡</v>
          </cell>
          <cell r="F93" t="str">
            <v/>
          </cell>
        </row>
        <row r="94">
          <cell r="B94" t="str">
            <v>Household income: $60,001–$100,000</v>
          </cell>
          <cell r="C94">
            <v>1.63</v>
          </cell>
          <cell r="D94">
            <v>0.49</v>
          </cell>
          <cell r="E94" t="str">
            <v>.‡</v>
          </cell>
          <cell r="F94" t="str">
            <v/>
          </cell>
        </row>
        <row r="95">
          <cell r="B95" t="str">
            <v>Household income: $100,001 or more</v>
          </cell>
          <cell r="C95">
            <v>1.45</v>
          </cell>
          <cell r="D95">
            <v>0.45</v>
          </cell>
          <cell r="E95" t="str">
            <v>.‡</v>
          </cell>
          <cell r="F95" t="str">
            <v/>
          </cell>
        </row>
        <row r="96">
          <cell r="B96" t="str">
            <v>Not at all limited</v>
          </cell>
          <cell r="C96">
            <v>1.1599999999999999</v>
          </cell>
          <cell r="D96">
            <v>0.33</v>
          </cell>
          <cell r="E96" t="str">
            <v>.‡</v>
          </cell>
          <cell r="F96" t="str">
            <v>*</v>
          </cell>
        </row>
        <row r="97">
          <cell r="B97" t="str">
            <v>A little limited</v>
          </cell>
          <cell r="C97">
            <v>2.1</v>
          </cell>
          <cell r="D97">
            <v>0.72</v>
          </cell>
          <cell r="E97" t="str">
            <v>.‡</v>
          </cell>
          <cell r="F97" t="str">
            <v/>
          </cell>
        </row>
        <row r="98">
          <cell r="B98" t="str">
            <v>Quite limited</v>
          </cell>
          <cell r="C98">
            <v>2.02</v>
          </cell>
          <cell r="D98">
            <v>0.83</v>
          </cell>
          <cell r="E98" t="str">
            <v>.‡</v>
          </cell>
          <cell r="F98" t="str">
            <v/>
          </cell>
        </row>
        <row r="99">
          <cell r="B99" t="str">
            <v>Very limited</v>
          </cell>
          <cell r="C99">
            <v>2.86</v>
          </cell>
          <cell r="D99">
            <v>1.1200000000000001</v>
          </cell>
          <cell r="E99" t="str">
            <v>.‡</v>
          </cell>
          <cell r="F99" t="str">
            <v/>
          </cell>
        </row>
        <row r="100">
          <cell r="B100" t="str">
            <v>Couldn't buy it</v>
          </cell>
          <cell r="C100">
            <v>5.37</v>
          </cell>
          <cell r="D100">
            <v>1.02</v>
          </cell>
          <cell r="E100" t="str">
            <v>.</v>
          </cell>
          <cell r="F100" t="str">
            <v>*</v>
          </cell>
        </row>
        <row r="101">
          <cell r="B101" t="str">
            <v>Not at all limited</v>
          </cell>
          <cell r="C101">
            <v>1.1599999999999999</v>
          </cell>
          <cell r="D101">
            <v>0.33</v>
          </cell>
          <cell r="E101" t="str">
            <v>.‡</v>
          </cell>
          <cell r="F101" t="str">
            <v>*</v>
          </cell>
        </row>
        <row r="102">
          <cell r="B102" t="str">
            <v>A little limited</v>
          </cell>
          <cell r="C102">
            <v>2.1</v>
          </cell>
          <cell r="D102">
            <v>0.72</v>
          </cell>
          <cell r="E102" t="str">
            <v>.‡</v>
          </cell>
          <cell r="F102" t="str">
            <v/>
          </cell>
        </row>
        <row r="103">
          <cell r="B103" t="str">
            <v>Quite or very limited</v>
          </cell>
          <cell r="C103">
            <v>2.42</v>
          </cell>
          <cell r="D103">
            <v>0.69</v>
          </cell>
          <cell r="E103" t="str">
            <v>.‡</v>
          </cell>
          <cell r="F103" t="str">
            <v/>
          </cell>
        </row>
        <row r="104">
          <cell r="B104" t="str">
            <v>Couldn't buy it</v>
          </cell>
          <cell r="C104">
            <v>5.37</v>
          </cell>
          <cell r="D104">
            <v>1.02</v>
          </cell>
          <cell r="E104" t="str">
            <v>.</v>
          </cell>
          <cell r="F104" t="str">
            <v>*</v>
          </cell>
        </row>
        <row r="105">
          <cell r="B105" t="str">
            <v>Yes, can meet unexpected expense</v>
          </cell>
          <cell r="C105">
            <v>1.64</v>
          </cell>
          <cell r="D105">
            <v>0.32</v>
          </cell>
          <cell r="E105" t="str">
            <v>.</v>
          </cell>
          <cell r="F105" t="str">
            <v/>
          </cell>
        </row>
        <row r="106">
          <cell r="B106" t="str">
            <v>No, cannot meet unexpected expense</v>
          </cell>
          <cell r="C106">
            <v>4.6100000000000003</v>
          </cell>
          <cell r="D106">
            <v>0.93</v>
          </cell>
          <cell r="E106" t="str">
            <v>.‡</v>
          </cell>
          <cell r="F106" t="str">
            <v>*</v>
          </cell>
        </row>
        <row r="107">
          <cell r="B107" t="str">
            <v>Household had no vehicle access</v>
          </cell>
          <cell r="C107">
            <v>3.14</v>
          </cell>
          <cell r="D107">
            <v>1.3</v>
          </cell>
          <cell r="E107" t="str">
            <v>.‡</v>
          </cell>
          <cell r="F107" t="str">
            <v/>
          </cell>
        </row>
        <row r="108">
          <cell r="B108" t="str">
            <v>Household had vehicle access</v>
          </cell>
          <cell r="C108">
            <v>2.1</v>
          </cell>
          <cell r="D108">
            <v>0.28000000000000003</v>
          </cell>
          <cell r="E108" t="str">
            <v>.</v>
          </cell>
          <cell r="F108" t="str">
            <v/>
          </cell>
        </row>
        <row r="109">
          <cell r="B109" t="str">
            <v>Household had no access to device</v>
          </cell>
          <cell r="C109" t="str">
            <v>SŜ</v>
          </cell>
          <cell r="D109">
            <v>0.62</v>
          </cell>
          <cell r="E109" t="str">
            <v/>
          </cell>
          <cell r="F109" t="str">
            <v>*</v>
          </cell>
        </row>
        <row r="110">
          <cell r="B110" t="str">
            <v>Household had access to device</v>
          </cell>
          <cell r="C110">
            <v>2.2000000000000002</v>
          </cell>
          <cell r="D110">
            <v>0.28999999999999998</v>
          </cell>
          <cell r="E110" t="str">
            <v>.</v>
          </cell>
          <cell r="F110" t="str">
            <v/>
          </cell>
        </row>
        <row r="111">
          <cell r="B111" t="str">
            <v>One person household</v>
          </cell>
          <cell r="C111">
            <v>1.67</v>
          </cell>
          <cell r="D111">
            <v>0.36</v>
          </cell>
          <cell r="E111" t="str">
            <v>.‡</v>
          </cell>
          <cell r="F111" t="str">
            <v/>
          </cell>
        </row>
        <row r="112">
          <cell r="B112" t="str">
            <v>One parent with child(ren)</v>
          </cell>
          <cell r="C112">
            <v>9.85</v>
          </cell>
          <cell r="D112">
            <v>2.6</v>
          </cell>
          <cell r="E112" t="str">
            <v>.‡</v>
          </cell>
          <cell r="F112" t="str">
            <v>*</v>
          </cell>
        </row>
        <row r="113">
          <cell r="B113" t="str">
            <v>Couple only</v>
          </cell>
          <cell r="C113">
            <v>0.85</v>
          </cell>
          <cell r="D113">
            <v>0.37</v>
          </cell>
          <cell r="E113" t="str">
            <v>.‡</v>
          </cell>
          <cell r="F113" t="str">
            <v>*</v>
          </cell>
        </row>
        <row r="114">
          <cell r="B114" t="str">
            <v>Couple with child(ren)</v>
          </cell>
          <cell r="C114">
            <v>1.26</v>
          </cell>
          <cell r="D114">
            <v>0.42</v>
          </cell>
          <cell r="E114" t="str">
            <v>.‡</v>
          </cell>
          <cell r="F114" t="str">
            <v>*</v>
          </cell>
        </row>
        <row r="115">
          <cell r="B115" t="str">
            <v>Other multi-person household</v>
          </cell>
          <cell r="C115">
            <v>1.62</v>
          </cell>
          <cell r="D115">
            <v>0.75</v>
          </cell>
          <cell r="E115" t="str">
            <v>.‡</v>
          </cell>
          <cell r="F115" t="str">
            <v/>
          </cell>
        </row>
        <row r="116">
          <cell r="B116" t="str">
            <v>Household composition unidentifiable</v>
          </cell>
          <cell r="C116">
            <v>0</v>
          </cell>
          <cell r="D116">
            <v>0</v>
          </cell>
          <cell r="E116" t="str">
            <v>.</v>
          </cell>
          <cell r="F116" t="str">
            <v>*</v>
          </cell>
        </row>
        <row r="117">
          <cell r="B117" t="str">
            <v>Other household with couple and/or child</v>
          </cell>
          <cell r="C117">
            <v>2.97</v>
          </cell>
          <cell r="D117">
            <v>1.01</v>
          </cell>
          <cell r="E117" t="str">
            <v>.‡</v>
          </cell>
          <cell r="F117" t="str">
            <v/>
          </cell>
        </row>
        <row r="118">
          <cell r="B118" t="str">
            <v>One-person household</v>
          </cell>
          <cell r="C118">
            <v>1.67</v>
          </cell>
          <cell r="D118">
            <v>0.36</v>
          </cell>
          <cell r="E118" t="str">
            <v>.‡</v>
          </cell>
          <cell r="F118" t="str">
            <v/>
          </cell>
        </row>
        <row r="119">
          <cell r="B119" t="str">
            <v>Two-people household</v>
          </cell>
          <cell r="C119">
            <v>1.45</v>
          </cell>
          <cell r="D119">
            <v>0.39</v>
          </cell>
          <cell r="E119" t="str">
            <v>.‡</v>
          </cell>
          <cell r="F119" t="str">
            <v>*</v>
          </cell>
        </row>
        <row r="120">
          <cell r="B120" t="str">
            <v>Three-people household</v>
          </cell>
          <cell r="C120">
            <v>2.92</v>
          </cell>
          <cell r="D120">
            <v>0.78</v>
          </cell>
          <cell r="E120" t="str">
            <v>.‡</v>
          </cell>
          <cell r="F120" t="str">
            <v/>
          </cell>
        </row>
        <row r="121">
          <cell r="B121" t="str">
            <v>Four-people household</v>
          </cell>
          <cell r="C121">
            <v>1.84</v>
          </cell>
          <cell r="D121">
            <v>0.59</v>
          </cell>
          <cell r="E121" t="str">
            <v>.‡</v>
          </cell>
          <cell r="F121" t="str">
            <v/>
          </cell>
        </row>
        <row r="122">
          <cell r="B122" t="str">
            <v>Five-or-more-people household</v>
          </cell>
          <cell r="C122">
            <v>3.36</v>
          </cell>
          <cell r="D122">
            <v>1.07</v>
          </cell>
          <cell r="E122" t="str">
            <v>.‡</v>
          </cell>
          <cell r="F122" t="str">
            <v/>
          </cell>
        </row>
        <row r="123">
          <cell r="B123" t="str">
            <v>No children in household</v>
          </cell>
          <cell r="C123">
            <v>1.52</v>
          </cell>
          <cell r="D123">
            <v>0.26</v>
          </cell>
          <cell r="E123" t="str">
            <v>.</v>
          </cell>
          <cell r="F123" t="str">
            <v>*</v>
          </cell>
        </row>
        <row r="124">
          <cell r="B124" t="str">
            <v>One-child household</v>
          </cell>
          <cell r="C124">
            <v>2.85</v>
          </cell>
          <cell r="D124">
            <v>0.93</v>
          </cell>
          <cell r="E124" t="str">
            <v>.‡</v>
          </cell>
          <cell r="F124" t="str">
            <v/>
          </cell>
        </row>
        <row r="125">
          <cell r="B125" t="str">
            <v>Two-or-more-children household</v>
          </cell>
          <cell r="C125">
            <v>3.4</v>
          </cell>
          <cell r="D125">
            <v>0.95</v>
          </cell>
          <cell r="E125" t="str">
            <v>.‡</v>
          </cell>
          <cell r="F125" t="str">
            <v>*</v>
          </cell>
        </row>
        <row r="126">
          <cell r="B126" t="str">
            <v>No children in household</v>
          </cell>
          <cell r="C126">
            <v>1.52</v>
          </cell>
          <cell r="D126">
            <v>0.26</v>
          </cell>
          <cell r="E126" t="str">
            <v>.</v>
          </cell>
          <cell r="F126" t="str">
            <v>*</v>
          </cell>
        </row>
        <row r="127">
          <cell r="B127" t="str">
            <v>One-or-more-children household</v>
          </cell>
          <cell r="C127">
            <v>3.2</v>
          </cell>
          <cell r="D127">
            <v>0.7</v>
          </cell>
          <cell r="E127" t="str">
            <v>.‡</v>
          </cell>
          <cell r="F127" t="str">
            <v>*</v>
          </cell>
        </row>
        <row r="128">
          <cell r="B128" t="str">
            <v>Yes, lived at current address</v>
          </cell>
          <cell r="C128">
            <v>1.91</v>
          </cell>
          <cell r="D128">
            <v>0.3</v>
          </cell>
          <cell r="E128" t="str">
            <v>.</v>
          </cell>
          <cell r="F128" t="str">
            <v/>
          </cell>
        </row>
        <row r="129">
          <cell r="B129" t="str">
            <v>No, did not live at current address</v>
          </cell>
          <cell r="C129">
            <v>3.35</v>
          </cell>
          <cell r="D129">
            <v>0.89</v>
          </cell>
          <cell r="E129" t="str">
            <v>.‡</v>
          </cell>
          <cell r="F129" t="str">
            <v>*</v>
          </cell>
        </row>
        <row r="130">
          <cell r="B130" t="str">
            <v>Owned</v>
          </cell>
          <cell r="C130">
            <v>1.44</v>
          </cell>
          <cell r="D130">
            <v>0.3</v>
          </cell>
          <cell r="E130" t="str">
            <v>.‡</v>
          </cell>
          <cell r="F130" t="str">
            <v>*</v>
          </cell>
        </row>
      </sheetData>
      <sheetData sheetId="1">
        <row r="4">
          <cell r="B4" t="str">
            <v>New Zealand Average</v>
          </cell>
          <cell r="C4">
            <v>1.42</v>
          </cell>
          <cell r="D4">
            <v>0.24</v>
          </cell>
          <cell r="E4" t="str">
            <v>.</v>
          </cell>
          <cell r="F4" t="str">
            <v/>
          </cell>
        </row>
        <row r="5">
          <cell r="B5" t="str">
            <v>Male</v>
          </cell>
          <cell r="C5">
            <v>0.55000000000000004</v>
          </cell>
          <cell r="D5">
            <v>0.19</v>
          </cell>
          <cell r="E5" t="str">
            <v>.‡</v>
          </cell>
          <cell r="F5" t="str">
            <v>*</v>
          </cell>
        </row>
        <row r="6">
          <cell r="B6" t="str">
            <v>Female</v>
          </cell>
          <cell r="C6">
            <v>2.27</v>
          </cell>
          <cell r="D6">
            <v>0.4</v>
          </cell>
          <cell r="E6" t="str">
            <v>.</v>
          </cell>
          <cell r="F6" t="str">
            <v>*</v>
          </cell>
        </row>
        <row r="7">
          <cell r="B7" t="str">
            <v>Gender diverse</v>
          </cell>
          <cell r="C7" t="str">
            <v>SŜ</v>
          </cell>
          <cell r="D7">
            <v>4.93</v>
          </cell>
          <cell r="E7" t="str">
            <v/>
          </cell>
          <cell r="F7" t="str">
            <v/>
          </cell>
        </row>
        <row r="8">
          <cell r="B8" t="str">
            <v>Cis-male</v>
          </cell>
          <cell r="C8">
            <v>0.54</v>
          </cell>
          <cell r="D8">
            <v>0.19</v>
          </cell>
          <cell r="E8" t="str">
            <v>.‡</v>
          </cell>
          <cell r="F8" t="str">
            <v>*</v>
          </cell>
        </row>
        <row r="9">
          <cell r="B9" t="str">
            <v>Cis-female</v>
          </cell>
          <cell r="C9">
            <v>2.27</v>
          </cell>
          <cell r="D9">
            <v>0.41</v>
          </cell>
          <cell r="E9" t="str">
            <v>.</v>
          </cell>
          <cell r="F9" t="str">
            <v>*</v>
          </cell>
        </row>
        <row r="10">
          <cell r="B10" t="str">
            <v>Gender-diverse or trans-gender</v>
          </cell>
          <cell r="C10" t="str">
            <v>SŜ</v>
          </cell>
          <cell r="D10">
            <v>2.21</v>
          </cell>
          <cell r="E10" t="str">
            <v/>
          </cell>
          <cell r="F10" t="str">
            <v/>
          </cell>
        </row>
        <row r="11">
          <cell r="B11" t="str">
            <v>Heterosexual</v>
          </cell>
          <cell r="C11">
            <v>1.35</v>
          </cell>
          <cell r="D11">
            <v>0.24</v>
          </cell>
          <cell r="E11" t="str">
            <v>.</v>
          </cell>
          <cell r="F11" t="str">
            <v/>
          </cell>
        </row>
        <row r="12">
          <cell r="B12" t="str">
            <v>Gay or lesbian</v>
          </cell>
          <cell r="C12" t="str">
            <v>SŜ</v>
          </cell>
          <cell r="D12">
            <v>3.1</v>
          </cell>
          <cell r="E12" t="str">
            <v/>
          </cell>
          <cell r="F12" t="str">
            <v/>
          </cell>
        </row>
        <row r="13">
          <cell r="B13" t="str">
            <v>Bisexual</v>
          </cell>
          <cell r="C13" t="str">
            <v>SŜ</v>
          </cell>
          <cell r="D13">
            <v>3.02</v>
          </cell>
          <cell r="E13" t="str">
            <v/>
          </cell>
          <cell r="F13" t="str">
            <v/>
          </cell>
        </row>
        <row r="14">
          <cell r="B14" t="str">
            <v>Other sexual identity</v>
          </cell>
          <cell r="C14" t="str">
            <v>SŜ</v>
          </cell>
          <cell r="D14">
            <v>5.25</v>
          </cell>
          <cell r="E14" t="str">
            <v/>
          </cell>
          <cell r="F14" t="str">
            <v/>
          </cell>
        </row>
        <row r="15">
          <cell r="B15" t="str">
            <v>People with diverse sexualities</v>
          </cell>
          <cell r="C15" t="str">
            <v>SŜ</v>
          </cell>
          <cell r="D15">
            <v>1.93</v>
          </cell>
          <cell r="E15" t="str">
            <v/>
          </cell>
          <cell r="F15" t="str">
            <v>*</v>
          </cell>
        </row>
        <row r="16">
          <cell r="B16" t="str">
            <v>Not LGBT</v>
          </cell>
          <cell r="C16">
            <v>1.34</v>
          </cell>
          <cell r="D16">
            <v>0.23</v>
          </cell>
          <cell r="E16" t="str">
            <v>.</v>
          </cell>
          <cell r="F16" t="str">
            <v/>
          </cell>
        </row>
        <row r="17">
          <cell r="B17" t="str">
            <v>LGBT</v>
          </cell>
          <cell r="C17">
            <v>3.56</v>
          </cell>
          <cell r="D17">
            <v>1.67</v>
          </cell>
          <cell r="E17" t="str">
            <v>.‡</v>
          </cell>
          <cell r="F17" t="str">
            <v>*</v>
          </cell>
        </row>
        <row r="18">
          <cell r="B18" t="str">
            <v>15–19 years</v>
          </cell>
          <cell r="C18" t="str">
            <v>SŜ</v>
          </cell>
          <cell r="D18">
            <v>0.95</v>
          </cell>
          <cell r="E18" t="str">
            <v/>
          </cell>
          <cell r="F18" t="str">
            <v/>
          </cell>
        </row>
        <row r="19">
          <cell r="B19" t="str">
            <v>20–29 years</v>
          </cell>
          <cell r="C19">
            <v>2.46</v>
          </cell>
          <cell r="D19">
            <v>0.73</v>
          </cell>
          <cell r="E19" t="str">
            <v>.‡</v>
          </cell>
          <cell r="F19" t="str">
            <v>*</v>
          </cell>
        </row>
        <row r="20">
          <cell r="B20" t="str">
            <v>30–39 years</v>
          </cell>
          <cell r="C20">
            <v>2.41</v>
          </cell>
          <cell r="D20">
            <v>0.74</v>
          </cell>
          <cell r="E20" t="str">
            <v>.‡</v>
          </cell>
          <cell r="F20" t="str">
            <v>*</v>
          </cell>
        </row>
        <row r="21">
          <cell r="B21" t="str">
            <v>40–49 years</v>
          </cell>
          <cell r="C21">
            <v>1.54</v>
          </cell>
          <cell r="D21">
            <v>0.54</v>
          </cell>
          <cell r="E21" t="str">
            <v>.‡</v>
          </cell>
          <cell r="F21" t="str">
            <v/>
          </cell>
        </row>
        <row r="22">
          <cell r="B22" t="str">
            <v>50–59 years</v>
          </cell>
          <cell r="C22" t="str">
            <v>SŜ</v>
          </cell>
          <cell r="D22">
            <v>0.42</v>
          </cell>
          <cell r="E22" t="str">
            <v/>
          </cell>
          <cell r="F22" t="str">
            <v/>
          </cell>
        </row>
        <row r="23">
          <cell r="B23" t="str">
            <v>60–64 years</v>
          </cell>
          <cell r="C23" t="str">
            <v>SŜ</v>
          </cell>
          <cell r="D23">
            <v>0.52</v>
          </cell>
          <cell r="E23" t="str">
            <v/>
          </cell>
          <cell r="F23" t="str">
            <v>*</v>
          </cell>
        </row>
        <row r="24">
          <cell r="B24" t="str">
            <v>65 years and over</v>
          </cell>
          <cell r="C24" t="str">
            <v>SŜ</v>
          </cell>
          <cell r="D24">
            <v>0.23</v>
          </cell>
          <cell r="E24" t="str">
            <v/>
          </cell>
          <cell r="F24" t="str">
            <v>*</v>
          </cell>
        </row>
        <row r="25">
          <cell r="B25" t="str">
            <v>15–29 years</v>
          </cell>
          <cell r="C25">
            <v>2.0299999999999998</v>
          </cell>
          <cell r="D25">
            <v>0.57999999999999996</v>
          </cell>
          <cell r="E25" t="str">
            <v>.‡</v>
          </cell>
          <cell r="F25" t="str">
            <v/>
          </cell>
        </row>
        <row r="26">
          <cell r="B26" t="str">
            <v>30–64 years</v>
          </cell>
          <cell r="C26">
            <v>1.55</v>
          </cell>
          <cell r="D26">
            <v>0.34</v>
          </cell>
          <cell r="E26" t="str">
            <v>.‡</v>
          </cell>
          <cell r="F26" t="str">
            <v/>
          </cell>
        </row>
        <row r="27">
          <cell r="B27" t="str">
            <v>65 years and over</v>
          </cell>
          <cell r="C27" t="str">
            <v>SŜ</v>
          </cell>
          <cell r="D27">
            <v>0.23</v>
          </cell>
          <cell r="E27" t="str">
            <v/>
          </cell>
          <cell r="F27" t="str">
            <v>*</v>
          </cell>
        </row>
        <row r="28">
          <cell r="B28" t="str">
            <v>15–19 years</v>
          </cell>
          <cell r="C28" t="str">
            <v>SŜ</v>
          </cell>
          <cell r="D28">
            <v>0.95</v>
          </cell>
          <cell r="E28" t="str">
            <v/>
          </cell>
          <cell r="F28" t="str">
            <v/>
          </cell>
        </row>
        <row r="29">
          <cell r="B29" t="str">
            <v>20–29 years</v>
          </cell>
          <cell r="C29">
            <v>2.46</v>
          </cell>
          <cell r="D29">
            <v>0.73</v>
          </cell>
          <cell r="E29" t="str">
            <v>.‡</v>
          </cell>
          <cell r="F29" t="str">
            <v>*</v>
          </cell>
        </row>
        <row r="30">
          <cell r="B30" t="str">
            <v>NZ European</v>
          </cell>
          <cell r="C30">
            <v>1.51</v>
          </cell>
          <cell r="D30">
            <v>0.31</v>
          </cell>
          <cell r="E30" t="str">
            <v>.‡</v>
          </cell>
          <cell r="F30" t="str">
            <v/>
          </cell>
        </row>
        <row r="31">
          <cell r="B31" t="str">
            <v>Māori</v>
          </cell>
          <cell r="C31">
            <v>2.92</v>
          </cell>
          <cell r="D31">
            <v>0.75</v>
          </cell>
          <cell r="E31" t="str">
            <v>.‡</v>
          </cell>
          <cell r="F31" t="str">
            <v>*</v>
          </cell>
        </row>
        <row r="32">
          <cell r="B32" t="str">
            <v>Pacific peoples</v>
          </cell>
          <cell r="C32" t="str">
            <v>SŜ</v>
          </cell>
          <cell r="D32">
            <v>1.04</v>
          </cell>
          <cell r="E32" t="str">
            <v/>
          </cell>
          <cell r="F32" t="str">
            <v/>
          </cell>
        </row>
        <row r="33">
          <cell r="B33" t="str">
            <v>Asian</v>
          </cell>
          <cell r="C33" t="str">
            <v>SŜ</v>
          </cell>
          <cell r="D33">
            <v>0.2</v>
          </cell>
          <cell r="E33" t="str">
            <v/>
          </cell>
          <cell r="F33" t="str">
            <v>*</v>
          </cell>
        </row>
        <row r="34">
          <cell r="B34" t="str">
            <v>Chinese</v>
          </cell>
          <cell r="C34" t="str">
            <v>SŜ</v>
          </cell>
          <cell r="D34">
            <v>0.39</v>
          </cell>
          <cell r="E34" t="str">
            <v/>
          </cell>
          <cell r="F34" t="str">
            <v>*</v>
          </cell>
        </row>
        <row r="35">
          <cell r="B35" t="str">
            <v>Indian</v>
          </cell>
          <cell r="C35" t="str">
            <v>SŜ</v>
          </cell>
          <cell r="D35">
            <v>0.41</v>
          </cell>
          <cell r="E35" t="str">
            <v/>
          </cell>
          <cell r="F35" t="str">
            <v>*</v>
          </cell>
        </row>
        <row r="36">
          <cell r="B36" t="str">
            <v>Other Asian ethnicity</v>
          </cell>
          <cell r="C36" t="str">
            <v>SŜ</v>
          </cell>
          <cell r="D36">
            <v>0.21</v>
          </cell>
          <cell r="E36" t="str">
            <v/>
          </cell>
          <cell r="F36" t="str">
            <v>*</v>
          </cell>
        </row>
        <row r="37">
          <cell r="B37" t="str">
            <v>Other ethnicity</v>
          </cell>
          <cell r="C37" t="str">
            <v>SŜ</v>
          </cell>
          <cell r="D37">
            <v>2.09</v>
          </cell>
          <cell r="E37" t="str">
            <v/>
          </cell>
          <cell r="F37" t="str">
            <v/>
          </cell>
        </row>
        <row r="38">
          <cell r="B38" t="str">
            <v>Other ethnicity (except European and Māori)</v>
          </cell>
          <cell r="C38">
            <v>0.84</v>
          </cell>
          <cell r="D38">
            <v>0.37</v>
          </cell>
          <cell r="E38" t="str">
            <v>.‡</v>
          </cell>
          <cell r="F38" t="str">
            <v/>
          </cell>
        </row>
        <row r="39">
          <cell r="B39" t="str">
            <v>Other ethnicity (except European, Māori and Asian)</v>
          </cell>
          <cell r="C39" t="str">
            <v>SŜ</v>
          </cell>
          <cell r="D39">
            <v>0.95</v>
          </cell>
          <cell r="E39" t="str">
            <v/>
          </cell>
          <cell r="F39" t="str">
            <v/>
          </cell>
        </row>
        <row r="40">
          <cell r="B40" t="str">
            <v>Other ethnicity (except European, Māori and Pacific)</v>
          </cell>
          <cell r="C40" t="str">
            <v>SŜ</v>
          </cell>
          <cell r="D40">
            <v>0.28999999999999998</v>
          </cell>
          <cell r="E40" t="str">
            <v/>
          </cell>
          <cell r="F40" t="str">
            <v>*</v>
          </cell>
        </row>
        <row r="41">
          <cell r="B41">
            <v>2018</v>
          </cell>
          <cell r="C41">
            <v>30.1</v>
          </cell>
          <cell r="D41">
            <v>6.76</v>
          </cell>
          <cell r="E41" t="str">
            <v>.‡</v>
          </cell>
          <cell r="F41" t="str">
            <v>*</v>
          </cell>
        </row>
        <row r="42">
          <cell r="B42" t="str">
            <v>2019/20</v>
          </cell>
          <cell r="C42">
            <v>39</v>
          </cell>
          <cell r="D42">
            <v>8.19</v>
          </cell>
          <cell r="E42" t="str">
            <v>.‡</v>
          </cell>
          <cell r="F42" t="str">
            <v>*</v>
          </cell>
        </row>
        <row r="43">
          <cell r="B43" t="str">
            <v>Auckland</v>
          </cell>
          <cell r="C43">
            <v>1.42</v>
          </cell>
          <cell r="D43">
            <v>0.5</v>
          </cell>
          <cell r="E43" t="str">
            <v>.‡</v>
          </cell>
          <cell r="F43" t="str">
            <v/>
          </cell>
        </row>
        <row r="44">
          <cell r="B44" t="str">
            <v>Wellington</v>
          </cell>
          <cell r="C44">
            <v>1.34</v>
          </cell>
          <cell r="D44">
            <v>0.62</v>
          </cell>
          <cell r="E44" t="str">
            <v>.‡</v>
          </cell>
          <cell r="F44" t="str">
            <v/>
          </cell>
        </row>
        <row r="45">
          <cell r="B45" t="str">
            <v>Rest of North Island</v>
          </cell>
          <cell r="C45">
            <v>1.42</v>
          </cell>
          <cell r="D45">
            <v>0.42</v>
          </cell>
          <cell r="E45" t="str">
            <v>.‡</v>
          </cell>
          <cell r="F45" t="str">
            <v/>
          </cell>
        </row>
        <row r="46">
          <cell r="B46" t="str">
            <v>Canterbury</v>
          </cell>
          <cell r="C46">
            <v>1.38</v>
          </cell>
          <cell r="D46">
            <v>0.63</v>
          </cell>
          <cell r="E46" t="str">
            <v>.‡</v>
          </cell>
          <cell r="F46" t="str">
            <v/>
          </cell>
        </row>
        <row r="47">
          <cell r="B47" t="str">
            <v>Rest of South Island</v>
          </cell>
          <cell r="C47">
            <v>1.58</v>
          </cell>
          <cell r="D47">
            <v>0.68</v>
          </cell>
          <cell r="E47" t="str">
            <v>.‡</v>
          </cell>
          <cell r="F47" t="str">
            <v/>
          </cell>
        </row>
        <row r="48">
          <cell r="B48" t="str">
            <v>Major urban area</v>
          </cell>
          <cell r="C48">
            <v>1.36</v>
          </cell>
          <cell r="D48">
            <v>0.31</v>
          </cell>
          <cell r="E48" t="str">
            <v>.‡</v>
          </cell>
          <cell r="F48" t="str">
            <v/>
          </cell>
        </row>
        <row r="49">
          <cell r="B49" t="str">
            <v>Large urban area</v>
          </cell>
          <cell r="C49">
            <v>1.73</v>
          </cell>
          <cell r="D49">
            <v>0.63</v>
          </cell>
          <cell r="E49" t="str">
            <v>.‡</v>
          </cell>
          <cell r="F49" t="str">
            <v/>
          </cell>
        </row>
        <row r="50">
          <cell r="B50" t="str">
            <v>Medium urban area</v>
          </cell>
          <cell r="C50" t="str">
            <v>SŜ</v>
          </cell>
          <cell r="D50">
            <v>0.56999999999999995</v>
          </cell>
          <cell r="E50" t="str">
            <v/>
          </cell>
          <cell r="F50" t="str">
            <v/>
          </cell>
        </row>
        <row r="51">
          <cell r="B51" t="str">
            <v>Small urban area</v>
          </cell>
          <cell r="C51">
            <v>1.44</v>
          </cell>
          <cell r="D51">
            <v>0.68</v>
          </cell>
          <cell r="E51" t="str">
            <v>.‡</v>
          </cell>
          <cell r="F51" t="str">
            <v/>
          </cell>
        </row>
        <row r="52">
          <cell r="B52" t="str">
            <v>Rural settlement/rural other</v>
          </cell>
          <cell r="C52">
            <v>1.52</v>
          </cell>
          <cell r="D52">
            <v>0.71</v>
          </cell>
          <cell r="E52" t="str">
            <v>.‡</v>
          </cell>
          <cell r="F52" t="str">
            <v/>
          </cell>
        </row>
        <row r="53">
          <cell r="B53" t="str">
            <v>Major urban area</v>
          </cell>
          <cell r="C53">
            <v>1.36</v>
          </cell>
          <cell r="D53">
            <v>0.31</v>
          </cell>
          <cell r="E53" t="str">
            <v>.‡</v>
          </cell>
          <cell r="F53" t="str">
            <v/>
          </cell>
        </row>
        <row r="54">
          <cell r="B54" t="str">
            <v>Medium/large urban area</v>
          </cell>
          <cell r="C54">
            <v>1.49</v>
          </cell>
          <cell r="D54">
            <v>0.42</v>
          </cell>
          <cell r="E54" t="str">
            <v>.‡</v>
          </cell>
          <cell r="F54" t="str">
            <v/>
          </cell>
        </row>
        <row r="55">
          <cell r="B55" t="str">
            <v>Small urban/rural area</v>
          </cell>
          <cell r="C55">
            <v>1.49</v>
          </cell>
          <cell r="D55">
            <v>0.53</v>
          </cell>
          <cell r="E55" t="str">
            <v>.‡</v>
          </cell>
          <cell r="F55" t="str">
            <v/>
          </cell>
        </row>
        <row r="56">
          <cell r="B56" t="str">
            <v>Quintile 1 (least deprived)</v>
          </cell>
          <cell r="C56">
            <v>1.05</v>
          </cell>
          <cell r="D56">
            <v>0.51</v>
          </cell>
          <cell r="E56" t="str">
            <v>.‡</v>
          </cell>
          <cell r="F56" t="str">
            <v/>
          </cell>
        </row>
        <row r="57">
          <cell r="B57" t="str">
            <v>Quintile 2</v>
          </cell>
          <cell r="C57" t="str">
            <v>SŜ</v>
          </cell>
          <cell r="D57">
            <v>0.47</v>
          </cell>
          <cell r="E57" t="str">
            <v/>
          </cell>
          <cell r="F57" t="str">
            <v/>
          </cell>
        </row>
        <row r="58">
          <cell r="B58" t="str">
            <v>Quintile 3</v>
          </cell>
          <cell r="C58">
            <v>1.32</v>
          </cell>
          <cell r="D58">
            <v>0.44</v>
          </cell>
          <cell r="E58" t="str">
            <v>.‡</v>
          </cell>
          <cell r="F58" t="str">
            <v/>
          </cell>
        </row>
        <row r="59">
          <cell r="B59" t="str">
            <v>Quintile 4</v>
          </cell>
          <cell r="C59">
            <v>1.61</v>
          </cell>
          <cell r="D59">
            <v>0.56999999999999995</v>
          </cell>
          <cell r="E59" t="str">
            <v>.‡</v>
          </cell>
          <cell r="F59" t="str">
            <v/>
          </cell>
        </row>
        <row r="60">
          <cell r="B60" t="str">
            <v>Quintile 5 (most deprived)</v>
          </cell>
          <cell r="C60">
            <v>2.38</v>
          </cell>
          <cell r="D60">
            <v>0.54</v>
          </cell>
          <cell r="E60" t="str">
            <v>.‡</v>
          </cell>
          <cell r="F60" t="str">
            <v>*</v>
          </cell>
        </row>
        <row r="61">
          <cell r="B61" t="str">
            <v>Had partner within last 12 months</v>
          </cell>
          <cell r="C61">
            <v>1.47</v>
          </cell>
          <cell r="D61">
            <v>0.28999999999999998</v>
          </cell>
          <cell r="E61" t="str">
            <v>.</v>
          </cell>
          <cell r="F61" t="str">
            <v/>
          </cell>
        </row>
        <row r="62">
          <cell r="B62" t="str">
            <v>Did not have partner within last 12 months</v>
          </cell>
          <cell r="C62">
            <v>1.29</v>
          </cell>
          <cell r="D62">
            <v>0.46</v>
          </cell>
          <cell r="E62" t="str">
            <v>.‡</v>
          </cell>
          <cell r="F62" t="str">
            <v/>
          </cell>
        </row>
        <row r="63">
          <cell r="B63" t="str">
            <v>Has ever had a partner</v>
          </cell>
          <cell r="C63">
            <v>1.5</v>
          </cell>
          <cell r="D63">
            <v>0.26</v>
          </cell>
          <cell r="E63" t="str">
            <v>.</v>
          </cell>
          <cell r="F63" t="str">
            <v/>
          </cell>
        </row>
        <row r="64">
          <cell r="B64" t="str">
            <v>Has never had a partner</v>
          </cell>
          <cell r="C64" t="str">
            <v>SŜ</v>
          </cell>
          <cell r="D64">
            <v>0.6</v>
          </cell>
          <cell r="E64" t="str">
            <v/>
          </cell>
          <cell r="F64" t="str">
            <v>*</v>
          </cell>
        </row>
        <row r="65">
          <cell r="B65" t="str">
            <v>Partnered – legally registered</v>
          </cell>
          <cell r="C65">
            <v>0.66</v>
          </cell>
          <cell r="D65">
            <v>0.22</v>
          </cell>
          <cell r="E65" t="str">
            <v>.‡</v>
          </cell>
          <cell r="F65" t="str">
            <v>*</v>
          </cell>
        </row>
        <row r="66">
          <cell r="B66" t="str">
            <v>Partnered – not legally registered</v>
          </cell>
          <cell r="C66" t="str">
            <v>SŜ</v>
          </cell>
          <cell r="D66">
            <v>1.28</v>
          </cell>
          <cell r="E66" t="str">
            <v/>
          </cell>
          <cell r="F66" t="str">
            <v/>
          </cell>
        </row>
        <row r="67">
          <cell r="B67" t="str">
            <v>Non-partnered</v>
          </cell>
          <cell r="C67">
            <v>2.82</v>
          </cell>
          <cell r="D67">
            <v>0.56000000000000005</v>
          </cell>
          <cell r="E67" t="str">
            <v>.‡</v>
          </cell>
          <cell r="F67" t="str">
            <v>*</v>
          </cell>
        </row>
        <row r="68">
          <cell r="B68" t="str">
            <v>Never married and never in a civil union</v>
          </cell>
          <cell r="C68">
            <v>1.74</v>
          </cell>
          <cell r="D68">
            <v>0.46</v>
          </cell>
          <cell r="E68" t="str">
            <v>.‡</v>
          </cell>
          <cell r="F68" t="str">
            <v/>
          </cell>
        </row>
        <row r="69">
          <cell r="B69" t="str">
            <v>Divorced</v>
          </cell>
          <cell r="C69" t="str">
            <v>SŜ</v>
          </cell>
          <cell r="D69">
            <v>1.48</v>
          </cell>
          <cell r="E69" t="str">
            <v/>
          </cell>
          <cell r="F69" t="str">
            <v/>
          </cell>
        </row>
        <row r="70">
          <cell r="B70" t="str">
            <v>Widowed/surviving partner</v>
          </cell>
          <cell r="C70" t="str">
            <v>SŜ</v>
          </cell>
          <cell r="D70">
            <v>0.28000000000000003</v>
          </cell>
          <cell r="E70" t="str">
            <v/>
          </cell>
          <cell r="F70" t="str">
            <v>*</v>
          </cell>
        </row>
        <row r="71">
          <cell r="B71" t="str">
            <v>Separated</v>
          </cell>
          <cell r="C71">
            <v>10.16</v>
          </cell>
          <cell r="D71">
            <v>2.96</v>
          </cell>
          <cell r="E71" t="str">
            <v>.‡</v>
          </cell>
          <cell r="F71" t="str">
            <v>*</v>
          </cell>
        </row>
        <row r="72">
          <cell r="B72" t="str">
            <v>Married/civil union/de facto</v>
          </cell>
          <cell r="C72">
            <v>0.69</v>
          </cell>
          <cell r="D72">
            <v>0.22</v>
          </cell>
          <cell r="E72" t="str">
            <v>.‡</v>
          </cell>
          <cell r="F72" t="str">
            <v>*</v>
          </cell>
        </row>
        <row r="73">
          <cell r="B73" t="str">
            <v>Adults with disability</v>
          </cell>
          <cell r="C73" t="str">
            <v>SŜ</v>
          </cell>
          <cell r="D73">
            <v>1.39</v>
          </cell>
          <cell r="E73" t="str">
            <v/>
          </cell>
          <cell r="F73" t="str">
            <v/>
          </cell>
        </row>
        <row r="74">
          <cell r="B74" t="str">
            <v>Adults without disability</v>
          </cell>
          <cell r="C74">
            <v>1.4</v>
          </cell>
          <cell r="D74">
            <v>0.24</v>
          </cell>
          <cell r="E74" t="str">
            <v>.</v>
          </cell>
          <cell r="F74" t="str">
            <v/>
          </cell>
        </row>
        <row r="75">
          <cell r="B75" t="str">
            <v>Low level of psychological distress</v>
          </cell>
          <cell r="C75">
            <v>1.1499999999999999</v>
          </cell>
          <cell r="D75">
            <v>0.2</v>
          </cell>
          <cell r="E75" t="str">
            <v>.</v>
          </cell>
          <cell r="F75" t="str">
            <v/>
          </cell>
        </row>
        <row r="76">
          <cell r="B76" t="str">
            <v>Moderate level of psychological distress</v>
          </cell>
          <cell r="C76">
            <v>4.3099999999999996</v>
          </cell>
          <cell r="D76">
            <v>1.95</v>
          </cell>
          <cell r="E76" t="str">
            <v>.‡</v>
          </cell>
          <cell r="F76" t="str">
            <v>*</v>
          </cell>
        </row>
        <row r="77">
          <cell r="B77" t="str">
            <v>High level of psychological distress</v>
          </cell>
          <cell r="C77" t="str">
            <v>SŜ</v>
          </cell>
          <cell r="D77">
            <v>6.55</v>
          </cell>
          <cell r="E77" t="str">
            <v/>
          </cell>
          <cell r="F77" t="str">
            <v>*</v>
          </cell>
        </row>
        <row r="78">
          <cell r="B78" t="str">
            <v>No probable serious mental illness</v>
          </cell>
          <cell r="C78">
            <v>1.1499999999999999</v>
          </cell>
          <cell r="D78">
            <v>0.2</v>
          </cell>
          <cell r="E78" t="str">
            <v>.</v>
          </cell>
          <cell r="F78" t="str">
            <v/>
          </cell>
        </row>
        <row r="79">
          <cell r="B79" t="str">
            <v>Probable serious mental illness</v>
          </cell>
          <cell r="C79">
            <v>4.3099999999999996</v>
          </cell>
          <cell r="D79">
            <v>1.95</v>
          </cell>
          <cell r="E79" t="str">
            <v>.‡</v>
          </cell>
          <cell r="F79" t="str">
            <v>*</v>
          </cell>
        </row>
        <row r="80">
          <cell r="B80" t="str">
            <v>Employed</v>
          </cell>
          <cell r="C80">
            <v>1.26</v>
          </cell>
          <cell r="D80">
            <v>0.28000000000000003</v>
          </cell>
          <cell r="E80" t="str">
            <v>.‡</v>
          </cell>
          <cell r="F80" t="str">
            <v/>
          </cell>
        </row>
        <row r="81">
          <cell r="B81" t="str">
            <v>Unemployed</v>
          </cell>
          <cell r="C81" t="str">
            <v>SŜ</v>
          </cell>
          <cell r="D81">
            <v>1.55</v>
          </cell>
          <cell r="E81" t="str">
            <v/>
          </cell>
          <cell r="F81" t="str">
            <v/>
          </cell>
        </row>
        <row r="82">
          <cell r="B82" t="str">
            <v>Retired</v>
          </cell>
          <cell r="C82" t="str">
            <v>SŜ</v>
          </cell>
          <cell r="D82">
            <v>0.26</v>
          </cell>
          <cell r="E82" t="str">
            <v/>
          </cell>
          <cell r="F82" t="str">
            <v>*</v>
          </cell>
        </row>
        <row r="83">
          <cell r="B83" t="str">
            <v>Home or caring duties or voluntary work</v>
          </cell>
          <cell r="C83">
            <v>4.04</v>
          </cell>
          <cell r="D83">
            <v>1.67</v>
          </cell>
          <cell r="E83" t="str">
            <v>.‡</v>
          </cell>
          <cell r="F83" t="str">
            <v>*</v>
          </cell>
        </row>
        <row r="84">
          <cell r="B84" t="str">
            <v>Not employed, studying</v>
          </cell>
          <cell r="C84" t="str">
            <v>SŜ</v>
          </cell>
          <cell r="D84">
            <v>0.81</v>
          </cell>
          <cell r="E84" t="str">
            <v/>
          </cell>
          <cell r="F84" t="str">
            <v/>
          </cell>
        </row>
        <row r="85">
          <cell r="B85" t="str">
            <v>Not employed, not actively seeking work/unable to work</v>
          </cell>
          <cell r="C85" t="str">
            <v>SŜ</v>
          </cell>
          <cell r="D85">
            <v>2.5099999999999998</v>
          </cell>
          <cell r="E85" t="str">
            <v/>
          </cell>
          <cell r="F85" t="str">
            <v>*</v>
          </cell>
        </row>
        <row r="86">
          <cell r="B86" t="str">
            <v>Other employment status</v>
          </cell>
          <cell r="C86" t="str">
            <v>SŜ</v>
          </cell>
          <cell r="D86">
            <v>1.67</v>
          </cell>
          <cell r="E86" t="str">
            <v/>
          </cell>
          <cell r="F86" t="str">
            <v/>
          </cell>
        </row>
        <row r="87">
          <cell r="B87" t="str">
            <v>Not in the labour force</v>
          </cell>
          <cell r="C87">
            <v>1.58</v>
          </cell>
          <cell r="D87">
            <v>0.45</v>
          </cell>
          <cell r="E87" t="str">
            <v>.‡</v>
          </cell>
          <cell r="F87" t="str">
            <v/>
          </cell>
        </row>
        <row r="88">
          <cell r="B88" t="str">
            <v>Personal income: $20,000 or less</v>
          </cell>
          <cell r="C88">
            <v>1.46</v>
          </cell>
          <cell r="D88">
            <v>0.38</v>
          </cell>
          <cell r="E88" t="str">
            <v>.‡</v>
          </cell>
          <cell r="F88" t="str">
            <v/>
          </cell>
        </row>
        <row r="89">
          <cell r="B89" t="str">
            <v>Personal income: $20,001–$40,000</v>
          </cell>
          <cell r="C89">
            <v>2.12</v>
          </cell>
          <cell r="D89">
            <v>0.62</v>
          </cell>
          <cell r="E89" t="str">
            <v>.‡</v>
          </cell>
          <cell r="F89" t="str">
            <v/>
          </cell>
        </row>
        <row r="90">
          <cell r="B90" t="str">
            <v>Personal income: $40,001–$60,000</v>
          </cell>
          <cell r="C90">
            <v>1.38</v>
          </cell>
          <cell r="D90">
            <v>0.53</v>
          </cell>
          <cell r="E90" t="str">
            <v>.‡</v>
          </cell>
          <cell r="F90" t="str">
            <v/>
          </cell>
        </row>
        <row r="91">
          <cell r="B91" t="str">
            <v>Personal income: $60,001 or more</v>
          </cell>
          <cell r="C91">
            <v>0.86</v>
          </cell>
          <cell r="D91">
            <v>0.34</v>
          </cell>
          <cell r="E91" t="str">
            <v>.‡</v>
          </cell>
          <cell r="F91" t="str">
            <v/>
          </cell>
        </row>
        <row r="92">
          <cell r="B92" t="str">
            <v>Household income: $40,000 or less</v>
          </cell>
          <cell r="C92">
            <v>2.35</v>
          </cell>
          <cell r="D92">
            <v>0.55000000000000004</v>
          </cell>
          <cell r="E92" t="str">
            <v>.‡</v>
          </cell>
          <cell r="F92" t="str">
            <v>*</v>
          </cell>
        </row>
        <row r="93">
          <cell r="B93" t="str">
            <v>Household income: $40,001–$60,000</v>
          </cell>
          <cell r="C93">
            <v>1.85</v>
          </cell>
          <cell r="D93">
            <v>0.65</v>
          </cell>
          <cell r="E93" t="str">
            <v>.‡</v>
          </cell>
          <cell r="F93" t="str">
            <v/>
          </cell>
        </row>
        <row r="94">
          <cell r="B94" t="str">
            <v>Household income: $60,001–$100,000</v>
          </cell>
          <cell r="C94">
            <v>1.04</v>
          </cell>
          <cell r="D94">
            <v>0.32</v>
          </cell>
          <cell r="E94" t="str">
            <v>.‡</v>
          </cell>
          <cell r="F94" t="str">
            <v/>
          </cell>
        </row>
        <row r="95">
          <cell r="B95" t="str">
            <v>Household income: $100,001 or more</v>
          </cell>
          <cell r="C95">
            <v>0.82</v>
          </cell>
          <cell r="D95">
            <v>0.35</v>
          </cell>
          <cell r="E95" t="str">
            <v>.‡</v>
          </cell>
          <cell r="F95" t="str">
            <v>*</v>
          </cell>
        </row>
        <row r="96">
          <cell r="B96" t="str">
            <v>Not at all limited</v>
          </cell>
          <cell r="C96">
            <v>0.82</v>
          </cell>
          <cell r="D96">
            <v>0.28999999999999998</v>
          </cell>
          <cell r="E96" t="str">
            <v>.‡</v>
          </cell>
          <cell r="F96" t="str">
            <v>*</v>
          </cell>
        </row>
        <row r="97">
          <cell r="B97" t="str">
            <v>A little limited</v>
          </cell>
          <cell r="C97">
            <v>1.0900000000000001</v>
          </cell>
          <cell r="D97">
            <v>0.43</v>
          </cell>
          <cell r="E97" t="str">
            <v>.‡</v>
          </cell>
          <cell r="F97" t="str">
            <v/>
          </cell>
        </row>
        <row r="98">
          <cell r="B98" t="str">
            <v>Quite limited</v>
          </cell>
          <cell r="C98" t="str">
            <v>SŜ</v>
          </cell>
          <cell r="D98">
            <v>0.69</v>
          </cell>
          <cell r="E98" t="str">
            <v/>
          </cell>
          <cell r="F98" t="str">
            <v/>
          </cell>
        </row>
        <row r="99">
          <cell r="B99" t="str">
            <v>Very limited</v>
          </cell>
          <cell r="C99">
            <v>1.76</v>
          </cell>
          <cell r="D99">
            <v>0.79</v>
          </cell>
          <cell r="E99" t="str">
            <v>.‡</v>
          </cell>
          <cell r="F99" t="str">
            <v/>
          </cell>
        </row>
        <row r="100">
          <cell r="B100" t="str">
            <v>Couldn't buy it</v>
          </cell>
          <cell r="C100">
            <v>4.07</v>
          </cell>
          <cell r="D100">
            <v>0.93</v>
          </cell>
          <cell r="E100" t="str">
            <v>.‡</v>
          </cell>
          <cell r="F100" t="str">
            <v>*</v>
          </cell>
        </row>
        <row r="101">
          <cell r="B101" t="str">
            <v>Not at all limited</v>
          </cell>
          <cell r="C101">
            <v>0.82</v>
          </cell>
          <cell r="D101">
            <v>0.28999999999999998</v>
          </cell>
          <cell r="E101" t="str">
            <v>.‡</v>
          </cell>
          <cell r="F101" t="str">
            <v>*</v>
          </cell>
        </row>
        <row r="102">
          <cell r="B102" t="str">
            <v>A little limited</v>
          </cell>
          <cell r="C102">
            <v>1.0900000000000001</v>
          </cell>
          <cell r="D102">
            <v>0.43</v>
          </cell>
          <cell r="E102" t="str">
            <v>.‡</v>
          </cell>
          <cell r="F102" t="str">
            <v/>
          </cell>
        </row>
        <row r="103">
          <cell r="B103" t="str">
            <v>Quite or very limited</v>
          </cell>
          <cell r="C103">
            <v>1.48</v>
          </cell>
          <cell r="D103">
            <v>0.49</v>
          </cell>
          <cell r="E103" t="str">
            <v>.‡</v>
          </cell>
          <cell r="F103" t="str">
            <v/>
          </cell>
        </row>
        <row r="104">
          <cell r="B104" t="str">
            <v>Couldn't buy it</v>
          </cell>
          <cell r="C104">
            <v>4.07</v>
          </cell>
          <cell r="D104">
            <v>0.93</v>
          </cell>
          <cell r="E104" t="str">
            <v>.‡</v>
          </cell>
          <cell r="F104" t="str">
            <v>*</v>
          </cell>
        </row>
        <row r="105">
          <cell r="B105" t="str">
            <v>Yes, can meet unexpected expense</v>
          </cell>
          <cell r="C105">
            <v>1.06</v>
          </cell>
          <cell r="D105">
            <v>0.26</v>
          </cell>
          <cell r="E105" t="str">
            <v>.‡</v>
          </cell>
          <cell r="F105" t="str">
            <v/>
          </cell>
        </row>
        <row r="106">
          <cell r="B106" t="str">
            <v>No, cannot meet unexpected expense</v>
          </cell>
          <cell r="C106">
            <v>3.25</v>
          </cell>
          <cell r="D106">
            <v>0.75</v>
          </cell>
          <cell r="E106" t="str">
            <v>.‡</v>
          </cell>
          <cell r="F106" t="str">
            <v>*</v>
          </cell>
        </row>
        <row r="107">
          <cell r="B107" t="str">
            <v>Household had no vehicle access</v>
          </cell>
          <cell r="C107">
            <v>2.5099999999999998</v>
          </cell>
          <cell r="D107">
            <v>1.18</v>
          </cell>
          <cell r="E107" t="str">
            <v>.‡</v>
          </cell>
          <cell r="F107" t="str">
            <v/>
          </cell>
        </row>
        <row r="108">
          <cell r="B108" t="str">
            <v>Household had vehicle access</v>
          </cell>
          <cell r="C108">
            <v>1.37</v>
          </cell>
          <cell r="D108">
            <v>0.24</v>
          </cell>
          <cell r="E108" t="str">
            <v>.</v>
          </cell>
          <cell r="F108" t="str">
            <v/>
          </cell>
        </row>
        <row r="109">
          <cell r="B109" t="str">
            <v>Household had no access to device</v>
          </cell>
          <cell r="C109" t="str">
            <v>SŜ</v>
          </cell>
          <cell r="D109">
            <v>0.57999999999999996</v>
          </cell>
          <cell r="E109" t="str">
            <v/>
          </cell>
          <cell r="F109" t="str">
            <v/>
          </cell>
        </row>
        <row r="110">
          <cell r="B110" t="str">
            <v>Household had access to device</v>
          </cell>
          <cell r="C110">
            <v>1.45</v>
          </cell>
          <cell r="D110">
            <v>0.25</v>
          </cell>
          <cell r="E110" t="str">
            <v>.</v>
          </cell>
          <cell r="F110" t="str">
            <v/>
          </cell>
        </row>
        <row r="111">
          <cell r="B111" t="str">
            <v>One person household</v>
          </cell>
          <cell r="C111">
            <v>1.1599999999999999</v>
          </cell>
          <cell r="D111">
            <v>0.31</v>
          </cell>
          <cell r="E111" t="str">
            <v>.‡</v>
          </cell>
          <cell r="F111" t="str">
            <v/>
          </cell>
        </row>
        <row r="112">
          <cell r="B112" t="str">
            <v>One parent with child(ren)</v>
          </cell>
          <cell r="C112">
            <v>7.85</v>
          </cell>
          <cell r="D112">
            <v>2.27</v>
          </cell>
          <cell r="E112" t="str">
            <v>.‡</v>
          </cell>
          <cell r="F112" t="str">
            <v>*</v>
          </cell>
        </row>
        <row r="113">
          <cell r="B113" t="str">
            <v>Couple only</v>
          </cell>
          <cell r="C113" t="str">
            <v>SŜ</v>
          </cell>
          <cell r="D113">
            <v>0.33</v>
          </cell>
          <cell r="E113" t="str">
            <v/>
          </cell>
          <cell r="F113" t="str">
            <v>*</v>
          </cell>
        </row>
        <row r="114">
          <cell r="B114" t="str">
            <v>Couple with child(ren)</v>
          </cell>
          <cell r="C114">
            <v>0.8</v>
          </cell>
          <cell r="D114">
            <v>0.36</v>
          </cell>
          <cell r="E114" t="str">
            <v>.‡</v>
          </cell>
          <cell r="F114" t="str">
            <v>*</v>
          </cell>
        </row>
        <row r="115">
          <cell r="B115" t="str">
            <v>Other multi-person household</v>
          </cell>
          <cell r="C115" t="str">
            <v>SŜ</v>
          </cell>
          <cell r="D115">
            <v>0.7</v>
          </cell>
          <cell r="E115" t="str">
            <v/>
          </cell>
          <cell r="F115" t="str">
            <v/>
          </cell>
        </row>
        <row r="116">
          <cell r="B116" t="str">
            <v>Household composition unidentifiable</v>
          </cell>
          <cell r="C116">
            <v>0</v>
          </cell>
          <cell r="D116">
            <v>0</v>
          </cell>
          <cell r="E116" t="str">
            <v>.</v>
          </cell>
          <cell r="F116" t="str">
            <v>*</v>
          </cell>
        </row>
        <row r="117">
          <cell r="B117" t="str">
            <v>Other household with couple and/or child</v>
          </cell>
          <cell r="C117">
            <v>1.51</v>
          </cell>
          <cell r="D117">
            <v>0.71</v>
          </cell>
          <cell r="E117" t="str">
            <v>.‡</v>
          </cell>
          <cell r="F117" t="str">
            <v/>
          </cell>
        </row>
        <row r="118">
          <cell r="B118" t="str">
            <v>One-person household</v>
          </cell>
          <cell r="C118">
            <v>1.1599999999999999</v>
          </cell>
          <cell r="D118">
            <v>0.31</v>
          </cell>
          <cell r="E118" t="str">
            <v>.‡</v>
          </cell>
          <cell r="F118" t="str">
            <v/>
          </cell>
        </row>
        <row r="119">
          <cell r="B119" t="str">
            <v>Two-people household</v>
          </cell>
          <cell r="C119">
            <v>0.95</v>
          </cell>
          <cell r="D119">
            <v>0.31</v>
          </cell>
          <cell r="E119" t="str">
            <v>.‡</v>
          </cell>
          <cell r="F119" t="str">
            <v/>
          </cell>
        </row>
        <row r="120">
          <cell r="B120" t="str">
            <v>Three-people household</v>
          </cell>
          <cell r="C120">
            <v>2.04</v>
          </cell>
          <cell r="D120">
            <v>0.62</v>
          </cell>
          <cell r="E120" t="str">
            <v>.‡</v>
          </cell>
          <cell r="F120" t="str">
            <v/>
          </cell>
        </row>
        <row r="121">
          <cell r="B121" t="str">
            <v>Four-people household</v>
          </cell>
          <cell r="C121">
            <v>1.29</v>
          </cell>
          <cell r="D121">
            <v>0.55000000000000004</v>
          </cell>
          <cell r="E121" t="str">
            <v>.‡</v>
          </cell>
          <cell r="F121" t="str">
            <v/>
          </cell>
        </row>
        <row r="122">
          <cell r="B122" t="str">
            <v>Five-or-more-people household</v>
          </cell>
          <cell r="C122">
            <v>2.0099999999999998</v>
          </cell>
          <cell r="D122">
            <v>0.88</v>
          </cell>
          <cell r="E122" t="str">
            <v>.‡</v>
          </cell>
          <cell r="F122" t="str">
            <v/>
          </cell>
        </row>
        <row r="123">
          <cell r="B123" t="str">
            <v>No children in household</v>
          </cell>
          <cell r="C123">
            <v>0.9</v>
          </cell>
          <cell r="D123">
            <v>0.19</v>
          </cell>
          <cell r="E123" t="str">
            <v>.‡</v>
          </cell>
          <cell r="F123" t="str">
            <v>*</v>
          </cell>
        </row>
        <row r="124">
          <cell r="B124" t="str">
            <v>One-child household</v>
          </cell>
          <cell r="C124">
            <v>1.66</v>
          </cell>
          <cell r="D124">
            <v>0.56999999999999995</v>
          </cell>
          <cell r="E124" t="str">
            <v>.‡</v>
          </cell>
          <cell r="F124" t="str">
            <v/>
          </cell>
        </row>
        <row r="125">
          <cell r="B125" t="str">
            <v>Two-or-more-children household</v>
          </cell>
          <cell r="C125">
            <v>2.64</v>
          </cell>
          <cell r="D125">
            <v>0.83</v>
          </cell>
          <cell r="E125" t="str">
            <v>.‡</v>
          </cell>
          <cell r="F125" t="str">
            <v>*</v>
          </cell>
        </row>
        <row r="126">
          <cell r="B126" t="str">
            <v>No children in household</v>
          </cell>
          <cell r="C126">
            <v>0.9</v>
          </cell>
          <cell r="D126">
            <v>0.19</v>
          </cell>
          <cell r="E126" t="str">
            <v>.‡</v>
          </cell>
          <cell r="F126" t="str">
            <v>*</v>
          </cell>
        </row>
        <row r="127">
          <cell r="B127" t="str">
            <v>One-or-more-children household</v>
          </cell>
          <cell r="C127">
            <v>2.2999999999999998</v>
          </cell>
          <cell r="D127">
            <v>0.59</v>
          </cell>
          <cell r="E127" t="str">
            <v>.‡</v>
          </cell>
          <cell r="F127" t="str">
            <v>*</v>
          </cell>
        </row>
        <row r="128">
          <cell r="B128" t="str">
            <v>Yes, lived at current address</v>
          </cell>
          <cell r="C128">
            <v>1.23</v>
          </cell>
          <cell r="D128">
            <v>0.25</v>
          </cell>
          <cell r="E128" t="str">
            <v>.‡</v>
          </cell>
          <cell r="F128" t="str">
            <v/>
          </cell>
        </row>
        <row r="129">
          <cell r="B129" t="str">
            <v>No, did not live at current address</v>
          </cell>
          <cell r="C129">
            <v>2.35</v>
          </cell>
          <cell r="D129">
            <v>0.73</v>
          </cell>
          <cell r="E129" t="str">
            <v>.‡</v>
          </cell>
          <cell r="F129" t="str">
            <v/>
          </cell>
        </row>
        <row r="130">
          <cell r="B130" t="str">
            <v>Owned</v>
          </cell>
          <cell r="C130">
            <v>0.79</v>
          </cell>
          <cell r="D130">
            <v>0.24</v>
          </cell>
          <cell r="E130" t="str">
            <v>.‡</v>
          </cell>
          <cell r="F130" t="str">
            <v>*</v>
          </cell>
        </row>
      </sheetData>
      <sheetData sheetId="2"/>
      <sheetData sheetId="3"/>
      <sheetData sheetId="4"/>
      <sheetData sheetId="5"/>
      <sheetData sheetId="6"/>
      <sheetData sheetId="7"/>
      <sheetData sheetId="8">
        <row r="4">
          <cell r="B4" t="str">
            <v>New Zealand Average</v>
          </cell>
          <cell r="C4">
            <v>43.02</v>
          </cell>
          <cell r="D4">
            <v>7.04</v>
          </cell>
          <cell r="E4" t="str">
            <v>.‡</v>
          </cell>
          <cell r="F4" t="str">
            <v/>
          </cell>
        </row>
        <row r="5">
          <cell r="B5" t="str">
            <v>Male</v>
          </cell>
          <cell r="C5">
            <v>46.07</v>
          </cell>
          <cell r="D5">
            <v>17.059999999999999</v>
          </cell>
          <cell r="E5" t="str">
            <v>.</v>
          </cell>
          <cell r="F5" t="str">
            <v/>
          </cell>
        </row>
        <row r="6">
          <cell r="B6" t="str">
            <v>Female</v>
          </cell>
          <cell r="C6">
            <v>41.99</v>
          </cell>
          <cell r="D6">
            <v>7.43</v>
          </cell>
          <cell r="E6" t="str">
            <v>.‡</v>
          </cell>
          <cell r="F6" t="str">
            <v/>
          </cell>
        </row>
        <row r="7">
          <cell r="B7" t="str">
            <v>Gender diverse</v>
          </cell>
          <cell r="C7" t="str">
            <v>S</v>
          </cell>
          <cell r="D7">
            <v>139.82</v>
          </cell>
          <cell r="E7" t="str">
            <v/>
          </cell>
          <cell r="F7" t="str">
            <v/>
          </cell>
        </row>
        <row r="8">
          <cell r="B8" t="str">
            <v>Cis-male</v>
          </cell>
          <cell r="C8">
            <v>45.41</v>
          </cell>
          <cell r="D8">
            <v>17.03</v>
          </cell>
          <cell r="E8" t="str">
            <v>.</v>
          </cell>
          <cell r="F8" t="str">
            <v/>
          </cell>
        </row>
        <row r="9">
          <cell r="B9" t="str">
            <v>Cis-female</v>
          </cell>
          <cell r="C9">
            <v>41.78</v>
          </cell>
          <cell r="D9">
            <v>7.46</v>
          </cell>
          <cell r="E9" t="str">
            <v>.‡</v>
          </cell>
          <cell r="F9" t="str">
            <v/>
          </cell>
        </row>
        <row r="10">
          <cell r="B10" t="str">
            <v>Gender-diverse or trans-gender</v>
          </cell>
          <cell r="C10">
            <v>83.21</v>
          </cell>
          <cell r="D10">
            <v>39.46</v>
          </cell>
          <cell r="E10" t="str">
            <v>.</v>
          </cell>
          <cell r="F10" t="str">
            <v/>
          </cell>
        </row>
        <row r="11">
          <cell r="B11" t="str">
            <v>Heterosexual</v>
          </cell>
          <cell r="C11">
            <v>43.23</v>
          </cell>
          <cell r="D11">
            <v>7.24</v>
          </cell>
          <cell r="E11" t="str">
            <v>.‡</v>
          </cell>
          <cell r="F11" t="str">
            <v/>
          </cell>
        </row>
        <row r="12">
          <cell r="B12" t="str">
            <v>Gay or lesbian</v>
          </cell>
          <cell r="C12" t="str">
            <v>S</v>
          </cell>
          <cell r="D12">
            <v>62.11</v>
          </cell>
          <cell r="E12" t="str">
            <v/>
          </cell>
          <cell r="F12" t="str">
            <v/>
          </cell>
        </row>
        <row r="13">
          <cell r="B13" t="str">
            <v>Bisexual</v>
          </cell>
          <cell r="C13" t="str">
            <v>S</v>
          </cell>
          <cell r="D13">
            <v>27.59</v>
          </cell>
          <cell r="E13" t="str">
            <v/>
          </cell>
          <cell r="F13" t="str">
            <v/>
          </cell>
        </row>
        <row r="14">
          <cell r="B14" t="str">
            <v>Other sexual identity</v>
          </cell>
          <cell r="C14" t="str">
            <v>S</v>
          </cell>
          <cell r="D14">
            <v>84.94</v>
          </cell>
          <cell r="E14" t="str">
            <v/>
          </cell>
          <cell r="F14" t="str">
            <v/>
          </cell>
        </row>
        <row r="15">
          <cell r="B15" t="str">
            <v>People with diverse sexualities</v>
          </cell>
          <cell r="C15" t="str">
            <v>S</v>
          </cell>
          <cell r="D15">
            <v>26.72</v>
          </cell>
          <cell r="E15" t="str">
            <v/>
          </cell>
          <cell r="F15" t="str">
            <v/>
          </cell>
        </row>
        <row r="16">
          <cell r="B16" t="str">
            <v>Not LGBT</v>
          </cell>
          <cell r="C16">
            <v>43.15</v>
          </cell>
          <cell r="D16">
            <v>7.24</v>
          </cell>
          <cell r="E16" t="str">
            <v>.‡</v>
          </cell>
          <cell r="F16" t="str">
            <v/>
          </cell>
        </row>
        <row r="17">
          <cell r="B17" t="str">
            <v>LGBT</v>
          </cell>
          <cell r="C17" t="str">
            <v>S</v>
          </cell>
          <cell r="D17">
            <v>25.89</v>
          </cell>
          <cell r="E17" t="str">
            <v/>
          </cell>
          <cell r="F17" t="str">
            <v/>
          </cell>
        </row>
        <row r="18">
          <cell r="B18" t="str">
            <v>15–19 years</v>
          </cell>
          <cell r="C18" t="str">
            <v>S</v>
          </cell>
          <cell r="D18">
            <v>36.06</v>
          </cell>
          <cell r="E18" t="str">
            <v/>
          </cell>
          <cell r="F18" t="str">
            <v/>
          </cell>
        </row>
        <row r="19">
          <cell r="B19" t="str">
            <v>20–29 years</v>
          </cell>
          <cell r="C19">
            <v>45.12</v>
          </cell>
          <cell r="D19">
            <v>13.94</v>
          </cell>
          <cell r="E19" t="str">
            <v>.</v>
          </cell>
          <cell r="F19" t="str">
            <v/>
          </cell>
        </row>
        <row r="20">
          <cell r="B20" t="str">
            <v>30–39 years</v>
          </cell>
          <cell r="C20">
            <v>52.48</v>
          </cell>
          <cell r="D20">
            <v>14.77</v>
          </cell>
          <cell r="E20" t="str">
            <v>.</v>
          </cell>
          <cell r="F20" t="str">
            <v/>
          </cell>
        </row>
        <row r="21">
          <cell r="B21" t="str">
            <v>40–49 years</v>
          </cell>
          <cell r="C21">
            <v>37.729999999999997</v>
          </cell>
          <cell r="D21">
            <v>15.61</v>
          </cell>
          <cell r="E21" t="str">
            <v>.</v>
          </cell>
          <cell r="F21" t="str">
            <v/>
          </cell>
        </row>
        <row r="22">
          <cell r="B22" t="str">
            <v>50–59 years</v>
          </cell>
          <cell r="C22" t="str">
            <v>SŜ</v>
          </cell>
          <cell r="D22">
            <v>19.61</v>
          </cell>
          <cell r="E22" t="str">
            <v/>
          </cell>
          <cell r="F22" t="str">
            <v/>
          </cell>
        </row>
        <row r="23">
          <cell r="B23" t="str">
            <v>60–64 years</v>
          </cell>
          <cell r="C23" t="str">
            <v>S</v>
          </cell>
          <cell r="D23">
            <v>46.47</v>
          </cell>
          <cell r="E23" t="str">
            <v/>
          </cell>
          <cell r="F23" t="str">
            <v/>
          </cell>
        </row>
        <row r="24">
          <cell r="B24" t="str">
            <v>65 years and over</v>
          </cell>
          <cell r="C24" t="str">
            <v>S</v>
          </cell>
          <cell r="D24">
            <v>23.71</v>
          </cell>
          <cell r="E24" t="str">
            <v/>
          </cell>
          <cell r="F24" t="str">
            <v/>
          </cell>
        </row>
        <row r="25">
          <cell r="B25" t="str">
            <v>15–29 years</v>
          </cell>
          <cell r="C25">
            <v>42.5</v>
          </cell>
          <cell r="D25">
            <v>12.64</v>
          </cell>
          <cell r="E25" t="str">
            <v>.</v>
          </cell>
          <cell r="F25" t="str">
            <v/>
          </cell>
        </row>
        <row r="26">
          <cell r="B26" t="str">
            <v>30–64 years</v>
          </cell>
          <cell r="C26">
            <v>43.49</v>
          </cell>
          <cell r="D26">
            <v>8.98</v>
          </cell>
          <cell r="E26" t="str">
            <v>.‡</v>
          </cell>
          <cell r="F26" t="str">
            <v/>
          </cell>
        </row>
        <row r="27">
          <cell r="B27" t="str">
            <v>65 years and over</v>
          </cell>
          <cell r="C27" t="str">
            <v>S</v>
          </cell>
          <cell r="D27">
            <v>23.71</v>
          </cell>
          <cell r="E27" t="str">
            <v/>
          </cell>
          <cell r="F27" t="str">
            <v/>
          </cell>
        </row>
        <row r="28">
          <cell r="B28" t="str">
            <v>15–19 years</v>
          </cell>
          <cell r="C28" t="str">
            <v>S</v>
          </cell>
          <cell r="D28">
            <v>36.06</v>
          </cell>
          <cell r="E28" t="str">
            <v/>
          </cell>
          <cell r="F28" t="str">
            <v/>
          </cell>
        </row>
        <row r="29">
          <cell r="B29" t="str">
            <v>20–29 years</v>
          </cell>
          <cell r="C29">
            <v>45.12</v>
          </cell>
          <cell r="D29">
            <v>13.94</v>
          </cell>
          <cell r="E29" t="str">
            <v>.</v>
          </cell>
          <cell r="F29" t="str">
            <v/>
          </cell>
        </row>
        <row r="30">
          <cell r="B30" t="str">
            <v>NZ European</v>
          </cell>
          <cell r="C30">
            <v>41.81</v>
          </cell>
          <cell r="D30">
            <v>7.93</v>
          </cell>
          <cell r="E30" t="str">
            <v>.‡</v>
          </cell>
          <cell r="F30" t="str">
            <v/>
          </cell>
        </row>
        <row r="31">
          <cell r="B31" t="str">
            <v>Māori</v>
          </cell>
          <cell r="C31">
            <v>39.44</v>
          </cell>
          <cell r="D31">
            <v>11.99</v>
          </cell>
          <cell r="E31" t="str">
            <v>.</v>
          </cell>
          <cell r="F31" t="str">
            <v/>
          </cell>
        </row>
        <row r="32">
          <cell r="B32" t="str">
            <v>Pacific peoples</v>
          </cell>
          <cell r="C32">
            <v>61.37</v>
          </cell>
          <cell r="D32">
            <v>23.15</v>
          </cell>
          <cell r="E32" t="str">
            <v>.</v>
          </cell>
          <cell r="F32" t="str">
            <v/>
          </cell>
        </row>
        <row r="33">
          <cell r="B33" t="str">
            <v>Asian</v>
          </cell>
          <cell r="C33" t="str">
            <v>S</v>
          </cell>
          <cell r="D33">
            <v>39.54</v>
          </cell>
          <cell r="E33" t="str">
            <v/>
          </cell>
          <cell r="F33" t="str">
            <v/>
          </cell>
        </row>
        <row r="34">
          <cell r="B34" t="str">
            <v>Chinese</v>
          </cell>
          <cell r="C34" t="str">
            <v>S</v>
          </cell>
          <cell r="D34">
            <v>109.01</v>
          </cell>
          <cell r="E34" t="str">
            <v/>
          </cell>
          <cell r="F34" t="str">
            <v/>
          </cell>
        </row>
        <row r="35">
          <cell r="B35" t="str">
            <v>Indian</v>
          </cell>
          <cell r="C35" t="str">
            <v>S</v>
          </cell>
          <cell r="D35">
            <v>61.74</v>
          </cell>
          <cell r="E35" t="str">
            <v/>
          </cell>
          <cell r="F35" t="str">
            <v/>
          </cell>
        </row>
        <row r="36">
          <cell r="B36" t="str">
            <v>Other Asian ethnicity</v>
          </cell>
          <cell r="C36">
            <v>0</v>
          </cell>
          <cell r="D36">
            <v>0</v>
          </cell>
          <cell r="E36" t="str">
            <v>.</v>
          </cell>
          <cell r="F36" t="str">
            <v>*</v>
          </cell>
        </row>
        <row r="37">
          <cell r="B37" t="str">
            <v>Other ethnicity</v>
          </cell>
          <cell r="C37" t="str">
            <v>S</v>
          </cell>
          <cell r="D37">
            <v>45.6</v>
          </cell>
          <cell r="E37" t="str">
            <v/>
          </cell>
          <cell r="F37" t="str">
            <v/>
          </cell>
        </row>
        <row r="38">
          <cell r="B38" t="str">
            <v>Other ethnicity (except European and Māori)</v>
          </cell>
          <cell r="C38" t="str">
            <v>Ŝ</v>
          </cell>
          <cell r="D38">
            <v>18.32</v>
          </cell>
          <cell r="E38" t="str">
            <v/>
          </cell>
          <cell r="F38" t="str">
            <v/>
          </cell>
        </row>
        <row r="39">
          <cell r="B39" t="str">
            <v>Other ethnicity (except European, Māori and Asian)</v>
          </cell>
          <cell r="C39" t="str">
            <v>Ŝ</v>
          </cell>
          <cell r="D39">
            <v>19.559999999999999</v>
          </cell>
          <cell r="E39" t="str">
            <v/>
          </cell>
          <cell r="F39" t="str">
            <v/>
          </cell>
        </row>
        <row r="40">
          <cell r="B40" t="str">
            <v>Other ethnicity (except European, Māori and Pacific)</v>
          </cell>
          <cell r="C40" t="str">
            <v>S</v>
          </cell>
          <cell r="D40">
            <v>34.049999999999997</v>
          </cell>
          <cell r="E40" t="str">
            <v/>
          </cell>
          <cell r="F40" t="str">
            <v/>
          </cell>
        </row>
        <row r="41">
          <cell r="B41">
            <v>2018</v>
          </cell>
          <cell r="C41">
            <v>42.14</v>
          </cell>
          <cell r="D41">
            <v>9.85</v>
          </cell>
          <cell r="E41" t="str">
            <v>.‡</v>
          </cell>
          <cell r="F41" t="str">
            <v/>
          </cell>
        </row>
        <row r="42">
          <cell r="B42" t="str">
            <v>2019/20</v>
          </cell>
          <cell r="C42">
            <v>44.04</v>
          </cell>
          <cell r="D42">
            <v>8.65</v>
          </cell>
          <cell r="E42" t="str">
            <v>.‡</v>
          </cell>
          <cell r="F42" t="str">
            <v/>
          </cell>
        </row>
        <row r="43">
          <cell r="B43" t="str">
            <v>Auckland</v>
          </cell>
          <cell r="C43">
            <v>56.9</v>
          </cell>
          <cell r="D43">
            <v>15.43</v>
          </cell>
          <cell r="E43" t="str">
            <v>.</v>
          </cell>
          <cell r="F43" t="str">
            <v/>
          </cell>
        </row>
        <row r="44">
          <cell r="B44" t="str">
            <v>Wellington</v>
          </cell>
          <cell r="C44" t="str">
            <v>Ŝ</v>
          </cell>
          <cell r="D44">
            <v>18.850000000000001</v>
          </cell>
          <cell r="E44" t="str">
            <v/>
          </cell>
          <cell r="F44" t="str">
            <v/>
          </cell>
        </row>
        <row r="45">
          <cell r="B45" t="str">
            <v>Rest of North Island</v>
          </cell>
          <cell r="C45">
            <v>38.36</v>
          </cell>
          <cell r="D45">
            <v>11.36</v>
          </cell>
          <cell r="E45" t="str">
            <v>.</v>
          </cell>
          <cell r="F45" t="str">
            <v/>
          </cell>
        </row>
        <row r="46">
          <cell r="B46" t="str">
            <v>Canterbury</v>
          </cell>
          <cell r="C46" t="str">
            <v>S</v>
          </cell>
          <cell r="D46">
            <v>20.18</v>
          </cell>
          <cell r="E46" t="str">
            <v/>
          </cell>
          <cell r="F46" t="str">
            <v/>
          </cell>
        </row>
        <row r="47">
          <cell r="B47" t="str">
            <v>Rest of South Island</v>
          </cell>
          <cell r="C47" t="str">
            <v>SŜ</v>
          </cell>
          <cell r="D47">
            <v>15.31</v>
          </cell>
          <cell r="E47" t="str">
            <v/>
          </cell>
          <cell r="F47" t="str">
            <v/>
          </cell>
        </row>
        <row r="48">
          <cell r="B48" t="str">
            <v>Major urban area</v>
          </cell>
          <cell r="C48">
            <v>48.97</v>
          </cell>
          <cell r="D48">
            <v>10.54</v>
          </cell>
          <cell r="E48" t="str">
            <v>.</v>
          </cell>
          <cell r="F48" t="str">
            <v/>
          </cell>
        </row>
        <row r="49">
          <cell r="B49" t="str">
            <v>Large urban area</v>
          </cell>
          <cell r="C49">
            <v>50.58</v>
          </cell>
          <cell r="D49">
            <v>15.74</v>
          </cell>
          <cell r="E49" t="str">
            <v>.</v>
          </cell>
          <cell r="F49" t="str">
            <v/>
          </cell>
        </row>
        <row r="50">
          <cell r="B50" t="str">
            <v>Medium urban area</v>
          </cell>
          <cell r="C50" t="str">
            <v>S</v>
          </cell>
          <cell r="D50">
            <v>28.56</v>
          </cell>
          <cell r="E50" t="str">
            <v/>
          </cell>
          <cell r="F50" t="str">
            <v/>
          </cell>
        </row>
        <row r="51">
          <cell r="B51" t="str">
            <v>Small urban area</v>
          </cell>
          <cell r="C51" t="str">
            <v>SŜ</v>
          </cell>
          <cell r="D51">
            <v>17.71</v>
          </cell>
          <cell r="E51" t="str">
            <v/>
          </cell>
          <cell r="F51" t="str">
            <v/>
          </cell>
        </row>
        <row r="52">
          <cell r="B52" t="str">
            <v>Rural settlement/rural other</v>
          </cell>
          <cell r="C52" t="str">
            <v>Ŝ</v>
          </cell>
          <cell r="D52">
            <v>16.63</v>
          </cell>
          <cell r="E52" t="str">
            <v/>
          </cell>
          <cell r="F52" t="str">
            <v/>
          </cell>
        </row>
        <row r="53">
          <cell r="B53" t="str">
            <v>Major urban area</v>
          </cell>
          <cell r="C53">
            <v>48.97</v>
          </cell>
          <cell r="D53">
            <v>10.54</v>
          </cell>
          <cell r="E53" t="str">
            <v>.</v>
          </cell>
          <cell r="F53" t="str">
            <v/>
          </cell>
        </row>
        <row r="54">
          <cell r="B54" t="str">
            <v>Medium/large urban area</v>
          </cell>
          <cell r="C54">
            <v>43.05</v>
          </cell>
          <cell r="D54">
            <v>15.48</v>
          </cell>
          <cell r="E54" t="str">
            <v>.</v>
          </cell>
          <cell r="F54" t="str">
            <v/>
          </cell>
        </row>
        <row r="55">
          <cell r="B55" t="str">
            <v>Small urban/rural area</v>
          </cell>
          <cell r="C55">
            <v>32.14</v>
          </cell>
          <cell r="D55">
            <v>12.12</v>
          </cell>
          <cell r="E55" t="str">
            <v>.</v>
          </cell>
          <cell r="F55" t="str">
            <v/>
          </cell>
        </row>
        <row r="56">
          <cell r="B56" t="str">
            <v>Quintile 1 (least deprived)</v>
          </cell>
          <cell r="C56" t="str">
            <v>SŜ</v>
          </cell>
          <cell r="D56">
            <v>17.64</v>
          </cell>
          <cell r="E56" t="str">
            <v/>
          </cell>
          <cell r="F56" t="str">
            <v/>
          </cell>
        </row>
        <row r="57">
          <cell r="B57" t="str">
            <v>Quintile 2</v>
          </cell>
          <cell r="C57" t="str">
            <v>SŜ</v>
          </cell>
          <cell r="D57">
            <v>19.22</v>
          </cell>
          <cell r="E57" t="str">
            <v/>
          </cell>
          <cell r="F57" t="str">
            <v/>
          </cell>
        </row>
        <row r="58">
          <cell r="B58" t="str">
            <v>Quintile 3</v>
          </cell>
          <cell r="C58">
            <v>45.2</v>
          </cell>
          <cell r="D58">
            <v>18.12</v>
          </cell>
          <cell r="E58" t="str">
            <v>.</v>
          </cell>
          <cell r="F58" t="str">
            <v/>
          </cell>
        </row>
        <row r="59">
          <cell r="B59" t="str">
            <v>Quintile 4</v>
          </cell>
          <cell r="C59">
            <v>53.5</v>
          </cell>
          <cell r="D59">
            <v>13.62</v>
          </cell>
          <cell r="E59" t="str">
            <v>.</v>
          </cell>
          <cell r="F59" t="str">
            <v/>
          </cell>
        </row>
        <row r="60">
          <cell r="B60" t="str">
            <v>Quintile 5 (most deprived)</v>
          </cell>
          <cell r="C60">
            <v>46.32</v>
          </cell>
          <cell r="D60">
            <v>13.87</v>
          </cell>
          <cell r="E60" t="str">
            <v>.</v>
          </cell>
          <cell r="F60" t="str">
            <v/>
          </cell>
        </row>
        <row r="61">
          <cell r="B61" t="str">
            <v>Had partner within last 12 months</v>
          </cell>
          <cell r="C61">
            <v>52.41</v>
          </cell>
          <cell r="D61">
            <v>8.35</v>
          </cell>
          <cell r="E61" t="str">
            <v>.‡</v>
          </cell>
          <cell r="F61" t="str">
            <v/>
          </cell>
        </row>
        <row r="62">
          <cell r="B62" t="str">
            <v>Did not have partner within last 12 months</v>
          </cell>
          <cell r="C62" t="str">
            <v>SŜ</v>
          </cell>
          <cell r="D62">
            <v>10.93</v>
          </cell>
          <cell r="E62" t="str">
            <v/>
          </cell>
          <cell r="F62" t="str">
            <v>*</v>
          </cell>
        </row>
        <row r="63">
          <cell r="B63" t="str">
            <v>Has ever had a partner</v>
          </cell>
          <cell r="C63">
            <v>44.29</v>
          </cell>
          <cell r="D63">
            <v>7.04</v>
          </cell>
          <cell r="E63" t="str">
            <v>.‡</v>
          </cell>
          <cell r="F63" t="str">
            <v/>
          </cell>
        </row>
        <row r="64">
          <cell r="B64" t="str">
            <v>Has never had a partner</v>
          </cell>
          <cell r="C64" t="str">
            <v>SŜ</v>
          </cell>
          <cell r="D64">
            <v>10.77</v>
          </cell>
          <cell r="E64" t="str">
            <v/>
          </cell>
          <cell r="F64" t="str">
            <v>*</v>
          </cell>
        </row>
        <row r="65">
          <cell r="B65" t="str">
            <v>Partnered – legally registered</v>
          </cell>
          <cell r="C65">
            <v>53.99</v>
          </cell>
          <cell r="D65">
            <v>11.64</v>
          </cell>
          <cell r="E65" t="str">
            <v>.</v>
          </cell>
          <cell r="F65" t="str">
            <v/>
          </cell>
        </row>
        <row r="66">
          <cell r="B66" t="str">
            <v>Partnered – not legally registered</v>
          </cell>
          <cell r="C66" t="str">
            <v>S</v>
          </cell>
          <cell r="D66">
            <v>25.76</v>
          </cell>
          <cell r="E66" t="str">
            <v/>
          </cell>
          <cell r="F66" t="str">
            <v/>
          </cell>
        </row>
        <row r="67">
          <cell r="B67" t="str">
            <v>Non-partnered</v>
          </cell>
          <cell r="C67">
            <v>35.340000000000003</v>
          </cell>
          <cell r="D67">
            <v>8.17</v>
          </cell>
          <cell r="E67" t="str">
            <v>.‡</v>
          </cell>
          <cell r="F67" t="str">
            <v/>
          </cell>
        </row>
        <row r="68">
          <cell r="B68" t="str">
            <v>Never married and never in a civil union</v>
          </cell>
          <cell r="C68">
            <v>40.96</v>
          </cell>
          <cell r="D68">
            <v>12.06</v>
          </cell>
          <cell r="E68" t="str">
            <v>.</v>
          </cell>
          <cell r="F68" t="str">
            <v/>
          </cell>
        </row>
        <row r="69">
          <cell r="B69" t="str">
            <v>Divorced</v>
          </cell>
          <cell r="C69" t="str">
            <v>S</v>
          </cell>
          <cell r="D69">
            <v>20.54</v>
          </cell>
          <cell r="E69" t="str">
            <v/>
          </cell>
          <cell r="F69" t="str">
            <v/>
          </cell>
        </row>
        <row r="70">
          <cell r="B70" t="str">
            <v>Widowed/surviving partner</v>
          </cell>
          <cell r="C70" t="str">
            <v>S</v>
          </cell>
          <cell r="D70">
            <v>33.6</v>
          </cell>
          <cell r="E70" t="str">
            <v/>
          </cell>
          <cell r="F70" t="str">
            <v/>
          </cell>
        </row>
        <row r="71">
          <cell r="B71" t="str">
            <v>Separated</v>
          </cell>
          <cell r="C71">
            <v>40.46</v>
          </cell>
          <cell r="D71">
            <v>13.42</v>
          </cell>
          <cell r="E71" t="str">
            <v>.</v>
          </cell>
          <cell r="F71" t="str">
            <v/>
          </cell>
        </row>
        <row r="72">
          <cell r="B72" t="str">
            <v>Married/civil union/de facto</v>
          </cell>
          <cell r="C72">
            <v>52.34</v>
          </cell>
          <cell r="D72">
            <v>11.8</v>
          </cell>
          <cell r="E72" t="str">
            <v>.</v>
          </cell>
          <cell r="F72" t="str">
            <v/>
          </cell>
        </row>
        <row r="73">
          <cell r="B73" t="str">
            <v>Adults with disability</v>
          </cell>
          <cell r="C73" t="str">
            <v>S</v>
          </cell>
          <cell r="D73">
            <v>30.16</v>
          </cell>
          <cell r="E73" t="str">
            <v/>
          </cell>
          <cell r="F73" t="str">
            <v/>
          </cell>
        </row>
        <row r="74">
          <cell r="B74" t="str">
            <v>Adults without disability</v>
          </cell>
          <cell r="C74">
            <v>44.32</v>
          </cell>
          <cell r="D74">
            <v>6.67</v>
          </cell>
          <cell r="E74" t="str">
            <v>.‡</v>
          </cell>
          <cell r="F74" t="str">
            <v/>
          </cell>
        </row>
        <row r="75">
          <cell r="B75" t="str">
            <v>Low level of psychological distress</v>
          </cell>
          <cell r="C75">
            <v>37.51</v>
          </cell>
          <cell r="D75">
            <v>7.71</v>
          </cell>
          <cell r="E75" t="str">
            <v>.‡</v>
          </cell>
          <cell r="F75" t="str">
            <v/>
          </cell>
        </row>
        <row r="76">
          <cell r="B76" t="str">
            <v>Moderate level of psychological distress</v>
          </cell>
          <cell r="C76">
            <v>70.650000000000006</v>
          </cell>
          <cell r="D76">
            <v>12.87</v>
          </cell>
          <cell r="E76" t="str">
            <v>.</v>
          </cell>
          <cell r="F76" t="str">
            <v>*</v>
          </cell>
        </row>
        <row r="77">
          <cell r="B77" t="str">
            <v>High level of psychological distress</v>
          </cell>
          <cell r="C77">
            <v>62.09</v>
          </cell>
          <cell r="D77">
            <v>22.23</v>
          </cell>
          <cell r="E77" t="str">
            <v>.</v>
          </cell>
          <cell r="F77" t="str">
            <v/>
          </cell>
        </row>
        <row r="78">
          <cell r="B78" t="str">
            <v>No probable serious mental illness</v>
          </cell>
          <cell r="C78">
            <v>37.51</v>
          </cell>
          <cell r="D78">
            <v>7.71</v>
          </cell>
          <cell r="E78" t="str">
            <v>.‡</v>
          </cell>
          <cell r="F78" t="str">
            <v/>
          </cell>
        </row>
        <row r="79">
          <cell r="B79" t="str">
            <v>Probable serious mental illness</v>
          </cell>
          <cell r="C79">
            <v>70.650000000000006</v>
          </cell>
          <cell r="D79">
            <v>12.87</v>
          </cell>
          <cell r="E79" t="str">
            <v>.</v>
          </cell>
          <cell r="F79" t="str">
            <v>*</v>
          </cell>
        </row>
        <row r="80">
          <cell r="B80" t="str">
            <v>Employed</v>
          </cell>
          <cell r="C80">
            <v>43.58</v>
          </cell>
          <cell r="D80">
            <v>9.14</v>
          </cell>
          <cell r="E80" t="str">
            <v>.‡</v>
          </cell>
          <cell r="F80" t="str">
            <v/>
          </cell>
        </row>
        <row r="81">
          <cell r="B81" t="str">
            <v>Unemployed</v>
          </cell>
          <cell r="C81" t="str">
            <v>S</v>
          </cell>
          <cell r="D81">
            <v>27.66</v>
          </cell>
          <cell r="E81" t="str">
            <v/>
          </cell>
          <cell r="F81" t="str">
            <v/>
          </cell>
        </row>
        <row r="82">
          <cell r="B82" t="str">
            <v>Retired</v>
          </cell>
          <cell r="C82" t="str">
            <v>S</v>
          </cell>
          <cell r="D82">
            <v>26.61</v>
          </cell>
          <cell r="E82" t="str">
            <v/>
          </cell>
          <cell r="F82" t="str">
            <v/>
          </cell>
        </row>
        <row r="83">
          <cell r="B83" t="str">
            <v>Home or caring duties or voluntary work</v>
          </cell>
          <cell r="C83">
            <v>45.25</v>
          </cell>
          <cell r="D83">
            <v>21.29</v>
          </cell>
          <cell r="E83" t="str">
            <v>.</v>
          </cell>
          <cell r="F83" t="str">
            <v/>
          </cell>
        </row>
        <row r="84">
          <cell r="B84" t="str">
            <v>Not employed, studying</v>
          </cell>
          <cell r="C84" t="str">
            <v>S</v>
          </cell>
          <cell r="D84">
            <v>31.52</v>
          </cell>
          <cell r="E84" t="str">
            <v/>
          </cell>
          <cell r="F84" t="str">
            <v/>
          </cell>
        </row>
        <row r="85">
          <cell r="B85" t="str">
            <v>Not employed, not actively seeking work/unable to work</v>
          </cell>
          <cell r="C85" t="str">
            <v>S</v>
          </cell>
          <cell r="D85">
            <v>29.98</v>
          </cell>
          <cell r="E85" t="str">
            <v/>
          </cell>
          <cell r="F85" t="str">
            <v/>
          </cell>
        </row>
        <row r="86">
          <cell r="B86" t="str">
            <v>Other employment status</v>
          </cell>
          <cell r="C86" t="str">
            <v>S</v>
          </cell>
          <cell r="D86">
            <v>41.31</v>
          </cell>
          <cell r="E86" t="str">
            <v/>
          </cell>
          <cell r="F86" t="str">
            <v/>
          </cell>
        </row>
        <row r="87">
          <cell r="B87" t="str">
            <v>Not in the labour force</v>
          </cell>
          <cell r="C87">
            <v>42.86</v>
          </cell>
          <cell r="D87">
            <v>12.07</v>
          </cell>
          <cell r="E87" t="str">
            <v>.</v>
          </cell>
          <cell r="F87" t="str">
            <v/>
          </cell>
        </row>
        <row r="88">
          <cell r="B88" t="str">
            <v>Personal income: $20,000 or less</v>
          </cell>
          <cell r="C88">
            <v>38.15</v>
          </cell>
          <cell r="D88">
            <v>12.34</v>
          </cell>
          <cell r="E88" t="str">
            <v>.</v>
          </cell>
          <cell r="F88" t="str">
            <v/>
          </cell>
        </row>
        <row r="89">
          <cell r="B89" t="str">
            <v>Personal income: $20,001–$40,000</v>
          </cell>
          <cell r="C89">
            <v>48.07</v>
          </cell>
          <cell r="D89">
            <v>14.23</v>
          </cell>
          <cell r="E89" t="str">
            <v>.</v>
          </cell>
          <cell r="F89" t="str">
            <v/>
          </cell>
        </row>
        <row r="90">
          <cell r="B90" t="str">
            <v>Personal income: $40,001–$60,000</v>
          </cell>
          <cell r="C90" t="str">
            <v>Ŝ</v>
          </cell>
          <cell r="D90">
            <v>16.47</v>
          </cell>
          <cell r="E90" t="str">
            <v/>
          </cell>
          <cell r="F90" t="str">
            <v/>
          </cell>
        </row>
        <row r="91">
          <cell r="B91" t="str">
            <v>Personal income: $60,001 or more</v>
          </cell>
          <cell r="C91">
            <v>46.72</v>
          </cell>
          <cell r="D91">
            <v>15.86</v>
          </cell>
          <cell r="E91" t="str">
            <v>.</v>
          </cell>
          <cell r="F91" t="str">
            <v/>
          </cell>
        </row>
        <row r="92">
          <cell r="B92" t="str">
            <v>Household income: $40,000 or less</v>
          </cell>
          <cell r="C92">
            <v>41.93</v>
          </cell>
          <cell r="D92">
            <v>10.66</v>
          </cell>
          <cell r="E92" t="str">
            <v>.</v>
          </cell>
          <cell r="F92" t="str">
            <v/>
          </cell>
        </row>
        <row r="93">
          <cell r="B93" t="str">
            <v>Household income: $40,001–$60,000</v>
          </cell>
          <cell r="C93">
            <v>43.78</v>
          </cell>
          <cell r="D93">
            <v>16.920000000000002</v>
          </cell>
          <cell r="E93" t="str">
            <v>.</v>
          </cell>
          <cell r="F93" t="str">
            <v/>
          </cell>
        </row>
        <row r="94">
          <cell r="B94" t="str">
            <v>Household income: $60,001–$100,000</v>
          </cell>
          <cell r="C94">
            <v>35.119999999999997</v>
          </cell>
          <cell r="D94">
            <v>15.73</v>
          </cell>
          <cell r="E94" t="str">
            <v>.</v>
          </cell>
          <cell r="F94" t="str">
            <v/>
          </cell>
        </row>
        <row r="95">
          <cell r="B95" t="str">
            <v>Household income: $100,001 or more</v>
          </cell>
          <cell r="C95">
            <v>51.52</v>
          </cell>
          <cell r="D95">
            <v>16.71</v>
          </cell>
          <cell r="E95" t="str">
            <v>.</v>
          </cell>
          <cell r="F95" t="str">
            <v/>
          </cell>
        </row>
        <row r="96">
          <cell r="B96" t="str">
            <v>Not at all limited</v>
          </cell>
          <cell r="C96">
            <v>49.23</v>
          </cell>
          <cell r="D96">
            <v>12.01</v>
          </cell>
          <cell r="E96" t="str">
            <v>.</v>
          </cell>
          <cell r="F96" t="str">
            <v/>
          </cell>
        </row>
        <row r="97">
          <cell r="B97" t="str">
            <v>A little limited</v>
          </cell>
          <cell r="C97">
            <v>40.159999999999997</v>
          </cell>
          <cell r="D97">
            <v>18.510000000000002</v>
          </cell>
          <cell r="E97" t="str">
            <v>.</v>
          </cell>
          <cell r="F97" t="str">
            <v/>
          </cell>
        </row>
        <row r="98">
          <cell r="B98" t="str">
            <v>Quite limited</v>
          </cell>
          <cell r="C98" t="str">
            <v>S</v>
          </cell>
          <cell r="D98">
            <v>22.56</v>
          </cell>
          <cell r="E98" t="str">
            <v/>
          </cell>
          <cell r="F98" t="str">
            <v/>
          </cell>
        </row>
        <row r="99">
          <cell r="B99" t="str">
            <v>Very limited</v>
          </cell>
          <cell r="C99">
            <v>44.37</v>
          </cell>
          <cell r="D99">
            <v>21.62</v>
          </cell>
          <cell r="E99" t="str">
            <v>.</v>
          </cell>
          <cell r="F99" t="str">
            <v/>
          </cell>
        </row>
        <row r="100">
          <cell r="B100" t="str">
            <v>Couldn't buy it</v>
          </cell>
          <cell r="C100">
            <v>42.12</v>
          </cell>
          <cell r="D100">
            <v>12.03</v>
          </cell>
          <cell r="E100" t="str">
            <v>.</v>
          </cell>
          <cell r="F100" t="str">
            <v/>
          </cell>
        </row>
        <row r="101">
          <cell r="B101" t="str">
            <v>Not at all limited</v>
          </cell>
          <cell r="C101">
            <v>49.23</v>
          </cell>
          <cell r="D101">
            <v>12.01</v>
          </cell>
          <cell r="E101" t="str">
            <v>.</v>
          </cell>
          <cell r="F101" t="str">
            <v/>
          </cell>
        </row>
        <row r="102">
          <cell r="B102" t="str">
            <v>A little limited</v>
          </cell>
          <cell r="C102">
            <v>40.159999999999997</v>
          </cell>
          <cell r="D102">
            <v>18.510000000000002</v>
          </cell>
          <cell r="E102" t="str">
            <v>.</v>
          </cell>
          <cell r="F102" t="str">
            <v/>
          </cell>
        </row>
        <row r="103">
          <cell r="B103" t="str">
            <v>Quite or very limited</v>
          </cell>
          <cell r="C103">
            <v>40.369999999999997</v>
          </cell>
          <cell r="D103">
            <v>15.59</v>
          </cell>
          <cell r="E103" t="str">
            <v>.</v>
          </cell>
          <cell r="F103" t="str">
            <v/>
          </cell>
        </row>
        <row r="104">
          <cell r="B104" t="str">
            <v>Couldn't buy it</v>
          </cell>
          <cell r="C104">
            <v>42.12</v>
          </cell>
          <cell r="D104">
            <v>12.03</v>
          </cell>
          <cell r="E104" t="str">
            <v>.</v>
          </cell>
          <cell r="F104" t="str">
            <v/>
          </cell>
        </row>
        <row r="105">
          <cell r="B105" t="str">
            <v>Yes, can meet unexpected expense</v>
          </cell>
          <cell r="C105">
            <v>45.49</v>
          </cell>
          <cell r="D105">
            <v>10.050000000000001</v>
          </cell>
          <cell r="E105" t="str">
            <v>.</v>
          </cell>
          <cell r="F105" t="str">
            <v/>
          </cell>
        </row>
        <row r="106">
          <cell r="B106" t="str">
            <v>No, cannot meet unexpected expense</v>
          </cell>
          <cell r="C106">
            <v>39.46</v>
          </cell>
          <cell r="D106">
            <v>9.93</v>
          </cell>
          <cell r="E106" t="str">
            <v>.‡</v>
          </cell>
          <cell r="F106" t="str">
            <v/>
          </cell>
        </row>
        <row r="107">
          <cell r="B107" t="str">
            <v>Household had no vehicle access</v>
          </cell>
          <cell r="C107" t="str">
            <v>Ŝ</v>
          </cell>
          <cell r="D107">
            <v>18.100000000000001</v>
          </cell>
          <cell r="E107" t="str">
            <v/>
          </cell>
          <cell r="F107" t="str">
            <v/>
          </cell>
        </row>
        <row r="108">
          <cell r="B108" t="str">
            <v>Household had vehicle access</v>
          </cell>
          <cell r="C108">
            <v>42.99</v>
          </cell>
          <cell r="D108">
            <v>7.35</v>
          </cell>
          <cell r="E108" t="str">
            <v>.‡</v>
          </cell>
          <cell r="F108" t="str">
            <v/>
          </cell>
        </row>
        <row r="109">
          <cell r="B109" t="str">
            <v>Household had no access to device</v>
          </cell>
          <cell r="C109" t="str">
            <v>S</v>
          </cell>
          <cell r="D109">
            <v>44.64</v>
          </cell>
          <cell r="E109" t="str">
            <v/>
          </cell>
          <cell r="F109" t="str">
            <v/>
          </cell>
        </row>
        <row r="110">
          <cell r="B110" t="str">
            <v>Household had access to device</v>
          </cell>
          <cell r="C110">
            <v>42.89</v>
          </cell>
          <cell r="D110">
            <v>7.13</v>
          </cell>
          <cell r="E110" t="str">
            <v>.‡</v>
          </cell>
          <cell r="F110" t="str">
            <v/>
          </cell>
        </row>
        <row r="111">
          <cell r="B111" t="str">
            <v>One person household</v>
          </cell>
          <cell r="C111">
            <v>41.32</v>
          </cell>
          <cell r="D111">
            <v>11.93</v>
          </cell>
          <cell r="E111" t="str">
            <v>.</v>
          </cell>
          <cell r="F111" t="str">
            <v/>
          </cell>
        </row>
        <row r="112">
          <cell r="B112" t="str">
            <v>One parent with child(ren)</v>
          </cell>
          <cell r="C112">
            <v>42.85</v>
          </cell>
          <cell r="D112">
            <v>12.86</v>
          </cell>
          <cell r="E112" t="str">
            <v>.</v>
          </cell>
          <cell r="F112" t="str">
            <v/>
          </cell>
        </row>
        <row r="113">
          <cell r="B113" t="str">
            <v>Couple only</v>
          </cell>
          <cell r="C113" t="str">
            <v>Ŝ</v>
          </cell>
          <cell r="D113">
            <v>19.91</v>
          </cell>
          <cell r="E113" t="str">
            <v/>
          </cell>
          <cell r="F113" t="str">
            <v/>
          </cell>
        </row>
        <row r="114">
          <cell r="B114" t="str">
            <v>Couple with child(ren)</v>
          </cell>
          <cell r="C114" t="str">
            <v>Ŝ</v>
          </cell>
          <cell r="D114">
            <v>18.38</v>
          </cell>
          <cell r="E114" t="str">
            <v/>
          </cell>
          <cell r="F114" t="str">
            <v/>
          </cell>
        </row>
        <row r="115">
          <cell r="B115" t="str">
            <v>Other multi-person household</v>
          </cell>
          <cell r="C115" t="str">
            <v>S</v>
          </cell>
          <cell r="D115">
            <v>25.29</v>
          </cell>
          <cell r="E115" t="str">
            <v/>
          </cell>
          <cell r="F115" t="str">
            <v/>
          </cell>
        </row>
        <row r="116">
          <cell r="B116" t="str">
            <v>Other household with couple and/or child</v>
          </cell>
          <cell r="C116" t="str">
            <v>Ŝ</v>
          </cell>
          <cell r="D116">
            <v>15.52</v>
          </cell>
          <cell r="E116" t="str">
            <v/>
          </cell>
          <cell r="F116" t="str">
            <v/>
          </cell>
        </row>
        <row r="117">
          <cell r="B117" t="str">
            <v>One-person household</v>
          </cell>
          <cell r="C117">
            <v>41.32</v>
          </cell>
          <cell r="D117">
            <v>11.93</v>
          </cell>
          <cell r="E117" t="str">
            <v>.</v>
          </cell>
          <cell r="F117" t="str">
            <v/>
          </cell>
        </row>
        <row r="118">
          <cell r="B118" t="str">
            <v>Two-people household</v>
          </cell>
          <cell r="C118">
            <v>47.7</v>
          </cell>
          <cell r="D118">
            <v>14.42</v>
          </cell>
          <cell r="E118" t="str">
            <v>.</v>
          </cell>
          <cell r="F118" t="str">
            <v/>
          </cell>
        </row>
        <row r="119">
          <cell r="B119" t="str">
            <v>Three-people household</v>
          </cell>
          <cell r="C119">
            <v>45.57</v>
          </cell>
          <cell r="D119">
            <v>13.67</v>
          </cell>
          <cell r="E119" t="str">
            <v>.</v>
          </cell>
          <cell r="F119" t="str">
            <v/>
          </cell>
        </row>
        <row r="120">
          <cell r="B120" t="str">
            <v>Four-people household</v>
          </cell>
          <cell r="C120" t="str">
            <v>Ŝ</v>
          </cell>
          <cell r="D120">
            <v>18.13</v>
          </cell>
          <cell r="E120" t="str">
            <v/>
          </cell>
          <cell r="F120" t="str">
            <v/>
          </cell>
        </row>
        <row r="121">
          <cell r="B121" t="str">
            <v>Five-or-more-people household</v>
          </cell>
          <cell r="C121" t="str">
            <v>Ŝ</v>
          </cell>
          <cell r="D121">
            <v>17.899999999999999</v>
          </cell>
          <cell r="E121" t="str">
            <v/>
          </cell>
          <cell r="F121" t="str">
            <v/>
          </cell>
        </row>
        <row r="122">
          <cell r="B122" t="str">
            <v>No children in household</v>
          </cell>
          <cell r="C122">
            <v>38.9</v>
          </cell>
          <cell r="D122">
            <v>8.74</v>
          </cell>
          <cell r="E122" t="str">
            <v>.‡</v>
          </cell>
          <cell r="F122" t="str">
            <v/>
          </cell>
        </row>
        <row r="123">
          <cell r="B123" t="str">
            <v>One-child household</v>
          </cell>
          <cell r="C123">
            <v>40.44</v>
          </cell>
          <cell r="D123">
            <v>17.03</v>
          </cell>
          <cell r="E123" t="str">
            <v>.</v>
          </cell>
          <cell r="F123" t="str">
            <v/>
          </cell>
        </row>
        <row r="124">
          <cell r="B124" t="str">
            <v>Two-or-more-children household</v>
          </cell>
          <cell r="C124">
            <v>49</v>
          </cell>
          <cell r="D124">
            <v>12.32</v>
          </cell>
          <cell r="E124" t="str">
            <v>.</v>
          </cell>
          <cell r="F124" t="str">
            <v/>
          </cell>
        </row>
        <row r="125">
          <cell r="B125" t="str">
            <v>No children in household</v>
          </cell>
          <cell r="C125">
            <v>38.9</v>
          </cell>
          <cell r="D125">
            <v>8.74</v>
          </cell>
          <cell r="E125" t="str">
            <v>.‡</v>
          </cell>
          <cell r="F125" t="str">
            <v/>
          </cell>
        </row>
        <row r="126">
          <cell r="B126" t="str">
            <v>One-or-more-children household</v>
          </cell>
          <cell r="C126">
            <v>46.32</v>
          </cell>
          <cell r="D126">
            <v>10.42</v>
          </cell>
          <cell r="E126" t="str">
            <v>.</v>
          </cell>
          <cell r="F126" t="str">
            <v/>
          </cell>
        </row>
        <row r="127">
          <cell r="B127" t="str">
            <v>Yes, lived at current address</v>
          </cell>
          <cell r="C127">
            <v>42.73</v>
          </cell>
          <cell r="D127">
            <v>8.93</v>
          </cell>
          <cell r="E127" t="str">
            <v>.‡</v>
          </cell>
          <cell r="F127" t="str">
            <v/>
          </cell>
        </row>
        <row r="128">
          <cell r="B128" t="str">
            <v>No, did not live at current address</v>
          </cell>
          <cell r="C128">
            <v>43.3</v>
          </cell>
          <cell r="D128">
            <v>11.98</v>
          </cell>
          <cell r="E128" t="str">
            <v>.</v>
          </cell>
          <cell r="F128" t="str">
            <v/>
          </cell>
        </row>
        <row r="129">
          <cell r="B129" t="str">
            <v>Owned</v>
          </cell>
          <cell r="C129">
            <v>43.06</v>
          </cell>
          <cell r="D129">
            <v>12.57</v>
          </cell>
          <cell r="E129" t="str">
            <v>.</v>
          </cell>
          <cell r="F129" t="str">
            <v/>
          </cell>
        </row>
        <row r="130">
          <cell r="B130" t="str">
            <v>Rented, private</v>
          </cell>
          <cell r="C130">
            <v>43</v>
          </cell>
          <cell r="D130">
            <v>9.41</v>
          </cell>
          <cell r="E130" t="str">
            <v>.‡</v>
          </cell>
          <cell r="F130" t="str">
            <v/>
          </cell>
        </row>
      </sheetData>
      <sheetData sheetId="9">
        <row r="4">
          <cell r="B4" t="str">
            <v>New Zealand Average</v>
          </cell>
          <cell r="C4">
            <v>26.93</v>
          </cell>
          <cell r="D4">
            <v>5.41</v>
          </cell>
          <cell r="E4" t="str">
            <v>.‡</v>
          </cell>
          <cell r="F4" t="str">
            <v/>
          </cell>
        </row>
        <row r="5">
          <cell r="B5" t="str">
            <v>Male</v>
          </cell>
          <cell r="C5" t="str">
            <v>SŜ</v>
          </cell>
          <cell r="D5">
            <v>5.79</v>
          </cell>
          <cell r="E5" t="str">
            <v/>
          </cell>
          <cell r="F5" t="str">
            <v>*</v>
          </cell>
        </row>
        <row r="6">
          <cell r="B6" t="str">
            <v>Female</v>
          </cell>
          <cell r="C6">
            <v>33.4</v>
          </cell>
          <cell r="D6">
            <v>7.12</v>
          </cell>
          <cell r="E6" t="str">
            <v>.‡</v>
          </cell>
          <cell r="F6" t="str">
            <v/>
          </cell>
        </row>
        <row r="7">
          <cell r="B7" t="str">
            <v>Gender diverse</v>
          </cell>
          <cell r="C7" t="str">
            <v>S</v>
          </cell>
          <cell r="D7">
            <v>139.82</v>
          </cell>
          <cell r="E7" t="str">
            <v/>
          </cell>
          <cell r="F7" t="str">
            <v/>
          </cell>
        </row>
        <row r="8">
          <cell r="B8" t="str">
            <v>Cis-male</v>
          </cell>
          <cell r="C8" t="str">
            <v>SŜ</v>
          </cell>
          <cell r="D8">
            <v>5.86</v>
          </cell>
          <cell r="E8" t="str">
            <v/>
          </cell>
          <cell r="F8" t="str">
            <v>*</v>
          </cell>
        </row>
        <row r="9">
          <cell r="B9" t="str">
            <v>Cis-female</v>
          </cell>
          <cell r="C9">
            <v>33.53</v>
          </cell>
          <cell r="D9">
            <v>7.16</v>
          </cell>
          <cell r="E9" t="str">
            <v>.‡</v>
          </cell>
          <cell r="F9" t="str">
            <v/>
          </cell>
        </row>
        <row r="10">
          <cell r="B10" t="str">
            <v>Gender-diverse or trans-gender</v>
          </cell>
          <cell r="C10" t="str">
            <v>S</v>
          </cell>
          <cell r="D10">
            <v>39.46</v>
          </cell>
          <cell r="E10" t="str">
            <v/>
          </cell>
          <cell r="F10" t="str">
            <v/>
          </cell>
        </row>
        <row r="11">
          <cell r="B11" t="str">
            <v>Heterosexual</v>
          </cell>
          <cell r="C11">
            <v>26.17</v>
          </cell>
          <cell r="D11">
            <v>5.76</v>
          </cell>
          <cell r="E11" t="str">
            <v>.‡</v>
          </cell>
          <cell r="F11" t="str">
            <v/>
          </cell>
        </row>
        <row r="12">
          <cell r="B12" t="str">
            <v>Gay or lesbian</v>
          </cell>
          <cell r="C12" t="str">
            <v>S</v>
          </cell>
          <cell r="D12">
            <v>79.59</v>
          </cell>
          <cell r="E12" t="str">
            <v/>
          </cell>
          <cell r="F12" t="str">
            <v/>
          </cell>
        </row>
        <row r="13">
          <cell r="B13" t="str">
            <v>Bisexual</v>
          </cell>
          <cell r="C13" t="str">
            <v>S</v>
          </cell>
          <cell r="D13">
            <v>34.75</v>
          </cell>
          <cell r="E13" t="str">
            <v/>
          </cell>
          <cell r="F13" t="str">
            <v/>
          </cell>
        </row>
        <row r="14">
          <cell r="B14" t="str">
            <v>Other sexual identity</v>
          </cell>
          <cell r="C14">
            <v>0</v>
          </cell>
          <cell r="D14">
            <v>0</v>
          </cell>
          <cell r="E14" t="str">
            <v>.</v>
          </cell>
          <cell r="F14" t="str">
            <v>*</v>
          </cell>
        </row>
        <row r="15">
          <cell r="B15" t="str">
            <v>People with diverse sexualities</v>
          </cell>
          <cell r="C15" t="str">
            <v>S</v>
          </cell>
          <cell r="D15">
            <v>25.63</v>
          </cell>
          <cell r="E15" t="str">
            <v/>
          </cell>
          <cell r="F15" t="str">
            <v/>
          </cell>
        </row>
        <row r="16">
          <cell r="B16" t="str">
            <v>Not LGBT</v>
          </cell>
          <cell r="C16">
            <v>26.14</v>
          </cell>
          <cell r="D16">
            <v>5.75</v>
          </cell>
          <cell r="E16" t="str">
            <v>.‡</v>
          </cell>
          <cell r="F16" t="str">
            <v/>
          </cell>
        </row>
        <row r="17">
          <cell r="B17" t="str">
            <v>LGBT</v>
          </cell>
          <cell r="C17" t="str">
            <v>S</v>
          </cell>
          <cell r="D17">
            <v>23.57</v>
          </cell>
          <cell r="E17" t="str">
            <v/>
          </cell>
          <cell r="F17" t="str">
            <v/>
          </cell>
        </row>
        <row r="18">
          <cell r="B18" t="str">
            <v>15–19 years</v>
          </cell>
          <cell r="C18" t="str">
            <v>S</v>
          </cell>
          <cell r="D18">
            <v>24.61</v>
          </cell>
          <cell r="E18" t="str">
            <v/>
          </cell>
          <cell r="F18" t="str">
            <v/>
          </cell>
        </row>
        <row r="19">
          <cell r="B19" t="str">
            <v>20–29 years</v>
          </cell>
          <cell r="C19">
            <v>31.1</v>
          </cell>
          <cell r="D19">
            <v>12.84</v>
          </cell>
          <cell r="E19" t="str">
            <v>.</v>
          </cell>
          <cell r="F19" t="str">
            <v/>
          </cell>
        </row>
        <row r="20">
          <cell r="B20" t="str">
            <v>30–39 years</v>
          </cell>
          <cell r="C20">
            <v>33.15</v>
          </cell>
          <cell r="D20">
            <v>11.84</v>
          </cell>
          <cell r="E20" t="str">
            <v>.</v>
          </cell>
          <cell r="F20" t="str">
            <v/>
          </cell>
        </row>
        <row r="21">
          <cell r="B21" t="str">
            <v>40–49 years</v>
          </cell>
          <cell r="C21" t="str">
            <v>Ŝ</v>
          </cell>
          <cell r="D21">
            <v>12.6</v>
          </cell>
          <cell r="E21" t="str">
            <v/>
          </cell>
          <cell r="F21" t="str">
            <v/>
          </cell>
        </row>
        <row r="22">
          <cell r="B22" t="str">
            <v>50–59 years</v>
          </cell>
          <cell r="C22" t="str">
            <v>SŜ</v>
          </cell>
          <cell r="D22">
            <v>17.239999999999998</v>
          </cell>
          <cell r="E22" t="str">
            <v/>
          </cell>
          <cell r="F22" t="str">
            <v/>
          </cell>
        </row>
        <row r="23">
          <cell r="B23" t="str">
            <v>60–64 years</v>
          </cell>
          <cell r="C23" t="str">
            <v>SŜ</v>
          </cell>
          <cell r="D23">
            <v>15.93</v>
          </cell>
          <cell r="E23" t="str">
            <v/>
          </cell>
          <cell r="F23" t="str">
            <v/>
          </cell>
        </row>
        <row r="24">
          <cell r="B24" t="str">
            <v>65 years and over</v>
          </cell>
          <cell r="C24" t="str">
            <v>SŜ</v>
          </cell>
          <cell r="D24">
            <v>14.81</v>
          </cell>
          <cell r="E24" t="str">
            <v/>
          </cell>
          <cell r="F24" t="str">
            <v/>
          </cell>
        </row>
        <row r="25">
          <cell r="B25" t="str">
            <v>15–29 years</v>
          </cell>
          <cell r="C25">
            <v>29.15</v>
          </cell>
          <cell r="D25">
            <v>10.83</v>
          </cell>
          <cell r="E25" t="str">
            <v>.</v>
          </cell>
          <cell r="F25" t="str">
            <v/>
          </cell>
        </row>
        <row r="26">
          <cell r="B26" t="str">
            <v>30–64 years</v>
          </cell>
          <cell r="C26">
            <v>27.75</v>
          </cell>
          <cell r="D26">
            <v>6.46</v>
          </cell>
          <cell r="E26" t="str">
            <v>.‡</v>
          </cell>
          <cell r="F26" t="str">
            <v/>
          </cell>
        </row>
        <row r="27">
          <cell r="B27" t="str">
            <v>65 years and over</v>
          </cell>
          <cell r="C27" t="str">
            <v>SŜ</v>
          </cell>
          <cell r="D27">
            <v>14.81</v>
          </cell>
          <cell r="E27" t="str">
            <v/>
          </cell>
          <cell r="F27" t="str">
            <v/>
          </cell>
        </row>
        <row r="28">
          <cell r="B28" t="str">
            <v>15–19 years</v>
          </cell>
          <cell r="C28" t="str">
            <v>S</v>
          </cell>
          <cell r="D28">
            <v>24.61</v>
          </cell>
          <cell r="E28" t="str">
            <v/>
          </cell>
          <cell r="F28" t="str">
            <v/>
          </cell>
        </row>
        <row r="29">
          <cell r="B29" t="str">
            <v>20–29 years</v>
          </cell>
          <cell r="C29">
            <v>31.1</v>
          </cell>
          <cell r="D29">
            <v>12.84</v>
          </cell>
          <cell r="E29" t="str">
            <v>.</v>
          </cell>
          <cell r="F29" t="str">
            <v/>
          </cell>
        </row>
        <row r="30">
          <cell r="B30" t="str">
            <v>NZ European</v>
          </cell>
          <cell r="C30">
            <v>28.93</v>
          </cell>
          <cell r="D30">
            <v>6.95</v>
          </cell>
          <cell r="E30" t="str">
            <v>.‡</v>
          </cell>
          <cell r="F30" t="str">
            <v/>
          </cell>
        </row>
        <row r="31">
          <cell r="B31" t="str">
            <v>Māori</v>
          </cell>
          <cell r="C31">
            <v>29.95</v>
          </cell>
          <cell r="D31">
            <v>10.11</v>
          </cell>
          <cell r="E31" t="str">
            <v>.</v>
          </cell>
          <cell r="F31" t="str">
            <v/>
          </cell>
        </row>
        <row r="32">
          <cell r="B32" t="str">
            <v>Pacific peoples</v>
          </cell>
          <cell r="C32" t="str">
            <v>SŜ</v>
          </cell>
          <cell r="D32">
            <v>13.45</v>
          </cell>
          <cell r="E32" t="str">
            <v/>
          </cell>
          <cell r="F32" t="str">
            <v/>
          </cell>
        </row>
        <row r="33">
          <cell r="B33" t="str">
            <v>Asian</v>
          </cell>
          <cell r="C33" t="str">
            <v>S</v>
          </cell>
          <cell r="D33">
            <v>28.4</v>
          </cell>
          <cell r="E33" t="str">
            <v/>
          </cell>
          <cell r="F33" t="str">
            <v/>
          </cell>
        </row>
        <row r="34">
          <cell r="B34" t="str">
            <v>Chinese</v>
          </cell>
          <cell r="C34" t="str">
            <v>S</v>
          </cell>
          <cell r="D34">
            <v>109.01</v>
          </cell>
          <cell r="E34" t="str">
            <v/>
          </cell>
          <cell r="F34" t="str">
            <v/>
          </cell>
        </row>
        <row r="35">
          <cell r="B35" t="str">
            <v>Indian</v>
          </cell>
          <cell r="C35">
            <v>0</v>
          </cell>
          <cell r="D35">
            <v>0</v>
          </cell>
          <cell r="E35" t="str">
            <v>.</v>
          </cell>
          <cell r="F35" t="str">
            <v>*</v>
          </cell>
        </row>
        <row r="36">
          <cell r="B36" t="str">
            <v>Other Asian ethnicity</v>
          </cell>
          <cell r="C36" t="str">
            <v>Ŝ</v>
          </cell>
          <cell r="D36">
            <v>0</v>
          </cell>
          <cell r="E36" t="str">
            <v/>
          </cell>
          <cell r="F36" t="str">
            <v>*</v>
          </cell>
        </row>
        <row r="37">
          <cell r="B37" t="str">
            <v>Other ethnicity</v>
          </cell>
          <cell r="C37">
            <v>0</v>
          </cell>
          <cell r="D37">
            <v>0</v>
          </cell>
          <cell r="E37" t="str">
            <v>.</v>
          </cell>
          <cell r="F37" t="str">
            <v>*</v>
          </cell>
        </row>
        <row r="38">
          <cell r="B38" t="str">
            <v>Other ethnicity (except European and Māori)</v>
          </cell>
          <cell r="C38" t="str">
            <v>SŜ</v>
          </cell>
          <cell r="D38">
            <v>11.04</v>
          </cell>
          <cell r="E38" t="str">
            <v/>
          </cell>
          <cell r="F38" t="str">
            <v/>
          </cell>
        </row>
        <row r="39">
          <cell r="B39" t="str">
            <v>Other ethnicity (except European, Māori and Asian)</v>
          </cell>
          <cell r="C39" t="str">
            <v>SŜ</v>
          </cell>
          <cell r="D39">
            <v>11.17</v>
          </cell>
          <cell r="E39" t="str">
            <v/>
          </cell>
          <cell r="F39" t="str">
            <v/>
          </cell>
        </row>
        <row r="40">
          <cell r="B40" t="str">
            <v>Other ethnicity (except European, Māori and Pacific)</v>
          </cell>
          <cell r="C40" t="str">
            <v>SŜ</v>
          </cell>
          <cell r="D40">
            <v>19.2</v>
          </cell>
          <cell r="E40" t="str">
            <v/>
          </cell>
          <cell r="F40" t="str">
            <v/>
          </cell>
        </row>
        <row r="41">
          <cell r="B41">
            <v>2018</v>
          </cell>
          <cell r="C41">
            <v>22.48</v>
          </cell>
          <cell r="D41">
            <v>7.06</v>
          </cell>
          <cell r="E41" t="str">
            <v>.‡</v>
          </cell>
          <cell r="F41" t="str">
            <v/>
          </cell>
        </row>
        <row r="42">
          <cell r="B42" t="str">
            <v>2019/20</v>
          </cell>
          <cell r="C42">
            <v>31.99</v>
          </cell>
          <cell r="D42">
            <v>8.35</v>
          </cell>
          <cell r="E42" t="str">
            <v>.‡</v>
          </cell>
          <cell r="F42" t="str">
            <v/>
          </cell>
        </row>
        <row r="43">
          <cell r="B43" t="str">
            <v>Auckland</v>
          </cell>
          <cell r="C43" t="str">
            <v>Ŝ</v>
          </cell>
          <cell r="D43">
            <v>9.65</v>
          </cell>
          <cell r="E43" t="str">
            <v/>
          </cell>
          <cell r="F43" t="str">
            <v/>
          </cell>
        </row>
        <row r="44">
          <cell r="B44" t="str">
            <v>Wellington</v>
          </cell>
          <cell r="C44" t="str">
            <v>SŜ</v>
          </cell>
          <cell r="D44">
            <v>17.52</v>
          </cell>
          <cell r="E44" t="str">
            <v/>
          </cell>
          <cell r="F44" t="str">
            <v/>
          </cell>
        </row>
        <row r="45">
          <cell r="B45" t="str">
            <v>Rest of North Island</v>
          </cell>
          <cell r="C45">
            <v>29.55</v>
          </cell>
          <cell r="D45">
            <v>9.27</v>
          </cell>
          <cell r="E45" t="str">
            <v>.‡</v>
          </cell>
          <cell r="F45" t="str">
            <v/>
          </cell>
        </row>
        <row r="46">
          <cell r="B46" t="str">
            <v>Canterbury</v>
          </cell>
          <cell r="C46" t="str">
            <v>SŜ</v>
          </cell>
          <cell r="D46">
            <v>9.4600000000000009</v>
          </cell>
          <cell r="E46" t="str">
            <v/>
          </cell>
          <cell r="F46" t="str">
            <v>*</v>
          </cell>
        </row>
        <row r="47">
          <cell r="B47" t="str">
            <v>Rest of South Island</v>
          </cell>
          <cell r="C47">
            <v>62.39</v>
          </cell>
          <cell r="D47">
            <v>17.29</v>
          </cell>
          <cell r="E47" t="str">
            <v>.</v>
          </cell>
          <cell r="F47" t="str">
            <v>*</v>
          </cell>
        </row>
        <row r="48">
          <cell r="B48" t="str">
            <v>Major urban area</v>
          </cell>
          <cell r="C48">
            <v>20.98</v>
          </cell>
          <cell r="D48">
            <v>6.43</v>
          </cell>
          <cell r="E48" t="str">
            <v>.‡</v>
          </cell>
          <cell r="F48" t="str">
            <v/>
          </cell>
        </row>
        <row r="49">
          <cell r="B49" t="str">
            <v>Large urban area</v>
          </cell>
          <cell r="C49" t="str">
            <v>Ŝ</v>
          </cell>
          <cell r="D49">
            <v>16.03</v>
          </cell>
          <cell r="E49" t="str">
            <v/>
          </cell>
          <cell r="F49" t="str">
            <v/>
          </cell>
        </row>
        <row r="50">
          <cell r="B50" t="str">
            <v>Medium urban area</v>
          </cell>
          <cell r="C50" t="str">
            <v>S</v>
          </cell>
          <cell r="D50">
            <v>27.79</v>
          </cell>
          <cell r="E50" t="str">
            <v/>
          </cell>
          <cell r="F50" t="str">
            <v/>
          </cell>
        </row>
        <row r="51">
          <cell r="B51" t="str">
            <v>Small urban area</v>
          </cell>
          <cell r="C51" t="str">
            <v>SŜ</v>
          </cell>
          <cell r="D51">
            <v>19.38</v>
          </cell>
          <cell r="E51" t="str">
            <v/>
          </cell>
          <cell r="F51" t="str">
            <v/>
          </cell>
        </row>
        <row r="52">
          <cell r="B52" t="str">
            <v>Rural settlement/rural other</v>
          </cell>
          <cell r="C52" t="str">
            <v>SŜ</v>
          </cell>
          <cell r="D52">
            <v>16.079999999999998</v>
          </cell>
          <cell r="E52" t="str">
            <v/>
          </cell>
          <cell r="F52" t="str">
            <v/>
          </cell>
        </row>
        <row r="53">
          <cell r="B53" t="str">
            <v>Major urban area</v>
          </cell>
          <cell r="C53">
            <v>20.98</v>
          </cell>
          <cell r="D53">
            <v>6.43</v>
          </cell>
          <cell r="E53" t="str">
            <v>.‡</v>
          </cell>
          <cell r="F53" t="str">
            <v/>
          </cell>
        </row>
        <row r="54">
          <cell r="B54" t="str">
            <v>Medium/large urban area</v>
          </cell>
          <cell r="C54">
            <v>36.69</v>
          </cell>
          <cell r="D54">
            <v>13.91</v>
          </cell>
          <cell r="E54" t="str">
            <v>.</v>
          </cell>
          <cell r="F54" t="str">
            <v/>
          </cell>
        </row>
        <row r="55">
          <cell r="B55" t="str">
            <v>Small urban/rural area</v>
          </cell>
          <cell r="C55">
            <v>30.14</v>
          </cell>
          <cell r="D55">
            <v>11.55</v>
          </cell>
          <cell r="E55" t="str">
            <v>.</v>
          </cell>
          <cell r="F55" t="str">
            <v/>
          </cell>
        </row>
        <row r="56">
          <cell r="B56" t="str">
            <v>Quintile 1 (least deprived)</v>
          </cell>
          <cell r="C56" t="str">
            <v>SŜ</v>
          </cell>
          <cell r="D56">
            <v>18.690000000000001</v>
          </cell>
          <cell r="E56" t="str">
            <v/>
          </cell>
          <cell r="F56" t="str">
            <v/>
          </cell>
        </row>
        <row r="57">
          <cell r="B57" t="str">
            <v>Quintile 2</v>
          </cell>
          <cell r="C57" t="str">
            <v>SŜ</v>
          </cell>
          <cell r="D57">
            <v>13.88</v>
          </cell>
          <cell r="E57" t="str">
            <v/>
          </cell>
          <cell r="F57" t="str">
            <v/>
          </cell>
        </row>
        <row r="58">
          <cell r="B58" t="str">
            <v>Quintile 3</v>
          </cell>
          <cell r="C58" t="str">
            <v>Ŝ</v>
          </cell>
          <cell r="D58">
            <v>12.43</v>
          </cell>
          <cell r="E58" t="str">
            <v/>
          </cell>
          <cell r="F58" t="str">
            <v/>
          </cell>
        </row>
        <row r="59">
          <cell r="B59" t="str">
            <v>Quintile 4</v>
          </cell>
          <cell r="C59" t="str">
            <v>SŜ</v>
          </cell>
          <cell r="D59">
            <v>12.16</v>
          </cell>
          <cell r="E59" t="str">
            <v/>
          </cell>
          <cell r="F59" t="str">
            <v/>
          </cell>
        </row>
        <row r="60">
          <cell r="B60" t="str">
            <v>Quintile 5 (most deprived)</v>
          </cell>
          <cell r="C60">
            <v>29.39</v>
          </cell>
          <cell r="D60">
            <v>9.24</v>
          </cell>
          <cell r="E60" t="str">
            <v>.‡</v>
          </cell>
          <cell r="F60" t="str">
            <v/>
          </cell>
        </row>
        <row r="61">
          <cell r="B61" t="str">
            <v>Had partner within last 12 months</v>
          </cell>
          <cell r="C61">
            <v>22.55</v>
          </cell>
          <cell r="D61">
            <v>5.8</v>
          </cell>
          <cell r="E61" t="str">
            <v>.‡</v>
          </cell>
          <cell r="F61" t="str">
            <v/>
          </cell>
        </row>
        <row r="62">
          <cell r="B62" t="str">
            <v>Did not have partner within last 12 months</v>
          </cell>
          <cell r="C62">
            <v>39.130000000000003</v>
          </cell>
          <cell r="D62">
            <v>14.23</v>
          </cell>
          <cell r="E62" t="str">
            <v>.</v>
          </cell>
          <cell r="F62" t="str">
            <v/>
          </cell>
        </row>
        <row r="63">
          <cell r="B63" t="str">
            <v>Has ever had a partner</v>
          </cell>
          <cell r="C63">
            <v>26.64</v>
          </cell>
          <cell r="D63">
            <v>5.34</v>
          </cell>
          <cell r="E63" t="str">
            <v>.‡</v>
          </cell>
          <cell r="F63" t="str">
            <v/>
          </cell>
        </row>
        <row r="64">
          <cell r="B64" t="str">
            <v>Has never had a partner</v>
          </cell>
          <cell r="C64" t="str">
            <v>S</v>
          </cell>
          <cell r="D64">
            <v>60.23</v>
          </cell>
          <cell r="E64" t="str">
            <v/>
          </cell>
          <cell r="F64" t="str">
            <v/>
          </cell>
        </row>
        <row r="65">
          <cell r="B65" t="str">
            <v>Partnered – legally registered</v>
          </cell>
          <cell r="C65" t="str">
            <v>SŜ</v>
          </cell>
          <cell r="D65">
            <v>6.28</v>
          </cell>
          <cell r="E65" t="str">
            <v/>
          </cell>
          <cell r="F65" t="str">
            <v>*</v>
          </cell>
        </row>
        <row r="66">
          <cell r="B66" t="str">
            <v>Partnered – not legally registered</v>
          </cell>
          <cell r="C66" t="str">
            <v>SŜ</v>
          </cell>
          <cell r="D66">
            <v>13.35</v>
          </cell>
          <cell r="E66" t="str">
            <v/>
          </cell>
          <cell r="F66" t="str">
            <v/>
          </cell>
        </row>
        <row r="67">
          <cell r="B67" t="str">
            <v>Non-partnered</v>
          </cell>
          <cell r="C67">
            <v>39.24</v>
          </cell>
          <cell r="D67">
            <v>9.25</v>
          </cell>
          <cell r="E67" t="str">
            <v>.‡</v>
          </cell>
          <cell r="F67" t="str">
            <v/>
          </cell>
        </row>
        <row r="68">
          <cell r="B68" t="str">
            <v>Never married and never in a civil union</v>
          </cell>
          <cell r="C68">
            <v>28.55</v>
          </cell>
          <cell r="D68">
            <v>11.5</v>
          </cell>
          <cell r="E68" t="str">
            <v>.</v>
          </cell>
          <cell r="F68" t="str">
            <v/>
          </cell>
        </row>
        <row r="69">
          <cell r="B69" t="str">
            <v>Divorced</v>
          </cell>
          <cell r="C69" t="str">
            <v>S</v>
          </cell>
          <cell r="D69">
            <v>23.55</v>
          </cell>
          <cell r="E69" t="str">
            <v/>
          </cell>
          <cell r="F69" t="str">
            <v/>
          </cell>
        </row>
        <row r="70">
          <cell r="B70" t="str">
            <v>Widowed/surviving partner</v>
          </cell>
          <cell r="C70">
            <v>0</v>
          </cell>
          <cell r="D70">
            <v>0</v>
          </cell>
          <cell r="E70" t="str">
            <v>.</v>
          </cell>
          <cell r="F70" t="str">
            <v>*</v>
          </cell>
        </row>
        <row r="71">
          <cell r="B71" t="str">
            <v>Separated</v>
          </cell>
          <cell r="C71">
            <v>41.86</v>
          </cell>
          <cell r="D71">
            <v>13.74</v>
          </cell>
          <cell r="E71" t="str">
            <v>.</v>
          </cell>
          <cell r="F71" t="str">
            <v/>
          </cell>
        </row>
        <row r="72">
          <cell r="B72" t="str">
            <v>Married/civil union/de facto</v>
          </cell>
          <cell r="C72" t="str">
            <v>SŜ</v>
          </cell>
          <cell r="D72">
            <v>8.06</v>
          </cell>
          <cell r="E72" t="str">
            <v/>
          </cell>
          <cell r="F72" t="str">
            <v>*</v>
          </cell>
        </row>
        <row r="73">
          <cell r="B73" t="str">
            <v>Adults with disability</v>
          </cell>
          <cell r="C73" t="str">
            <v>S</v>
          </cell>
          <cell r="D73">
            <v>20.25</v>
          </cell>
          <cell r="E73" t="str">
            <v/>
          </cell>
          <cell r="F73" t="str">
            <v/>
          </cell>
        </row>
        <row r="74">
          <cell r="B74" t="str">
            <v>Adults without disability</v>
          </cell>
          <cell r="C74">
            <v>27.67</v>
          </cell>
          <cell r="D74">
            <v>5.61</v>
          </cell>
          <cell r="E74" t="str">
            <v>.‡</v>
          </cell>
          <cell r="F74" t="str">
            <v/>
          </cell>
        </row>
        <row r="75">
          <cell r="B75" t="str">
            <v>Low level of psychological distress</v>
          </cell>
          <cell r="C75">
            <v>29.13</v>
          </cell>
          <cell r="D75">
            <v>6.45</v>
          </cell>
          <cell r="E75" t="str">
            <v>.‡</v>
          </cell>
          <cell r="F75" t="str">
            <v/>
          </cell>
        </row>
        <row r="76">
          <cell r="B76" t="str">
            <v>Moderate level of psychological distress</v>
          </cell>
          <cell r="C76" t="str">
            <v>SŜ</v>
          </cell>
          <cell r="D76">
            <v>15.44</v>
          </cell>
          <cell r="E76" t="str">
            <v/>
          </cell>
          <cell r="F76" t="str">
            <v/>
          </cell>
        </row>
        <row r="77">
          <cell r="B77" t="str">
            <v>High level of psychological distress</v>
          </cell>
          <cell r="C77" t="str">
            <v>SŜ</v>
          </cell>
          <cell r="D77">
            <v>17.670000000000002</v>
          </cell>
          <cell r="E77" t="str">
            <v/>
          </cell>
          <cell r="F77" t="str">
            <v/>
          </cell>
        </row>
        <row r="78">
          <cell r="B78" t="str">
            <v>No probable serious mental illness</v>
          </cell>
          <cell r="C78">
            <v>29.13</v>
          </cell>
          <cell r="D78">
            <v>6.45</v>
          </cell>
          <cell r="E78" t="str">
            <v>.‡</v>
          </cell>
          <cell r="F78" t="str">
            <v/>
          </cell>
        </row>
        <row r="79">
          <cell r="B79" t="str">
            <v>Probable serious mental illness</v>
          </cell>
          <cell r="C79" t="str">
            <v>SŜ</v>
          </cell>
          <cell r="D79">
            <v>15.44</v>
          </cell>
          <cell r="E79" t="str">
            <v/>
          </cell>
          <cell r="F79" t="str">
            <v/>
          </cell>
        </row>
        <row r="80">
          <cell r="B80" t="str">
            <v>Employed</v>
          </cell>
          <cell r="C80">
            <v>22.88</v>
          </cell>
          <cell r="D80">
            <v>6.95</v>
          </cell>
          <cell r="E80" t="str">
            <v>.‡</v>
          </cell>
          <cell r="F80" t="str">
            <v/>
          </cell>
        </row>
        <row r="81">
          <cell r="B81" t="str">
            <v>Unemployed</v>
          </cell>
          <cell r="C81" t="str">
            <v>S</v>
          </cell>
          <cell r="D81">
            <v>24.92</v>
          </cell>
          <cell r="E81" t="str">
            <v/>
          </cell>
          <cell r="F81" t="str">
            <v/>
          </cell>
        </row>
        <row r="82">
          <cell r="B82" t="str">
            <v>Retired</v>
          </cell>
          <cell r="C82" t="str">
            <v>SŜ</v>
          </cell>
          <cell r="D82">
            <v>19.920000000000002</v>
          </cell>
          <cell r="E82" t="str">
            <v/>
          </cell>
          <cell r="F82" t="str">
            <v/>
          </cell>
        </row>
        <row r="83">
          <cell r="B83" t="str">
            <v>Home or caring duties or voluntary work</v>
          </cell>
          <cell r="C83">
            <v>42.45</v>
          </cell>
          <cell r="D83">
            <v>21.22</v>
          </cell>
          <cell r="E83" t="str">
            <v>.</v>
          </cell>
          <cell r="F83" t="str">
            <v/>
          </cell>
        </row>
        <row r="84">
          <cell r="B84" t="str">
            <v>Not employed, studying</v>
          </cell>
          <cell r="C84" t="str">
            <v>S</v>
          </cell>
          <cell r="D84">
            <v>27.17</v>
          </cell>
          <cell r="E84" t="str">
            <v/>
          </cell>
          <cell r="F84" t="str">
            <v/>
          </cell>
        </row>
        <row r="85">
          <cell r="B85" t="str">
            <v>Not employed, not actively seeking work/unable to work</v>
          </cell>
          <cell r="C85" t="str">
            <v>S</v>
          </cell>
          <cell r="D85">
            <v>27.74</v>
          </cell>
          <cell r="E85" t="str">
            <v/>
          </cell>
          <cell r="F85" t="str">
            <v/>
          </cell>
        </row>
        <row r="86">
          <cell r="B86" t="str">
            <v>Other employment status</v>
          </cell>
          <cell r="C86" t="str">
            <v>S</v>
          </cell>
          <cell r="D86">
            <v>36.04</v>
          </cell>
          <cell r="E86" t="str">
            <v/>
          </cell>
          <cell r="F86" t="str">
            <v/>
          </cell>
        </row>
        <row r="87">
          <cell r="B87" t="str">
            <v>Not in the labour force</v>
          </cell>
          <cell r="C87">
            <v>34.369999999999997</v>
          </cell>
          <cell r="D87">
            <v>11.03</v>
          </cell>
          <cell r="E87" t="str">
            <v>.</v>
          </cell>
          <cell r="F87" t="str">
            <v/>
          </cell>
        </row>
        <row r="88">
          <cell r="B88" t="str">
            <v>Personal income: $20,000 or less</v>
          </cell>
          <cell r="C88">
            <v>23.82</v>
          </cell>
          <cell r="D88">
            <v>10.039999999999999</v>
          </cell>
          <cell r="E88" t="str">
            <v>.</v>
          </cell>
          <cell r="F88" t="str">
            <v/>
          </cell>
        </row>
        <row r="89">
          <cell r="B89" t="str">
            <v>Personal income: $20,001–$40,000</v>
          </cell>
          <cell r="C89">
            <v>32.31</v>
          </cell>
          <cell r="D89">
            <v>12.17</v>
          </cell>
          <cell r="E89" t="str">
            <v>.</v>
          </cell>
          <cell r="F89" t="str">
            <v/>
          </cell>
        </row>
        <row r="90">
          <cell r="B90" t="str">
            <v>Personal income: $40,001–$60,000</v>
          </cell>
          <cell r="C90" t="str">
            <v>Ŝ</v>
          </cell>
          <cell r="D90">
            <v>14.85</v>
          </cell>
          <cell r="E90" t="str">
            <v/>
          </cell>
          <cell r="F90" t="str">
            <v/>
          </cell>
        </row>
        <row r="91">
          <cell r="B91" t="str">
            <v>Personal income: $60,001 or more</v>
          </cell>
          <cell r="C91" t="str">
            <v>SŜ</v>
          </cell>
          <cell r="D91">
            <v>10.38</v>
          </cell>
          <cell r="E91" t="str">
            <v/>
          </cell>
          <cell r="F91" t="str">
            <v/>
          </cell>
        </row>
        <row r="92">
          <cell r="B92" t="str">
            <v>Household income: $40,000 or less</v>
          </cell>
          <cell r="C92">
            <v>36.04</v>
          </cell>
          <cell r="D92">
            <v>10.01</v>
          </cell>
          <cell r="E92" t="str">
            <v>.</v>
          </cell>
          <cell r="F92" t="str">
            <v/>
          </cell>
        </row>
        <row r="93">
          <cell r="B93" t="str">
            <v>Household income: $40,001–$60,000</v>
          </cell>
          <cell r="C93" t="str">
            <v>SŜ</v>
          </cell>
          <cell r="D93">
            <v>15.52</v>
          </cell>
          <cell r="E93" t="str">
            <v/>
          </cell>
          <cell r="F93" t="str">
            <v/>
          </cell>
        </row>
        <row r="94">
          <cell r="B94" t="str">
            <v>Household income: $60,001–$100,000</v>
          </cell>
          <cell r="C94">
            <v>28.49</v>
          </cell>
          <cell r="D94">
            <v>13.53</v>
          </cell>
          <cell r="E94" t="str">
            <v>.</v>
          </cell>
          <cell r="F94" t="str">
            <v/>
          </cell>
        </row>
        <row r="95">
          <cell r="B95" t="str">
            <v>Household income: $100,001 or more</v>
          </cell>
          <cell r="C95" t="str">
            <v>SŜ</v>
          </cell>
          <cell r="D95">
            <v>6.63</v>
          </cell>
          <cell r="E95" t="str">
            <v/>
          </cell>
          <cell r="F95" t="str">
            <v>*</v>
          </cell>
        </row>
        <row r="96">
          <cell r="B96" t="str">
            <v>Not at all limited</v>
          </cell>
          <cell r="C96" t="str">
            <v>Ŝ</v>
          </cell>
          <cell r="D96">
            <v>11.23</v>
          </cell>
          <cell r="E96" t="str">
            <v/>
          </cell>
          <cell r="F96" t="str">
            <v/>
          </cell>
        </row>
        <row r="97">
          <cell r="B97" t="str">
            <v>A little limited</v>
          </cell>
          <cell r="C97" t="str">
            <v>SŜ</v>
          </cell>
          <cell r="D97">
            <v>12.4</v>
          </cell>
          <cell r="E97" t="str">
            <v/>
          </cell>
          <cell r="F97" t="str">
            <v/>
          </cell>
        </row>
        <row r="98">
          <cell r="B98" t="str">
            <v>Quite limited</v>
          </cell>
          <cell r="C98" t="str">
            <v>SŜ</v>
          </cell>
          <cell r="D98">
            <v>17.55</v>
          </cell>
          <cell r="E98" t="str">
            <v/>
          </cell>
          <cell r="F98" t="str">
            <v/>
          </cell>
        </row>
        <row r="99">
          <cell r="B99" t="str">
            <v>Very limited</v>
          </cell>
          <cell r="C99" t="str">
            <v>SŜ</v>
          </cell>
          <cell r="D99">
            <v>13.47</v>
          </cell>
          <cell r="E99" t="str">
            <v/>
          </cell>
          <cell r="F99" t="str">
            <v/>
          </cell>
        </row>
        <row r="100">
          <cell r="B100" t="str">
            <v>Couldn't buy it</v>
          </cell>
          <cell r="C100">
            <v>40.479999999999997</v>
          </cell>
          <cell r="D100">
            <v>11.03</v>
          </cell>
          <cell r="E100" t="str">
            <v>.</v>
          </cell>
          <cell r="F100" t="str">
            <v/>
          </cell>
        </row>
        <row r="101">
          <cell r="B101" t="str">
            <v>Not at all limited</v>
          </cell>
          <cell r="C101" t="str">
            <v>Ŝ</v>
          </cell>
          <cell r="D101">
            <v>11.23</v>
          </cell>
          <cell r="E101" t="str">
            <v/>
          </cell>
          <cell r="F101" t="str">
            <v/>
          </cell>
        </row>
        <row r="102">
          <cell r="B102" t="str">
            <v>A little limited</v>
          </cell>
          <cell r="C102" t="str">
            <v>SŜ</v>
          </cell>
          <cell r="D102">
            <v>12.4</v>
          </cell>
          <cell r="E102" t="str">
            <v/>
          </cell>
          <cell r="F102" t="str">
            <v/>
          </cell>
        </row>
        <row r="103">
          <cell r="B103" t="str">
            <v>Quite or very limited</v>
          </cell>
          <cell r="C103">
            <v>22.28</v>
          </cell>
          <cell r="D103">
            <v>9.49</v>
          </cell>
          <cell r="E103" t="str">
            <v>.‡</v>
          </cell>
          <cell r="F103" t="str">
            <v/>
          </cell>
        </row>
        <row r="104">
          <cell r="B104" t="str">
            <v>Couldn't buy it</v>
          </cell>
          <cell r="C104">
            <v>40.479999999999997</v>
          </cell>
          <cell r="D104">
            <v>11.03</v>
          </cell>
          <cell r="E104" t="str">
            <v>.</v>
          </cell>
          <cell r="F104" t="str">
            <v/>
          </cell>
        </row>
        <row r="105">
          <cell r="B105" t="str">
            <v>Yes, can meet unexpected expense</v>
          </cell>
          <cell r="C105">
            <v>22.06</v>
          </cell>
          <cell r="D105">
            <v>6.43</v>
          </cell>
          <cell r="E105" t="str">
            <v>.‡</v>
          </cell>
          <cell r="F105" t="str">
            <v/>
          </cell>
        </row>
        <row r="106">
          <cell r="B106" t="str">
            <v>No, cannot meet unexpected expense</v>
          </cell>
          <cell r="C106">
            <v>35.82</v>
          </cell>
          <cell r="D106">
            <v>9.77</v>
          </cell>
          <cell r="E106" t="str">
            <v>.‡</v>
          </cell>
          <cell r="F106" t="str">
            <v/>
          </cell>
        </row>
        <row r="107">
          <cell r="B107" t="str">
            <v>Household had no vehicle access</v>
          </cell>
          <cell r="C107" t="str">
            <v>S</v>
          </cell>
          <cell r="D107">
            <v>20.09</v>
          </cell>
          <cell r="E107" t="str">
            <v/>
          </cell>
          <cell r="F107" t="str">
            <v/>
          </cell>
        </row>
        <row r="108">
          <cell r="B108" t="str">
            <v>Household had vehicle access</v>
          </cell>
          <cell r="C108">
            <v>26.05</v>
          </cell>
          <cell r="D108">
            <v>5.42</v>
          </cell>
          <cell r="E108" t="str">
            <v>.‡</v>
          </cell>
          <cell r="F108" t="str">
            <v/>
          </cell>
        </row>
        <row r="109">
          <cell r="B109" t="str">
            <v>Household had no access to device</v>
          </cell>
          <cell r="C109" t="str">
            <v>S</v>
          </cell>
          <cell r="D109">
            <v>33.159999999999997</v>
          </cell>
          <cell r="E109" t="str">
            <v/>
          </cell>
          <cell r="F109" t="str">
            <v/>
          </cell>
        </row>
        <row r="110">
          <cell r="B110" t="str">
            <v>Household had access to device</v>
          </cell>
          <cell r="C110">
            <v>26.99</v>
          </cell>
          <cell r="D110">
            <v>5.48</v>
          </cell>
          <cell r="E110" t="str">
            <v>.‡</v>
          </cell>
          <cell r="F110" t="str">
            <v/>
          </cell>
        </row>
        <row r="111">
          <cell r="B111" t="str">
            <v>One person household</v>
          </cell>
          <cell r="C111">
            <v>31.83</v>
          </cell>
          <cell r="D111">
            <v>11.43</v>
          </cell>
          <cell r="E111" t="str">
            <v>.</v>
          </cell>
          <cell r="F111" t="str">
            <v/>
          </cell>
        </row>
        <row r="112">
          <cell r="B112" t="str">
            <v>One parent with child(ren)</v>
          </cell>
          <cell r="C112">
            <v>41.37</v>
          </cell>
          <cell r="D112">
            <v>11.32</v>
          </cell>
          <cell r="E112" t="str">
            <v>.</v>
          </cell>
          <cell r="F112" t="str">
            <v/>
          </cell>
        </row>
        <row r="113">
          <cell r="B113" t="str">
            <v>Couple only</v>
          </cell>
          <cell r="C113" t="str">
            <v>SŜ</v>
          </cell>
          <cell r="D113">
            <v>13.11</v>
          </cell>
          <cell r="E113" t="str">
            <v/>
          </cell>
          <cell r="F113" t="str">
            <v/>
          </cell>
        </row>
        <row r="114">
          <cell r="B114" t="str">
            <v>Couple with child(ren)</v>
          </cell>
          <cell r="C114" t="str">
            <v>SŜ</v>
          </cell>
          <cell r="D114">
            <v>10.48</v>
          </cell>
          <cell r="E114" t="str">
            <v/>
          </cell>
          <cell r="F114" t="str">
            <v>*</v>
          </cell>
        </row>
        <row r="115">
          <cell r="B115" t="str">
            <v>Other multi-person household</v>
          </cell>
          <cell r="C115" t="str">
            <v>S</v>
          </cell>
          <cell r="D115">
            <v>27.09</v>
          </cell>
          <cell r="E115" t="str">
            <v/>
          </cell>
          <cell r="F115" t="str">
            <v/>
          </cell>
        </row>
        <row r="116">
          <cell r="B116" t="str">
            <v>Other household with couple and/or child</v>
          </cell>
          <cell r="C116" t="str">
            <v>SŜ</v>
          </cell>
          <cell r="D116">
            <v>12.04</v>
          </cell>
          <cell r="E116" t="str">
            <v/>
          </cell>
          <cell r="F116" t="str">
            <v/>
          </cell>
        </row>
        <row r="117">
          <cell r="B117" t="str">
            <v>One-person household</v>
          </cell>
          <cell r="C117">
            <v>31.83</v>
          </cell>
          <cell r="D117">
            <v>11.43</v>
          </cell>
          <cell r="E117" t="str">
            <v>.</v>
          </cell>
          <cell r="F117" t="str">
            <v/>
          </cell>
        </row>
        <row r="118">
          <cell r="B118" t="str">
            <v>Two-people household</v>
          </cell>
          <cell r="C118" t="str">
            <v>Ŝ</v>
          </cell>
          <cell r="D118">
            <v>10.78</v>
          </cell>
          <cell r="E118" t="str">
            <v/>
          </cell>
          <cell r="F118" t="str">
            <v/>
          </cell>
        </row>
        <row r="119">
          <cell r="B119" t="str">
            <v>Three-people household</v>
          </cell>
          <cell r="C119">
            <v>29.05</v>
          </cell>
          <cell r="D119">
            <v>11.19</v>
          </cell>
          <cell r="E119" t="str">
            <v>.</v>
          </cell>
          <cell r="F119" t="str">
            <v/>
          </cell>
        </row>
        <row r="120">
          <cell r="B120" t="str">
            <v>Four-people household</v>
          </cell>
          <cell r="C120" t="str">
            <v>SŜ</v>
          </cell>
          <cell r="D120">
            <v>14.15</v>
          </cell>
          <cell r="E120" t="str">
            <v/>
          </cell>
          <cell r="F120" t="str">
            <v/>
          </cell>
        </row>
        <row r="121">
          <cell r="B121" t="str">
            <v>Five-or-more-people household</v>
          </cell>
          <cell r="C121" t="str">
            <v>SŜ</v>
          </cell>
          <cell r="D121">
            <v>13.55</v>
          </cell>
          <cell r="E121" t="str">
            <v/>
          </cell>
          <cell r="F121" t="str">
            <v/>
          </cell>
        </row>
        <row r="122">
          <cell r="B122" t="str">
            <v>No children in household</v>
          </cell>
          <cell r="C122">
            <v>23.18</v>
          </cell>
          <cell r="D122">
            <v>7.27</v>
          </cell>
          <cell r="E122" t="str">
            <v>.‡</v>
          </cell>
          <cell r="F122" t="str">
            <v/>
          </cell>
        </row>
        <row r="123">
          <cell r="B123" t="str">
            <v>One-child household</v>
          </cell>
          <cell r="C123" t="str">
            <v>SŜ</v>
          </cell>
          <cell r="D123">
            <v>12</v>
          </cell>
          <cell r="E123" t="str">
            <v/>
          </cell>
          <cell r="F123" t="str">
            <v/>
          </cell>
        </row>
        <row r="124">
          <cell r="B124" t="str">
            <v>Two-or-more-children household</v>
          </cell>
          <cell r="C124">
            <v>33.729999999999997</v>
          </cell>
          <cell r="D124">
            <v>10.53</v>
          </cell>
          <cell r="E124" t="str">
            <v>.</v>
          </cell>
          <cell r="F124" t="str">
            <v/>
          </cell>
        </row>
        <row r="125">
          <cell r="B125" t="str">
            <v>No children in household</v>
          </cell>
          <cell r="C125">
            <v>23.18</v>
          </cell>
          <cell r="D125">
            <v>7.27</v>
          </cell>
          <cell r="E125" t="str">
            <v>.‡</v>
          </cell>
          <cell r="F125" t="str">
            <v/>
          </cell>
        </row>
        <row r="126">
          <cell r="B126" t="str">
            <v>One-or-more-children household</v>
          </cell>
          <cell r="C126">
            <v>29.91</v>
          </cell>
          <cell r="D126">
            <v>8.41</v>
          </cell>
          <cell r="E126" t="str">
            <v>.‡</v>
          </cell>
          <cell r="F126" t="str">
            <v/>
          </cell>
        </row>
        <row r="127">
          <cell r="B127" t="str">
            <v>Yes, lived at current address</v>
          </cell>
          <cell r="C127">
            <v>25.69</v>
          </cell>
          <cell r="D127">
            <v>6.22</v>
          </cell>
          <cell r="E127" t="str">
            <v>.‡</v>
          </cell>
          <cell r="F127" t="str">
            <v/>
          </cell>
        </row>
        <row r="128">
          <cell r="B128" t="str">
            <v>No, did not live at current address</v>
          </cell>
          <cell r="C128">
            <v>30.74</v>
          </cell>
          <cell r="D128">
            <v>10.93</v>
          </cell>
          <cell r="E128" t="str">
            <v>.</v>
          </cell>
          <cell r="F128" t="str">
            <v/>
          </cell>
        </row>
        <row r="129">
          <cell r="B129" t="str">
            <v>Owned</v>
          </cell>
          <cell r="C129">
            <v>13.85</v>
          </cell>
          <cell r="D129">
            <v>6.42</v>
          </cell>
          <cell r="E129" t="str">
            <v>.‡</v>
          </cell>
          <cell r="F129" t="str">
            <v>*</v>
          </cell>
        </row>
        <row r="130">
          <cell r="B130" t="str">
            <v>Rented, private</v>
          </cell>
          <cell r="C130">
            <v>38.75</v>
          </cell>
          <cell r="D130">
            <v>8.15</v>
          </cell>
          <cell r="E130" t="str">
            <v>.‡</v>
          </cell>
          <cell r="F130" t="str">
            <v/>
          </cell>
        </row>
      </sheetData>
      <sheetData sheetId="10">
        <row r="4">
          <cell r="B4" t="str">
            <v>New Zealand Average</v>
          </cell>
          <cell r="C4">
            <v>37.630000000000003</v>
          </cell>
          <cell r="D4">
            <v>7.87</v>
          </cell>
          <cell r="E4" t="str">
            <v>.‡</v>
          </cell>
          <cell r="F4" t="str">
            <v/>
          </cell>
        </row>
        <row r="5">
          <cell r="B5" t="str">
            <v>Male</v>
          </cell>
          <cell r="C5">
            <v>53.93</v>
          </cell>
          <cell r="D5">
            <v>16.309999999999999</v>
          </cell>
          <cell r="E5" t="str">
            <v>.</v>
          </cell>
          <cell r="F5" t="str">
            <v/>
          </cell>
        </row>
        <row r="6">
          <cell r="B6" t="str">
            <v>Female</v>
          </cell>
          <cell r="C6">
            <v>32.380000000000003</v>
          </cell>
          <cell r="D6">
            <v>8.23</v>
          </cell>
          <cell r="E6" t="str">
            <v>.‡</v>
          </cell>
          <cell r="F6" t="str">
            <v/>
          </cell>
        </row>
        <row r="7">
          <cell r="B7" t="str">
            <v>Gender diverse</v>
          </cell>
          <cell r="C7">
            <v>0</v>
          </cell>
          <cell r="D7">
            <v>0</v>
          </cell>
          <cell r="E7" t="str">
            <v>.</v>
          </cell>
          <cell r="F7" t="str">
            <v>*</v>
          </cell>
        </row>
        <row r="8">
          <cell r="B8" t="str">
            <v>Cis-male</v>
          </cell>
          <cell r="C8">
            <v>54.58</v>
          </cell>
          <cell r="D8">
            <v>16.37</v>
          </cell>
          <cell r="E8" t="str">
            <v>.</v>
          </cell>
          <cell r="F8" t="str">
            <v/>
          </cell>
        </row>
        <row r="9">
          <cell r="B9" t="str">
            <v>Cis-female</v>
          </cell>
          <cell r="C9">
            <v>32.5</v>
          </cell>
          <cell r="D9">
            <v>8.24</v>
          </cell>
          <cell r="E9" t="str">
            <v>.‡</v>
          </cell>
          <cell r="F9" t="str">
            <v/>
          </cell>
        </row>
        <row r="10">
          <cell r="B10" t="str">
            <v>Gender-diverse or trans-gender</v>
          </cell>
          <cell r="C10">
            <v>0</v>
          </cell>
          <cell r="D10">
            <v>0</v>
          </cell>
          <cell r="E10" t="str">
            <v>.</v>
          </cell>
          <cell r="F10" t="str">
            <v>*</v>
          </cell>
        </row>
        <row r="11">
          <cell r="B11" t="str">
            <v>Heterosexual</v>
          </cell>
          <cell r="C11">
            <v>37.130000000000003</v>
          </cell>
          <cell r="D11">
            <v>8.24</v>
          </cell>
          <cell r="E11" t="str">
            <v>.‡</v>
          </cell>
          <cell r="F11" t="str">
            <v/>
          </cell>
        </row>
        <row r="12">
          <cell r="B12" t="str">
            <v>Gay or lesbian</v>
          </cell>
          <cell r="C12" t="str">
            <v>SŜ</v>
          </cell>
          <cell r="D12">
            <v>10.29</v>
          </cell>
          <cell r="E12" t="str">
            <v/>
          </cell>
          <cell r="F12" t="str">
            <v>*</v>
          </cell>
        </row>
        <row r="13">
          <cell r="B13" t="str">
            <v>Bisexual</v>
          </cell>
          <cell r="C13" t="str">
            <v>S</v>
          </cell>
          <cell r="D13">
            <v>40.840000000000003</v>
          </cell>
          <cell r="E13" t="str">
            <v/>
          </cell>
          <cell r="F13" t="str">
            <v/>
          </cell>
        </row>
        <row r="14">
          <cell r="B14" t="str">
            <v>Other sexual identity</v>
          </cell>
          <cell r="C14" t="str">
            <v>S</v>
          </cell>
          <cell r="D14">
            <v>85.12</v>
          </cell>
          <cell r="E14" t="str">
            <v/>
          </cell>
          <cell r="F14" t="str">
            <v/>
          </cell>
        </row>
        <row r="15">
          <cell r="B15" t="str">
            <v>People with diverse sexualities</v>
          </cell>
          <cell r="C15" t="str">
            <v>S</v>
          </cell>
          <cell r="D15">
            <v>30.92</v>
          </cell>
          <cell r="E15" t="str">
            <v/>
          </cell>
          <cell r="F15" t="str">
            <v/>
          </cell>
        </row>
        <row r="16">
          <cell r="B16" t="str">
            <v>Not LGBT</v>
          </cell>
          <cell r="C16">
            <v>37.200000000000003</v>
          </cell>
          <cell r="D16">
            <v>8.16</v>
          </cell>
          <cell r="E16" t="str">
            <v>.‡</v>
          </cell>
          <cell r="F16" t="str">
            <v/>
          </cell>
        </row>
        <row r="17">
          <cell r="B17" t="str">
            <v>LGBT</v>
          </cell>
          <cell r="C17" t="str">
            <v>S</v>
          </cell>
          <cell r="D17">
            <v>29.07</v>
          </cell>
          <cell r="E17" t="str">
            <v/>
          </cell>
          <cell r="F17" t="str">
            <v/>
          </cell>
        </row>
        <row r="18">
          <cell r="B18" t="str">
            <v>15–19 years</v>
          </cell>
          <cell r="C18" t="str">
            <v>S</v>
          </cell>
          <cell r="D18">
            <v>33.71</v>
          </cell>
          <cell r="E18" t="str">
            <v/>
          </cell>
          <cell r="F18" t="str">
            <v/>
          </cell>
        </row>
        <row r="19">
          <cell r="B19" t="str">
            <v>20–29 years</v>
          </cell>
          <cell r="C19" t="str">
            <v>Ŝ</v>
          </cell>
          <cell r="D19">
            <v>15.57</v>
          </cell>
          <cell r="E19" t="str">
            <v/>
          </cell>
          <cell r="F19" t="str">
            <v/>
          </cell>
        </row>
        <row r="20">
          <cell r="B20" t="str">
            <v>30–39 years</v>
          </cell>
          <cell r="C20" t="str">
            <v>SŜ</v>
          </cell>
          <cell r="D20">
            <v>13.65</v>
          </cell>
          <cell r="E20" t="str">
            <v/>
          </cell>
          <cell r="F20" t="str">
            <v/>
          </cell>
        </row>
        <row r="21">
          <cell r="B21" t="str">
            <v>40–49 years</v>
          </cell>
          <cell r="C21" t="str">
            <v>Ŝ</v>
          </cell>
          <cell r="D21">
            <v>18.309999999999999</v>
          </cell>
          <cell r="E21" t="str">
            <v/>
          </cell>
          <cell r="F21" t="str">
            <v/>
          </cell>
        </row>
        <row r="22">
          <cell r="B22" t="str">
            <v>50–59 years</v>
          </cell>
          <cell r="C22" t="str">
            <v>Ŝ</v>
          </cell>
          <cell r="D22">
            <v>19.61</v>
          </cell>
          <cell r="E22" t="str">
            <v/>
          </cell>
          <cell r="F22" t="str">
            <v/>
          </cell>
        </row>
        <row r="23">
          <cell r="B23" t="str">
            <v>60–64 years</v>
          </cell>
          <cell r="C23" t="str">
            <v>S</v>
          </cell>
          <cell r="D23">
            <v>44.07</v>
          </cell>
          <cell r="E23" t="str">
            <v/>
          </cell>
          <cell r="F23" t="str">
            <v/>
          </cell>
        </row>
        <row r="24">
          <cell r="B24" t="str">
            <v>65 years and over</v>
          </cell>
          <cell r="C24" t="str">
            <v>S</v>
          </cell>
          <cell r="D24">
            <v>25.14</v>
          </cell>
          <cell r="E24" t="str">
            <v/>
          </cell>
          <cell r="F24" t="str">
            <v/>
          </cell>
        </row>
        <row r="25">
          <cell r="B25" t="str">
            <v>15–29 years</v>
          </cell>
          <cell r="C25">
            <v>36.97</v>
          </cell>
          <cell r="D25">
            <v>13.57</v>
          </cell>
          <cell r="E25" t="str">
            <v>.</v>
          </cell>
          <cell r="F25" t="str">
            <v/>
          </cell>
        </row>
        <row r="26">
          <cell r="B26" t="str">
            <v>30–64 years</v>
          </cell>
          <cell r="C26">
            <v>36.68</v>
          </cell>
          <cell r="D26">
            <v>9.9499999999999993</v>
          </cell>
          <cell r="E26" t="str">
            <v>.‡</v>
          </cell>
          <cell r="F26" t="str">
            <v/>
          </cell>
        </row>
        <row r="27">
          <cell r="B27" t="str">
            <v>65 years and over</v>
          </cell>
          <cell r="C27" t="str">
            <v>S</v>
          </cell>
          <cell r="D27">
            <v>25.14</v>
          </cell>
          <cell r="E27" t="str">
            <v/>
          </cell>
          <cell r="F27" t="str">
            <v/>
          </cell>
        </row>
        <row r="28">
          <cell r="B28" t="str">
            <v>15–19 years</v>
          </cell>
          <cell r="C28" t="str">
            <v>S</v>
          </cell>
          <cell r="D28">
            <v>33.71</v>
          </cell>
          <cell r="E28" t="str">
            <v/>
          </cell>
          <cell r="F28" t="str">
            <v/>
          </cell>
        </row>
        <row r="29">
          <cell r="B29" t="str">
            <v>20–29 years</v>
          </cell>
          <cell r="C29" t="str">
            <v>Ŝ</v>
          </cell>
          <cell r="D29">
            <v>15.57</v>
          </cell>
          <cell r="E29" t="str">
            <v/>
          </cell>
          <cell r="F29" t="str">
            <v/>
          </cell>
        </row>
        <row r="30">
          <cell r="B30" t="str">
            <v>NZ European</v>
          </cell>
          <cell r="C30">
            <v>35.86</v>
          </cell>
          <cell r="D30">
            <v>9.24</v>
          </cell>
          <cell r="E30" t="str">
            <v>.‡</v>
          </cell>
          <cell r="F30" t="str">
            <v/>
          </cell>
        </row>
        <row r="31">
          <cell r="B31" t="str">
            <v>Māori</v>
          </cell>
          <cell r="C31">
            <v>44.78</v>
          </cell>
          <cell r="D31">
            <v>12.56</v>
          </cell>
          <cell r="E31" t="str">
            <v>.</v>
          </cell>
          <cell r="F31" t="str">
            <v/>
          </cell>
        </row>
        <row r="32">
          <cell r="B32" t="str">
            <v>Pacific peoples</v>
          </cell>
          <cell r="C32" t="str">
            <v>SŜ</v>
          </cell>
          <cell r="D32">
            <v>19.29</v>
          </cell>
          <cell r="E32" t="str">
            <v/>
          </cell>
          <cell r="F32" t="str">
            <v/>
          </cell>
        </row>
        <row r="33">
          <cell r="B33" t="str">
            <v>Asian</v>
          </cell>
          <cell r="C33" t="str">
            <v>S</v>
          </cell>
          <cell r="D33">
            <v>46.51</v>
          </cell>
          <cell r="E33" t="str">
            <v/>
          </cell>
          <cell r="F33" t="str">
            <v/>
          </cell>
        </row>
        <row r="34">
          <cell r="B34" t="str">
            <v>Chinese</v>
          </cell>
          <cell r="C34">
            <v>0</v>
          </cell>
          <cell r="D34">
            <v>0</v>
          </cell>
          <cell r="E34" t="str">
            <v>.</v>
          </cell>
          <cell r="F34" t="str">
            <v>*</v>
          </cell>
        </row>
        <row r="35">
          <cell r="B35" t="str">
            <v>Indian</v>
          </cell>
          <cell r="C35" t="str">
            <v>S</v>
          </cell>
          <cell r="D35">
            <v>61.74</v>
          </cell>
          <cell r="E35" t="str">
            <v/>
          </cell>
          <cell r="F35" t="str">
            <v/>
          </cell>
        </row>
        <row r="36">
          <cell r="B36" t="str">
            <v>Other Asian ethnicity</v>
          </cell>
          <cell r="C36">
            <v>0</v>
          </cell>
          <cell r="D36">
            <v>0</v>
          </cell>
          <cell r="E36" t="str">
            <v>.</v>
          </cell>
          <cell r="F36" t="str">
            <v>*</v>
          </cell>
        </row>
        <row r="37">
          <cell r="B37" t="str">
            <v>Other ethnicity</v>
          </cell>
          <cell r="C37" t="str">
            <v>S</v>
          </cell>
          <cell r="D37">
            <v>45.6</v>
          </cell>
          <cell r="E37" t="str">
            <v/>
          </cell>
          <cell r="F37" t="str">
            <v/>
          </cell>
        </row>
        <row r="38">
          <cell r="B38" t="str">
            <v>Other ethnicity (except European and Māori)</v>
          </cell>
          <cell r="C38" t="str">
            <v>SŜ</v>
          </cell>
          <cell r="D38">
            <v>16.170000000000002</v>
          </cell>
          <cell r="E38" t="str">
            <v/>
          </cell>
          <cell r="F38" t="str">
            <v/>
          </cell>
        </row>
        <row r="39">
          <cell r="B39" t="str">
            <v>Other ethnicity (except European, Māori and Asian)</v>
          </cell>
          <cell r="C39" t="str">
            <v>SŜ</v>
          </cell>
          <cell r="D39">
            <v>16.88</v>
          </cell>
          <cell r="E39" t="str">
            <v/>
          </cell>
          <cell r="F39" t="str">
            <v/>
          </cell>
        </row>
        <row r="40">
          <cell r="B40" t="str">
            <v>Other ethnicity (except European, Māori and Pacific)</v>
          </cell>
          <cell r="C40" t="str">
            <v>S</v>
          </cell>
          <cell r="D40">
            <v>33.18</v>
          </cell>
          <cell r="E40" t="str">
            <v/>
          </cell>
          <cell r="F40" t="str">
            <v/>
          </cell>
        </row>
        <row r="41">
          <cell r="B41">
            <v>2018</v>
          </cell>
          <cell r="C41">
            <v>45.33</v>
          </cell>
          <cell r="D41">
            <v>11.48</v>
          </cell>
          <cell r="E41" t="str">
            <v>.</v>
          </cell>
          <cell r="F41" t="str">
            <v/>
          </cell>
        </row>
        <row r="42">
          <cell r="B42" t="str">
            <v>2019/20</v>
          </cell>
          <cell r="C42">
            <v>28.86</v>
          </cell>
          <cell r="D42">
            <v>9.08</v>
          </cell>
          <cell r="E42" t="str">
            <v>.‡</v>
          </cell>
          <cell r="F42" t="str">
            <v/>
          </cell>
        </row>
        <row r="43">
          <cell r="B43" t="str">
            <v>Auckland</v>
          </cell>
          <cell r="C43" t="str">
            <v>Ŝ</v>
          </cell>
          <cell r="D43">
            <v>14.62</v>
          </cell>
          <cell r="E43" t="str">
            <v/>
          </cell>
          <cell r="F43" t="str">
            <v/>
          </cell>
        </row>
        <row r="44">
          <cell r="B44" t="str">
            <v>Wellington</v>
          </cell>
          <cell r="C44" t="str">
            <v>SŜ</v>
          </cell>
          <cell r="D44">
            <v>18.649999999999999</v>
          </cell>
          <cell r="E44" t="str">
            <v/>
          </cell>
          <cell r="F44" t="str">
            <v/>
          </cell>
        </row>
        <row r="45">
          <cell r="B45" t="str">
            <v>Rest of North Island</v>
          </cell>
          <cell r="C45">
            <v>41.42</v>
          </cell>
          <cell r="D45">
            <v>12.41</v>
          </cell>
          <cell r="E45" t="str">
            <v>.</v>
          </cell>
          <cell r="F45" t="str">
            <v/>
          </cell>
        </row>
        <row r="46">
          <cell r="B46" t="str">
            <v>Canterbury</v>
          </cell>
          <cell r="C46">
            <v>52.43</v>
          </cell>
          <cell r="D46">
            <v>22.27</v>
          </cell>
          <cell r="E46" t="str">
            <v>.</v>
          </cell>
          <cell r="F46" t="str">
            <v/>
          </cell>
        </row>
        <row r="47">
          <cell r="B47" t="str">
            <v>Rest of South Island</v>
          </cell>
          <cell r="C47" t="str">
            <v>SŜ</v>
          </cell>
          <cell r="D47">
            <v>13.91</v>
          </cell>
          <cell r="E47" t="str">
            <v/>
          </cell>
          <cell r="F47" t="str">
            <v/>
          </cell>
        </row>
        <row r="48">
          <cell r="B48" t="str">
            <v>Major urban area</v>
          </cell>
          <cell r="C48">
            <v>37.770000000000003</v>
          </cell>
          <cell r="D48">
            <v>10.97</v>
          </cell>
          <cell r="E48" t="str">
            <v>.</v>
          </cell>
          <cell r="F48" t="str">
            <v/>
          </cell>
        </row>
        <row r="49">
          <cell r="B49" t="str">
            <v>Large urban area</v>
          </cell>
          <cell r="C49" t="str">
            <v>Ŝ</v>
          </cell>
          <cell r="D49">
            <v>11.73</v>
          </cell>
          <cell r="E49" t="str">
            <v/>
          </cell>
          <cell r="F49" t="str">
            <v/>
          </cell>
        </row>
        <row r="50">
          <cell r="B50" t="str">
            <v>Medium urban area</v>
          </cell>
          <cell r="C50" t="str">
            <v>S</v>
          </cell>
          <cell r="D50">
            <v>45.75</v>
          </cell>
          <cell r="E50" t="str">
            <v/>
          </cell>
          <cell r="F50" t="str">
            <v/>
          </cell>
        </row>
        <row r="51">
          <cell r="B51" t="str">
            <v>Small urban area</v>
          </cell>
          <cell r="C51">
            <v>56.07</v>
          </cell>
          <cell r="D51">
            <v>21.97</v>
          </cell>
          <cell r="E51" t="str">
            <v>.</v>
          </cell>
          <cell r="F51" t="str">
            <v/>
          </cell>
        </row>
        <row r="52">
          <cell r="B52" t="str">
            <v>Rural settlement/rural other</v>
          </cell>
          <cell r="C52" t="str">
            <v>SŜ</v>
          </cell>
          <cell r="D52">
            <v>17.100000000000001</v>
          </cell>
          <cell r="E52" t="str">
            <v/>
          </cell>
          <cell r="F52" t="str">
            <v/>
          </cell>
        </row>
        <row r="53">
          <cell r="B53" t="str">
            <v>Major urban area</v>
          </cell>
          <cell r="C53">
            <v>37.770000000000003</v>
          </cell>
          <cell r="D53">
            <v>10.97</v>
          </cell>
          <cell r="E53" t="str">
            <v>.</v>
          </cell>
          <cell r="F53" t="str">
            <v/>
          </cell>
        </row>
        <row r="54">
          <cell r="B54" t="str">
            <v>Medium/large urban area</v>
          </cell>
          <cell r="C54" t="str">
            <v>SŜ</v>
          </cell>
          <cell r="D54">
            <v>17.22</v>
          </cell>
          <cell r="E54" t="str">
            <v/>
          </cell>
          <cell r="F54" t="str">
            <v/>
          </cell>
        </row>
        <row r="55">
          <cell r="B55" t="str">
            <v>Small urban/rural area</v>
          </cell>
          <cell r="C55">
            <v>43</v>
          </cell>
          <cell r="D55">
            <v>15.14</v>
          </cell>
          <cell r="E55" t="str">
            <v>.</v>
          </cell>
          <cell r="F55" t="str">
            <v/>
          </cell>
        </row>
        <row r="56">
          <cell r="B56" t="str">
            <v>Quintile 1 (least deprived)</v>
          </cell>
          <cell r="C56" t="str">
            <v>S</v>
          </cell>
          <cell r="D56">
            <v>22.35</v>
          </cell>
          <cell r="E56" t="str">
            <v/>
          </cell>
          <cell r="F56" t="str">
            <v/>
          </cell>
        </row>
        <row r="57">
          <cell r="B57" t="str">
            <v>Quintile 2</v>
          </cell>
          <cell r="C57" t="str">
            <v>S</v>
          </cell>
          <cell r="D57">
            <v>25.56</v>
          </cell>
          <cell r="E57" t="str">
            <v/>
          </cell>
          <cell r="F57" t="str">
            <v/>
          </cell>
        </row>
        <row r="58">
          <cell r="B58" t="str">
            <v>Quintile 3</v>
          </cell>
          <cell r="C58" t="str">
            <v>SŜ</v>
          </cell>
          <cell r="D58">
            <v>19.399999999999999</v>
          </cell>
          <cell r="E58" t="str">
            <v/>
          </cell>
          <cell r="F58" t="str">
            <v/>
          </cell>
        </row>
        <row r="59">
          <cell r="B59" t="str">
            <v>Quintile 4</v>
          </cell>
          <cell r="C59">
            <v>27.15</v>
          </cell>
          <cell r="D59">
            <v>9.4499999999999993</v>
          </cell>
          <cell r="E59" t="str">
            <v>.‡</v>
          </cell>
          <cell r="F59" t="str">
            <v/>
          </cell>
        </row>
        <row r="60">
          <cell r="B60" t="str">
            <v>Quintile 5 (most deprived)</v>
          </cell>
          <cell r="C60">
            <v>40.22</v>
          </cell>
          <cell r="D60">
            <v>12.86</v>
          </cell>
          <cell r="E60" t="str">
            <v>.</v>
          </cell>
          <cell r="F60" t="str">
            <v/>
          </cell>
        </row>
        <row r="61">
          <cell r="B61" t="str">
            <v>Had partner within last 12 months</v>
          </cell>
          <cell r="C61">
            <v>32.590000000000003</v>
          </cell>
          <cell r="D61">
            <v>8.58</v>
          </cell>
          <cell r="E61" t="str">
            <v>.‡</v>
          </cell>
          <cell r="F61" t="str">
            <v/>
          </cell>
        </row>
        <row r="62">
          <cell r="B62" t="str">
            <v>Did not have partner within last 12 months</v>
          </cell>
          <cell r="C62">
            <v>51.69</v>
          </cell>
          <cell r="D62">
            <v>15.09</v>
          </cell>
          <cell r="E62" t="str">
            <v>.</v>
          </cell>
          <cell r="F62" t="str">
            <v/>
          </cell>
        </row>
        <row r="63">
          <cell r="B63" t="str">
            <v>Has ever had a partner</v>
          </cell>
          <cell r="C63">
            <v>36.74</v>
          </cell>
          <cell r="D63">
            <v>7.88</v>
          </cell>
          <cell r="E63" t="str">
            <v>.‡</v>
          </cell>
          <cell r="F63" t="str">
            <v/>
          </cell>
        </row>
        <row r="64">
          <cell r="B64" t="str">
            <v>Has never had a partner</v>
          </cell>
          <cell r="C64" t="str">
            <v>S</v>
          </cell>
          <cell r="D64">
            <v>60.23</v>
          </cell>
          <cell r="E64" t="str">
            <v/>
          </cell>
          <cell r="F64" t="str">
            <v/>
          </cell>
        </row>
        <row r="65">
          <cell r="B65" t="str">
            <v>Partnered – legally registered</v>
          </cell>
          <cell r="C65">
            <v>39.549999999999997</v>
          </cell>
          <cell r="D65">
            <v>12.05</v>
          </cell>
          <cell r="E65" t="str">
            <v>.</v>
          </cell>
          <cell r="F65" t="str">
            <v/>
          </cell>
        </row>
        <row r="66">
          <cell r="B66" t="str">
            <v>Partnered – not legally registered</v>
          </cell>
          <cell r="C66" t="str">
            <v>S</v>
          </cell>
          <cell r="D66">
            <v>24.32</v>
          </cell>
          <cell r="E66" t="str">
            <v/>
          </cell>
          <cell r="F66" t="str">
            <v/>
          </cell>
        </row>
        <row r="67">
          <cell r="B67" t="str">
            <v>Non-partnered</v>
          </cell>
          <cell r="C67">
            <v>35.14</v>
          </cell>
          <cell r="D67">
            <v>9.89</v>
          </cell>
          <cell r="E67" t="str">
            <v>.‡</v>
          </cell>
          <cell r="F67" t="str">
            <v/>
          </cell>
        </row>
        <row r="68">
          <cell r="B68" t="str">
            <v>Never married and never in a civil union</v>
          </cell>
          <cell r="C68">
            <v>45.24</v>
          </cell>
          <cell r="D68">
            <v>12.86</v>
          </cell>
          <cell r="E68" t="str">
            <v>.</v>
          </cell>
          <cell r="F68" t="str">
            <v/>
          </cell>
        </row>
        <row r="69">
          <cell r="B69" t="str">
            <v>Divorced</v>
          </cell>
          <cell r="C69" t="str">
            <v>S</v>
          </cell>
          <cell r="D69">
            <v>21.47</v>
          </cell>
          <cell r="E69" t="str">
            <v/>
          </cell>
          <cell r="F69" t="str">
            <v/>
          </cell>
        </row>
        <row r="70">
          <cell r="B70" t="str">
            <v>Widowed/surviving partner</v>
          </cell>
          <cell r="C70">
            <v>78.97</v>
          </cell>
          <cell r="D70">
            <v>33.6</v>
          </cell>
          <cell r="E70" t="str">
            <v>.</v>
          </cell>
          <cell r="F70" t="str">
            <v/>
          </cell>
        </row>
        <row r="71">
          <cell r="B71" t="str">
            <v>Separated</v>
          </cell>
          <cell r="C71" t="str">
            <v>SŜ</v>
          </cell>
          <cell r="D71">
            <v>16.579999999999998</v>
          </cell>
          <cell r="E71" t="str">
            <v/>
          </cell>
          <cell r="F71" t="str">
            <v/>
          </cell>
        </row>
        <row r="72">
          <cell r="B72" t="str">
            <v>Married/civil union/de facto</v>
          </cell>
          <cell r="C72">
            <v>38.340000000000003</v>
          </cell>
          <cell r="D72">
            <v>11.82</v>
          </cell>
          <cell r="E72" t="str">
            <v>.</v>
          </cell>
          <cell r="F72" t="str">
            <v/>
          </cell>
        </row>
        <row r="73">
          <cell r="B73" t="str">
            <v>Adults with disability</v>
          </cell>
          <cell r="C73" t="str">
            <v>S</v>
          </cell>
          <cell r="D73">
            <v>36.25</v>
          </cell>
          <cell r="E73" t="str">
            <v/>
          </cell>
          <cell r="F73" t="str">
            <v/>
          </cell>
        </row>
        <row r="74">
          <cell r="B74" t="str">
            <v>Adults without disability</v>
          </cell>
          <cell r="C74">
            <v>36.07</v>
          </cell>
          <cell r="D74">
            <v>7.66</v>
          </cell>
          <cell r="E74" t="str">
            <v>.‡</v>
          </cell>
          <cell r="F74" t="str">
            <v/>
          </cell>
        </row>
        <row r="75">
          <cell r="B75" t="str">
            <v>Low level of psychological distress</v>
          </cell>
          <cell r="C75">
            <v>40.03</v>
          </cell>
          <cell r="D75">
            <v>8.8000000000000007</v>
          </cell>
          <cell r="E75" t="str">
            <v>.‡</v>
          </cell>
          <cell r="F75" t="str">
            <v/>
          </cell>
        </row>
        <row r="76">
          <cell r="B76" t="str">
            <v>Moderate level of psychological distress</v>
          </cell>
          <cell r="C76">
            <v>36.04</v>
          </cell>
          <cell r="D76">
            <v>13.65</v>
          </cell>
          <cell r="E76" t="str">
            <v>.</v>
          </cell>
          <cell r="F76" t="str">
            <v/>
          </cell>
        </row>
        <row r="77">
          <cell r="B77" t="str">
            <v>High level of psychological distress</v>
          </cell>
          <cell r="C77" t="str">
            <v>SŜ</v>
          </cell>
          <cell r="D77">
            <v>11.37</v>
          </cell>
          <cell r="E77" t="str">
            <v/>
          </cell>
          <cell r="F77" t="str">
            <v>*</v>
          </cell>
        </row>
        <row r="78">
          <cell r="B78" t="str">
            <v>No probable serious mental illness</v>
          </cell>
          <cell r="C78">
            <v>40.03</v>
          </cell>
          <cell r="D78">
            <v>8.8000000000000007</v>
          </cell>
          <cell r="E78" t="str">
            <v>.‡</v>
          </cell>
          <cell r="F78" t="str">
            <v/>
          </cell>
        </row>
        <row r="79">
          <cell r="B79" t="str">
            <v>Probable serious mental illness</v>
          </cell>
          <cell r="C79">
            <v>36.04</v>
          </cell>
          <cell r="D79">
            <v>13.65</v>
          </cell>
          <cell r="E79" t="str">
            <v>.</v>
          </cell>
          <cell r="F79" t="str">
            <v/>
          </cell>
        </row>
        <row r="80">
          <cell r="B80" t="str">
            <v>Employed</v>
          </cell>
          <cell r="C80">
            <v>38.69</v>
          </cell>
          <cell r="D80">
            <v>11.23</v>
          </cell>
          <cell r="E80" t="str">
            <v>.</v>
          </cell>
          <cell r="F80" t="str">
            <v/>
          </cell>
        </row>
        <row r="81">
          <cell r="B81" t="str">
            <v>Unemployed</v>
          </cell>
          <cell r="C81" t="str">
            <v>S</v>
          </cell>
          <cell r="D81">
            <v>26.4</v>
          </cell>
          <cell r="E81" t="str">
            <v/>
          </cell>
          <cell r="F81" t="str">
            <v/>
          </cell>
        </row>
        <row r="82">
          <cell r="B82" t="str">
            <v>Retired</v>
          </cell>
          <cell r="C82" t="str">
            <v>S</v>
          </cell>
          <cell r="D82">
            <v>26.85</v>
          </cell>
          <cell r="E82" t="str">
            <v/>
          </cell>
          <cell r="F82" t="str">
            <v/>
          </cell>
        </row>
        <row r="83">
          <cell r="B83" t="str">
            <v>Home or caring duties or voluntary work</v>
          </cell>
          <cell r="C83" t="str">
            <v>SŜ</v>
          </cell>
          <cell r="D83">
            <v>16.21</v>
          </cell>
          <cell r="E83" t="str">
            <v/>
          </cell>
          <cell r="F83" t="str">
            <v/>
          </cell>
        </row>
        <row r="84">
          <cell r="B84" t="str">
            <v>Not employed, studying</v>
          </cell>
          <cell r="C84" t="str">
            <v>S</v>
          </cell>
          <cell r="D84">
            <v>28.71</v>
          </cell>
          <cell r="E84" t="str">
            <v/>
          </cell>
          <cell r="F84" t="str">
            <v/>
          </cell>
        </row>
        <row r="85">
          <cell r="B85" t="str">
            <v>Not employed, not actively seeking work/unable to work</v>
          </cell>
          <cell r="C85" t="str">
            <v>S</v>
          </cell>
          <cell r="D85">
            <v>22.64</v>
          </cell>
          <cell r="E85" t="str">
            <v/>
          </cell>
          <cell r="F85" t="str">
            <v/>
          </cell>
        </row>
        <row r="86">
          <cell r="B86" t="str">
            <v>Other employment status</v>
          </cell>
          <cell r="C86" t="str">
            <v>S</v>
          </cell>
          <cell r="D86">
            <v>37.36</v>
          </cell>
          <cell r="E86" t="str">
            <v/>
          </cell>
          <cell r="F86" t="str">
            <v/>
          </cell>
        </row>
        <row r="87">
          <cell r="B87" t="str">
            <v>Not in the labour force</v>
          </cell>
          <cell r="C87">
            <v>34.909999999999997</v>
          </cell>
          <cell r="D87">
            <v>11.13</v>
          </cell>
          <cell r="E87" t="str">
            <v>.</v>
          </cell>
          <cell r="F87" t="str">
            <v/>
          </cell>
        </row>
        <row r="88">
          <cell r="B88" t="str">
            <v>Personal income: $20,000 or less</v>
          </cell>
          <cell r="C88">
            <v>48.04</v>
          </cell>
          <cell r="D88">
            <v>13.35</v>
          </cell>
          <cell r="E88" t="str">
            <v>.</v>
          </cell>
          <cell r="F88" t="str">
            <v/>
          </cell>
        </row>
        <row r="89">
          <cell r="B89" t="str">
            <v>Personal income: $20,001–$40,000</v>
          </cell>
          <cell r="C89" t="str">
            <v>Ŝ</v>
          </cell>
          <cell r="D89">
            <v>13.31</v>
          </cell>
          <cell r="E89" t="str">
            <v/>
          </cell>
          <cell r="F89" t="str">
            <v/>
          </cell>
        </row>
        <row r="90">
          <cell r="B90" t="str">
            <v>Personal income: $40,001–$60,000</v>
          </cell>
          <cell r="C90">
            <v>41.93</v>
          </cell>
          <cell r="D90">
            <v>16.66</v>
          </cell>
          <cell r="E90" t="str">
            <v>.</v>
          </cell>
          <cell r="F90" t="str">
            <v/>
          </cell>
        </row>
        <row r="91">
          <cell r="B91" t="str">
            <v>Personal income: $60,001 or more</v>
          </cell>
          <cell r="C91" t="str">
            <v>SŜ</v>
          </cell>
          <cell r="D91">
            <v>18.41</v>
          </cell>
          <cell r="E91" t="str">
            <v/>
          </cell>
          <cell r="F91" t="str">
            <v/>
          </cell>
        </row>
        <row r="92">
          <cell r="B92" t="str">
            <v>Household income: $40,000 or less</v>
          </cell>
          <cell r="C92">
            <v>35.32</v>
          </cell>
          <cell r="D92">
            <v>11.68</v>
          </cell>
          <cell r="E92" t="str">
            <v>.</v>
          </cell>
          <cell r="F92" t="str">
            <v/>
          </cell>
        </row>
        <row r="93">
          <cell r="B93" t="str">
            <v>Household income: $40,001–$60,000</v>
          </cell>
          <cell r="C93" t="str">
            <v>Ŝ</v>
          </cell>
          <cell r="D93">
            <v>15.83</v>
          </cell>
          <cell r="E93" t="str">
            <v/>
          </cell>
          <cell r="F93" t="str">
            <v/>
          </cell>
        </row>
        <row r="94">
          <cell r="B94" t="str">
            <v>Household income: $60,001–$100,000</v>
          </cell>
          <cell r="C94" t="str">
            <v>Ŝ</v>
          </cell>
          <cell r="D94">
            <v>18.309999999999999</v>
          </cell>
          <cell r="E94" t="str">
            <v/>
          </cell>
          <cell r="F94" t="str">
            <v/>
          </cell>
        </row>
        <row r="95">
          <cell r="B95" t="str">
            <v>Household income: $100,001 or more</v>
          </cell>
          <cell r="C95">
            <v>43.11</v>
          </cell>
          <cell r="D95">
            <v>17.149999999999999</v>
          </cell>
          <cell r="E95" t="str">
            <v>.</v>
          </cell>
          <cell r="F95" t="str">
            <v/>
          </cell>
        </row>
        <row r="96">
          <cell r="B96" t="str">
            <v>Not at all limited</v>
          </cell>
          <cell r="C96" t="str">
            <v>Ŝ</v>
          </cell>
          <cell r="D96">
            <v>14.75</v>
          </cell>
          <cell r="E96" t="str">
            <v/>
          </cell>
          <cell r="F96" t="str">
            <v/>
          </cell>
        </row>
        <row r="97">
          <cell r="B97" t="str">
            <v>A little limited</v>
          </cell>
          <cell r="C97">
            <v>51.13</v>
          </cell>
          <cell r="D97">
            <v>20.58</v>
          </cell>
          <cell r="E97" t="str">
            <v>.</v>
          </cell>
          <cell r="F97" t="str">
            <v/>
          </cell>
        </row>
        <row r="98">
          <cell r="B98" t="str">
            <v>Quite limited</v>
          </cell>
          <cell r="C98" t="str">
            <v>S</v>
          </cell>
          <cell r="D98">
            <v>23.69</v>
          </cell>
          <cell r="E98" t="str">
            <v/>
          </cell>
          <cell r="F98" t="str">
            <v/>
          </cell>
        </row>
        <row r="99">
          <cell r="B99" t="str">
            <v>Very limited</v>
          </cell>
          <cell r="C99" t="str">
            <v>S</v>
          </cell>
          <cell r="D99">
            <v>23.69</v>
          </cell>
          <cell r="E99" t="str">
            <v/>
          </cell>
          <cell r="F99" t="str">
            <v/>
          </cell>
        </row>
        <row r="100">
          <cell r="B100" t="str">
            <v>Couldn't buy it</v>
          </cell>
          <cell r="C100">
            <v>30.46</v>
          </cell>
          <cell r="D100">
            <v>10.11</v>
          </cell>
          <cell r="E100" t="str">
            <v>.</v>
          </cell>
          <cell r="F100" t="str">
            <v/>
          </cell>
        </row>
        <row r="101">
          <cell r="B101" t="str">
            <v>Not at all limited</v>
          </cell>
          <cell r="C101" t="str">
            <v>Ŝ</v>
          </cell>
          <cell r="D101">
            <v>14.75</v>
          </cell>
          <cell r="E101" t="str">
            <v/>
          </cell>
          <cell r="F101" t="str">
            <v/>
          </cell>
        </row>
        <row r="102">
          <cell r="B102" t="str">
            <v>A little limited</v>
          </cell>
          <cell r="C102">
            <v>51.13</v>
          </cell>
          <cell r="D102">
            <v>20.58</v>
          </cell>
          <cell r="E102" t="str">
            <v>.</v>
          </cell>
          <cell r="F102" t="str">
            <v/>
          </cell>
        </row>
        <row r="103">
          <cell r="B103" t="str">
            <v>Quite or very limited</v>
          </cell>
          <cell r="C103">
            <v>41.39</v>
          </cell>
          <cell r="D103">
            <v>15.36</v>
          </cell>
          <cell r="E103" t="str">
            <v>.</v>
          </cell>
          <cell r="F103" t="str">
            <v/>
          </cell>
        </row>
        <row r="104">
          <cell r="B104" t="str">
            <v>Couldn't buy it</v>
          </cell>
          <cell r="C104">
            <v>30.46</v>
          </cell>
          <cell r="D104">
            <v>10.11</v>
          </cell>
          <cell r="E104" t="str">
            <v>.</v>
          </cell>
          <cell r="F104" t="str">
            <v/>
          </cell>
        </row>
        <row r="105">
          <cell r="B105" t="str">
            <v>Yes, can meet unexpected expense</v>
          </cell>
          <cell r="C105">
            <v>37.29</v>
          </cell>
          <cell r="D105">
            <v>11.1</v>
          </cell>
          <cell r="E105" t="str">
            <v>.</v>
          </cell>
          <cell r="F105" t="str">
            <v/>
          </cell>
        </row>
        <row r="106">
          <cell r="B106" t="str">
            <v>No, cannot meet unexpected expense</v>
          </cell>
          <cell r="C106">
            <v>36.08</v>
          </cell>
          <cell r="D106">
            <v>10.01</v>
          </cell>
          <cell r="E106" t="str">
            <v>.</v>
          </cell>
          <cell r="F106" t="str">
            <v/>
          </cell>
        </row>
        <row r="107">
          <cell r="B107" t="str">
            <v>Household had no vehicle access</v>
          </cell>
          <cell r="C107" t="str">
            <v>SŜ</v>
          </cell>
          <cell r="D107">
            <v>14.12</v>
          </cell>
          <cell r="E107" t="str">
            <v/>
          </cell>
          <cell r="F107" t="str">
            <v/>
          </cell>
        </row>
        <row r="108">
          <cell r="B108" t="str">
            <v>Household had vehicle access</v>
          </cell>
          <cell r="C108">
            <v>38.69</v>
          </cell>
          <cell r="D108">
            <v>8.1</v>
          </cell>
          <cell r="E108" t="str">
            <v>.‡</v>
          </cell>
          <cell r="F108" t="str">
            <v/>
          </cell>
        </row>
        <row r="109">
          <cell r="B109" t="str">
            <v>Household had no access to device</v>
          </cell>
          <cell r="C109" t="str">
            <v>S</v>
          </cell>
          <cell r="D109">
            <v>31.85</v>
          </cell>
          <cell r="E109" t="str">
            <v/>
          </cell>
          <cell r="F109" t="str">
            <v/>
          </cell>
        </row>
        <row r="110">
          <cell r="B110" t="str">
            <v>Household had access to device</v>
          </cell>
          <cell r="C110">
            <v>37.799999999999997</v>
          </cell>
          <cell r="D110">
            <v>8.0500000000000007</v>
          </cell>
          <cell r="E110" t="str">
            <v>.‡</v>
          </cell>
          <cell r="F110" t="str">
            <v/>
          </cell>
        </row>
        <row r="111">
          <cell r="B111" t="str">
            <v>One person household</v>
          </cell>
          <cell r="C111">
            <v>37.090000000000003</v>
          </cell>
          <cell r="D111">
            <v>10.73</v>
          </cell>
          <cell r="E111" t="str">
            <v>.</v>
          </cell>
          <cell r="F111" t="str">
            <v/>
          </cell>
        </row>
        <row r="112">
          <cell r="B112" t="str">
            <v>One parent with child(ren)</v>
          </cell>
          <cell r="C112" t="str">
            <v>Ŝ</v>
          </cell>
          <cell r="D112">
            <v>12.11</v>
          </cell>
          <cell r="E112" t="str">
            <v/>
          </cell>
          <cell r="F112" t="str">
            <v/>
          </cell>
        </row>
        <row r="113">
          <cell r="B113" t="str">
            <v>Couple only</v>
          </cell>
          <cell r="C113" t="str">
            <v>S</v>
          </cell>
          <cell r="D113">
            <v>23.48</v>
          </cell>
          <cell r="E113" t="str">
            <v/>
          </cell>
          <cell r="F113" t="str">
            <v/>
          </cell>
        </row>
        <row r="114">
          <cell r="B114" t="str">
            <v>Couple with child(ren)</v>
          </cell>
          <cell r="C114">
            <v>39.229999999999997</v>
          </cell>
          <cell r="D114">
            <v>17.43</v>
          </cell>
          <cell r="E114" t="str">
            <v>.</v>
          </cell>
          <cell r="F114" t="str">
            <v/>
          </cell>
        </row>
        <row r="115">
          <cell r="B115" t="str">
            <v>Other multi-person household</v>
          </cell>
          <cell r="C115" t="str">
            <v>S</v>
          </cell>
          <cell r="D115">
            <v>23.36</v>
          </cell>
          <cell r="E115" t="str">
            <v/>
          </cell>
          <cell r="F115" t="str">
            <v/>
          </cell>
        </row>
        <row r="116">
          <cell r="B116" t="str">
            <v>Other household with couple and/or child</v>
          </cell>
          <cell r="C116" t="str">
            <v>Ŝ</v>
          </cell>
          <cell r="D116">
            <v>19.559999999999999</v>
          </cell>
          <cell r="E116" t="str">
            <v/>
          </cell>
          <cell r="F116" t="str">
            <v/>
          </cell>
        </row>
        <row r="117">
          <cell r="B117" t="str">
            <v>One-person household</v>
          </cell>
          <cell r="C117">
            <v>37.090000000000003</v>
          </cell>
          <cell r="D117">
            <v>10.73</v>
          </cell>
          <cell r="E117" t="str">
            <v>.</v>
          </cell>
          <cell r="F117" t="str">
            <v/>
          </cell>
        </row>
        <row r="118">
          <cell r="B118" t="str">
            <v>Two-people household</v>
          </cell>
          <cell r="C118" t="str">
            <v>Ŝ</v>
          </cell>
          <cell r="D118">
            <v>16.72</v>
          </cell>
          <cell r="E118" t="str">
            <v/>
          </cell>
          <cell r="F118" t="str">
            <v/>
          </cell>
        </row>
        <row r="119">
          <cell r="B119" t="str">
            <v>Three-people household</v>
          </cell>
          <cell r="C119" t="str">
            <v>SŜ</v>
          </cell>
          <cell r="D119">
            <v>16.829999999999998</v>
          </cell>
          <cell r="E119" t="str">
            <v/>
          </cell>
          <cell r="F119" t="str">
            <v/>
          </cell>
        </row>
        <row r="120">
          <cell r="B120" t="str">
            <v>Four-people household</v>
          </cell>
          <cell r="C120" t="str">
            <v>Ŝ</v>
          </cell>
          <cell r="D120">
            <v>17.25</v>
          </cell>
          <cell r="E120" t="str">
            <v/>
          </cell>
          <cell r="F120" t="str">
            <v/>
          </cell>
        </row>
        <row r="121">
          <cell r="B121" t="str">
            <v>Five-or-more-people household</v>
          </cell>
          <cell r="C121" t="str">
            <v>Ŝ</v>
          </cell>
          <cell r="D121">
            <v>19.059999999999999</v>
          </cell>
          <cell r="E121" t="str">
            <v/>
          </cell>
          <cell r="F121" t="str">
            <v/>
          </cell>
        </row>
        <row r="122">
          <cell r="B122" t="str">
            <v>No children in household</v>
          </cell>
          <cell r="C122">
            <v>45.66</v>
          </cell>
          <cell r="D122">
            <v>10.34</v>
          </cell>
          <cell r="E122" t="str">
            <v>.</v>
          </cell>
          <cell r="F122" t="str">
            <v/>
          </cell>
        </row>
        <row r="123">
          <cell r="B123" t="str">
            <v>One-child household</v>
          </cell>
          <cell r="C123">
            <v>44.85</v>
          </cell>
          <cell r="D123">
            <v>20.399999999999999</v>
          </cell>
          <cell r="E123" t="str">
            <v>.</v>
          </cell>
          <cell r="F123" t="str">
            <v/>
          </cell>
        </row>
        <row r="124">
          <cell r="B124" t="str">
            <v>Two-or-more-children household</v>
          </cell>
          <cell r="C124" t="str">
            <v>Ŝ</v>
          </cell>
          <cell r="D124">
            <v>11.39</v>
          </cell>
          <cell r="E124" t="str">
            <v/>
          </cell>
          <cell r="F124" t="str">
            <v/>
          </cell>
        </row>
        <row r="125">
          <cell r="B125" t="str">
            <v>No children in household</v>
          </cell>
          <cell r="C125">
            <v>45.66</v>
          </cell>
          <cell r="D125">
            <v>10.34</v>
          </cell>
          <cell r="E125" t="str">
            <v>.</v>
          </cell>
          <cell r="F125" t="str">
            <v/>
          </cell>
        </row>
        <row r="126">
          <cell r="B126" t="str">
            <v>One-or-more-children household</v>
          </cell>
          <cell r="C126">
            <v>31.22</v>
          </cell>
          <cell r="D126">
            <v>10.34</v>
          </cell>
          <cell r="E126" t="str">
            <v>.</v>
          </cell>
          <cell r="F126" t="str">
            <v/>
          </cell>
        </row>
        <row r="127">
          <cell r="B127" t="str">
            <v>Yes, lived at current address</v>
          </cell>
          <cell r="C127">
            <v>39.590000000000003</v>
          </cell>
          <cell r="D127">
            <v>9.51</v>
          </cell>
          <cell r="E127" t="str">
            <v>.‡</v>
          </cell>
          <cell r="F127" t="str">
            <v/>
          </cell>
        </row>
        <row r="128">
          <cell r="B128" t="str">
            <v>No, did not live at current address</v>
          </cell>
          <cell r="C128">
            <v>32.39</v>
          </cell>
          <cell r="D128">
            <v>13.4</v>
          </cell>
          <cell r="E128" t="str">
            <v>.</v>
          </cell>
          <cell r="F128" t="str">
            <v/>
          </cell>
        </row>
        <row r="129">
          <cell r="B129" t="str">
            <v>Owned</v>
          </cell>
          <cell r="C129">
            <v>47.55</v>
          </cell>
          <cell r="D129">
            <v>13.12</v>
          </cell>
          <cell r="E129" t="str">
            <v>.</v>
          </cell>
          <cell r="F129" t="str">
            <v/>
          </cell>
        </row>
        <row r="130">
          <cell r="B130" t="str">
            <v>Rented, private</v>
          </cell>
          <cell r="C130">
            <v>25.16</v>
          </cell>
          <cell r="D130">
            <v>8.67</v>
          </cell>
          <cell r="E130" t="str">
            <v>.‡</v>
          </cell>
          <cell r="F130" t="str">
            <v/>
          </cell>
        </row>
      </sheetData>
      <sheetData sheetId="11"/>
      <sheetData sheetId="12"/>
      <sheetData sheetId="13">
        <row r="4">
          <cell r="B4" t="str">
            <v>New Zealand Average</v>
          </cell>
          <cell r="C4">
            <v>87</v>
          </cell>
          <cell r="D4">
            <v>12.94</v>
          </cell>
          <cell r="E4" t="str">
            <v/>
          </cell>
        </row>
        <row r="5">
          <cell r="B5" t="str">
            <v>Male</v>
          </cell>
          <cell r="C5">
            <v>21</v>
          </cell>
          <cell r="D5">
            <v>31.45</v>
          </cell>
          <cell r="E5" t="str">
            <v>#</v>
          </cell>
        </row>
        <row r="6">
          <cell r="B6" t="str">
            <v>Female</v>
          </cell>
          <cell r="C6">
            <v>65</v>
          </cell>
          <cell r="D6">
            <v>14.36</v>
          </cell>
          <cell r="E6" t="str">
            <v/>
          </cell>
        </row>
        <row r="7">
          <cell r="B7" t="str">
            <v>Gender diverse</v>
          </cell>
          <cell r="C7" t="str">
            <v>S</v>
          </cell>
          <cell r="D7">
            <v>140.43</v>
          </cell>
          <cell r="E7" t="str">
            <v/>
          </cell>
        </row>
        <row r="8">
          <cell r="B8" t="str">
            <v>Cis-male</v>
          </cell>
          <cell r="C8">
            <v>21</v>
          </cell>
          <cell r="D8">
            <v>31.54</v>
          </cell>
          <cell r="E8" t="str">
            <v>#</v>
          </cell>
        </row>
        <row r="9">
          <cell r="B9" t="str">
            <v>Cis-female</v>
          </cell>
          <cell r="C9">
            <v>65</v>
          </cell>
          <cell r="D9">
            <v>14.42</v>
          </cell>
          <cell r="E9" t="str">
            <v/>
          </cell>
        </row>
        <row r="10">
          <cell r="B10" t="str">
            <v>Gender-diverse or trans-gender</v>
          </cell>
          <cell r="C10" t="str">
            <v>S</v>
          </cell>
          <cell r="D10">
            <v>96.05</v>
          </cell>
          <cell r="E10" t="str">
            <v/>
          </cell>
        </row>
        <row r="11">
          <cell r="B11" t="str">
            <v>Heterosexual</v>
          </cell>
          <cell r="C11">
            <v>78</v>
          </cell>
          <cell r="D11">
            <v>13.41</v>
          </cell>
          <cell r="E11" t="str">
            <v/>
          </cell>
        </row>
        <row r="12">
          <cell r="B12" t="str">
            <v>Gay or lesbian</v>
          </cell>
          <cell r="C12" t="str">
            <v>S</v>
          </cell>
          <cell r="D12">
            <v>120.73</v>
          </cell>
          <cell r="E12" t="str">
            <v/>
          </cell>
        </row>
        <row r="13">
          <cell r="B13" t="str">
            <v>Bisexual</v>
          </cell>
          <cell r="C13" t="str">
            <v>S</v>
          </cell>
          <cell r="D13">
            <v>65.48</v>
          </cell>
          <cell r="E13" t="str">
            <v/>
          </cell>
        </row>
        <row r="14">
          <cell r="B14" t="str">
            <v>Other sexual identity</v>
          </cell>
          <cell r="C14" t="str">
            <v>S</v>
          </cell>
          <cell r="D14">
            <v>108.26</v>
          </cell>
          <cell r="E14" t="str">
            <v/>
          </cell>
        </row>
        <row r="15">
          <cell r="B15" t="str">
            <v>People with diverse sexualities</v>
          </cell>
          <cell r="C15">
            <v>7</v>
          </cell>
          <cell r="D15">
            <v>49.3</v>
          </cell>
          <cell r="E15" t="str">
            <v>#</v>
          </cell>
        </row>
        <row r="16">
          <cell r="B16" t="str">
            <v>Not LGBT</v>
          </cell>
          <cell r="C16">
            <v>79</v>
          </cell>
          <cell r="D16">
            <v>13.1</v>
          </cell>
          <cell r="E16" t="str">
            <v/>
          </cell>
        </row>
        <row r="17">
          <cell r="B17" t="str">
            <v>LGBT</v>
          </cell>
          <cell r="C17">
            <v>8</v>
          </cell>
          <cell r="D17">
            <v>46.16</v>
          </cell>
          <cell r="E17" t="str">
            <v>#</v>
          </cell>
        </row>
        <row r="18">
          <cell r="B18" t="str">
            <v>15–19 years</v>
          </cell>
          <cell r="C18" t="str">
            <v>S</v>
          </cell>
          <cell r="D18">
            <v>54.72</v>
          </cell>
          <cell r="E18" t="str">
            <v/>
          </cell>
        </row>
        <row r="19">
          <cell r="B19" t="str">
            <v>20–29 years</v>
          </cell>
          <cell r="C19">
            <v>21</v>
          </cell>
          <cell r="D19">
            <v>26.85</v>
          </cell>
          <cell r="E19" t="str">
            <v>#</v>
          </cell>
        </row>
        <row r="20">
          <cell r="B20" t="str">
            <v>30–39 years</v>
          </cell>
          <cell r="C20">
            <v>25</v>
          </cell>
          <cell r="D20">
            <v>30.87</v>
          </cell>
          <cell r="E20" t="str">
            <v>#</v>
          </cell>
        </row>
        <row r="21">
          <cell r="B21" t="str">
            <v>40–49 years</v>
          </cell>
          <cell r="C21">
            <v>19</v>
          </cell>
          <cell r="D21">
            <v>31.96</v>
          </cell>
          <cell r="E21" t="str">
            <v>#</v>
          </cell>
        </row>
        <row r="22">
          <cell r="B22" t="str">
            <v>50–59 years</v>
          </cell>
          <cell r="C22">
            <v>9</v>
          </cell>
          <cell r="D22">
            <v>41.87</v>
          </cell>
          <cell r="E22" t="str">
            <v>#</v>
          </cell>
        </row>
        <row r="23">
          <cell r="B23" t="str">
            <v>60–64 years</v>
          </cell>
          <cell r="C23" t="str">
            <v>S</v>
          </cell>
          <cell r="D23">
            <v>82.89</v>
          </cell>
          <cell r="E23" t="str">
            <v/>
          </cell>
        </row>
        <row r="24">
          <cell r="B24" t="str">
            <v>65 years and over</v>
          </cell>
          <cell r="C24">
            <v>6</v>
          </cell>
          <cell r="D24">
            <v>44.51</v>
          </cell>
          <cell r="E24" t="str">
            <v>#</v>
          </cell>
        </row>
        <row r="25">
          <cell r="B25" t="str">
            <v>15–29 years</v>
          </cell>
          <cell r="C25">
            <v>26</v>
          </cell>
          <cell r="D25">
            <v>24.04</v>
          </cell>
          <cell r="E25" t="str">
            <v>#</v>
          </cell>
        </row>
        <row r="26">
          <cell r="B26" t="str">
            <v>30–64 years</v>
          </cell>
          <cell r="C26">
            <v>55</v>
          </cell>
          <cell r="D26">
            <v>18.23</v>
          </cell>
          <cell r="E26" t="str">
            <v/>
          </cell>
        </row>
        <row r="27">
          <cell r="B27" t="str">
            <v>65 years and over</v>
          </cell>
          <cell r="C27">
            <v>6</v>
          </cell>
          <cell r="D27">
            <v>44.51</v>
          </cell>
          <cell r="E27" t="str">
            <v>#</v>
          </cell>
        </row>
        <row r="28">
          <cell r="B28" t="str">
            <v>15–19 years</v>
          </cell>
          <cell r="C28" t="str">
            <v>S</v>
          </cell>
          <cell r="D28">
            <v>54.72</v>
          </cell>
          <cell r="E28" t="str">
            <v/>
          </cell>
        </row>
        <row r="29">
          <cell r="B29" t="str">
            <v>20–29 years</v>
          </cell>
          <cell r="C29">
            <v>21</v>
          </cell>
          <cell r="D29">
            <v>26.85</v>
          </cell>
          <cell r="E29" t="str">
            <v>#</v>
          </cell>
        </row>
        <row r="30">
          <cell r="B30" t="str">
            <v>NZ European</v>
          </cell>
          <cell r="C30">
            <v>62</v>
          </cell>
          <cell r="D30">
            <v>15.83</v>
          </cell>
          <cell r="E30" t="str">
            <v/>
          </cell>
        </row>
        <row r="31">
          <cell r="B31" t="str">
            <v>Māori</v>
          </cell>
          <cell r="C31">
            <v>27</v>
          </cell>
          <cell r="D31">
            <v>21.6</v>
          </cell>
          <cell r="E31" t="str">
            <v>#</v>
          </cell>
        </row>
        <row r="32">
          <cell r="B32" t="str">
            <v>Pacific peoples</v>
          </cell>
          <cell r="C32">
            <v>8</v>
          </cell>
          <cell r="D32">
            <v>43.84</v>
          </cell>
          <cell r="E32" t="str">
            <v>#</v>
          </cell>
        </row>
        <row r="33">
          <cell r="B33" t="str">
            <v>Asian</v>
          </cell>
          <cell r="C33" t="str">
            <v>S</v>
          </cell>
          <cell r="D33">
            <v>69.16</v>
          </cell>
          <cell r="E33" t="str">
            <v/>
          </cell>
        </row>
        <row r="34">
          <cell r="B34" t="str">
            <v>Chinese</v>
          </cell>
          <cell r="C34" t="str">
            <v>S</v>
          </cell>
          <cell r="D34">
            <v>125.05</v>
          </cell>
          <cell r="E34" t="str">
            <v/>
          </cell>
        </row>
        <row r="35">
          <cell r="B35" t="str">
            <v>Indian</v>
          </cell>
          <cell r="C35" t="str">
            <v>S</v>
          </cell>
          <cell r="D35">
            <v>92.07</v>
          </cell>
          <cell r="E35" t="str">
            <v/>
          </cell>
        </row>
        <row r="36">
          <cell r="B36" t="str">
            <v>Other Asian ethnicity</v>
          </cell>
          <cell r="C36" t="str">
            <v>S</v>
          </cell>
          <cell r="D36">
            <v>143.08000000000001</v>
          </cell>
          <cell r="E36" t="str">
            <v/>
          </cell>
        </row>
        <row r="37">
          <cell r="B37" t="str">
            <v>Other ethnicity</v>
          </cell>
          <cell r="C37" t="str">
            <v>S</v>
          </cell>
          <cell r="D37">
            <v>123.69</v>
          </cell>
          <cell r="E37" t="str">
            <v/>
          </cell>
        </row>
        <row r="38">
          <cell r="B38" t="str">
            <v>Other ethnicity (except European and Māori)</v>
          </cell>
          <cell r="C38">
            <v>12</v>
          </cell>
          <cell r="D38">
            <v>36.369999999999997</v>
          </cell>
          <cell r="E38" t="str">
            <v>#</v>
          </cell>
        </row>
        <row r="39">
          <cell r="B39" t="str">
            <v>Other ethnicity (except European, Māori and Asian)</v>
          </cell>
          <cell r="C39">
            <v>9</v>
          </cell>
          <cell r="D39">
            <v>42.33</v>
          </cell>
          <cell r="E39" t="str">
            <v>#</v>
          </cell>
        </row>
        <row r="40">
          <cell r="B40" t="str">
            <v>Other ethnicity (except European, Māori and Pacific)</v>
          </cell>
          <cell r="C40" t="str">
            <v>S</v>
          </cell>
          <cell r="D40">
            <v>63.7</v>
          </cell>
          <cell r="E40" t="str">
            <v/>
          </cell>
        </row>
        <row r="41">
          <cell r="B41">
            <v>2018</v>
          </cell>
          <cell r="C41">
            <v>46</v>
          </cell>
          <cell r="D41">
            <v>18.71</v>
          </cell>
          <cell r="E41" t="str">
            <v/>
          </cell>
        </row>
        <row r="42">
          <cell r="B42" t="str">
            <v>2019/20</v>
          </cell>
          <cell r="C42">
            <v>41</v>
          </cell>
          <cell r="D42">
            <v>21.11</v>
          </cell>
          <cell r="E42" t="str">
            <v>#</v>
          </cell>
        </row>
        <row r="43">
          <cell r="B43" t="str">
            <v>Auckland</v>
          </cell>
          <cell r="C43">
            <v>26</v>
          </cell>
          <cell r="D43">
            <v>28.11</v>
          </cell>
          <cell r="E43" t="str">
            <v>#</v>
          </cell>
        </row>
        <row r="44">
          <cell r="B44" t="str">
            <v>Wellington</v>
          </cell>
          <cell r="C44">
            <v>8</v>
          </cell>
          <cell r="D44">
            <v>39.880000000000003</v>
          </cell>
          <cell r="E44" t="str">
            <v>#</v>
          </cell>
        </row>
        <row r="45">
          <cell r="B45" t="str">
            <v>Rest of North Island</v>
          </cell>
          <cell r="C45">
            <v>28</v>
          </cell>
          <cell r="D45">
            <v>26.04</v>
          </cell>
          <cell r="E45" t="str">
            <v>#</v>
          </cell>
        </row>
        <row r="46">
          <cell r="B46" t="str">
            <v>Canterbury</v>
          </cell>
          <cell r="C46">
            <v>15</v>
          </cell>
          <cell r="D46">
            <v>38.159999999999997</v>
          </cell>
          <cell r="E46" t="str">
            <v>#</v>
          </cell>
        </row>
        <row r="47">
          <cell r="B47" t="str">
            <v>Rest of South Island</v>
          </cell>
          <cell r="C47">
            <v>9</v>
          </cell>
          <cell r="D47">
            <v>35.99</v>
          </cell>
          <cell r="E47" t="str">
            <v>#</v>
          </cell>
        </row>
        <row r="48">
          <cell r="B48" t="str">
            <v>Major urban area</v>
          </cell>
          <cell r="C48">
            <v>43</v>
          </cell>
          <cell r="D48">
            <v>18.3</v>
          </cell>
          <cell r="E48" t="str">
            <v/>
          </cell>
        </row>
        <row r="49">
          <cell r="B49" t="str">
            <v>Large urban area</v>
          </cell>
          <cell r="C49">
            <v>12</v>
          </cell>
          <cell r="D49">
            <v>32</v>
          </cell>
          <cell r="E49" t="str">
            <v>#</v>
          </cell>
        </row>
        <row r="50">
          <cell r="B50" t="str">
            <v>Medium urban area</v>
          </cell>
          <cell r="C50" t="str">
            <v>S</v>
          </cell>
          <cell r="D50">
            <v>60.2</v>
          </cell>
          <cell r="E50" t="str">
            <v/>
          </cell>
        </row>
        <row r="51">
          <cell r="B51" t="str">
            <v>Small urban area</v>
          </cell>
          <cell r="C51">
            <v>10</v>
          </cell>
          <cell r="D51">
            <v>49.56</v>
          </cell>
          <cell r="E51" t="str">
            <v>#</v>
          </cell>
        </row>
        <row r="52">
          <cell r="B52" t="str">
            <v>Rural settlement/rural other</v>
          </cell>
          <cell r="C52">
            <v>14</v>
          </cell>
          <cell r="D52">
            <v>37.409999999999997</v>
          </cell>
          <cell r="E52" t="str">
            <v>#</v>
          </cell>
        </row>
        <row r="53">
          <cell r="B53" t="str">
            <v>Major urban area</v>
          </cell>
          <cell r="C53">
            <v>43</v>
          </cell>
          <cell r="D53">
            <v>18.3</v>
          </cell>
          <cell r="E53" t="str">
            <v/>
          </cell>
        </row>
        <row r="54">
          <cell r="B54" t="str">
            <v>Medium/large urban area</v>
          </cell>
          <cell r="C54">
            <v>19</v>
          </cell>
          <cell r="D54">
            <v>29.94</v>
          </cell>
          <cell r="E54" t="str">
            <v>#</v>
          </cell>
        </row>
        <row r="55">
          <cell r="B55" t="str">
            <v>Small urban/rural area</v>
          </cell>
          <cell r="C55">
            <v>25</v>
          </cell>
          <cell r="D55">
            <v>30.43</v>
          </cell>
          <cell r="E55" t="str">
            <v>#</v>
          </cell>
        </row>
        <row r="56">
          <cell r="B56" t="str">
            <v>Quintile 1 (least deprived)</v>
          </cell>
          <cell r="C56">
            <v>13</v>
          </cell>
          <cell r="D56">
            <v>39.11</v>
          </cell>
          <cell r="E56" t="str">
            <v>#</v>
          </cell>
        </row>
        <row r="57">
          <cell r="B57" t="str">
            <v>Quintile 2</v>
          </cell>
          <cell r="C57">
            <v>13</v>
          </cell>
          <cell r="D57">
            <v>42.62</v>
          </cell>
          <cell r="E57" t="str">
            <v>#</v>
          </cell>
        </row>
        <row r="58">
          <cell r="B58" t="str">
            <v>Quintile 3</v>
          </cell>
          <cell r="C58">
            <v>17</v>
          </cell>
          <cell r="D58">
            <v>32.94</v>
          </cell>
          <cell r="E58" t="str">
            <v>#</v>
          </cell>
        </row>
        <row r="59">
          <cell r="B59" t="str">
            <v>Quintile 4</v>
          </cell>
          <cell r="C59">
            <v>18</v>
          </cell>
          <cell r="D59">
            <v>30.86</v>
          </cell>
          <cell r="E59" t="str">
            <v>#</v>
          </cell>
        </row>
        <row r="60">
          <cell r="B60" t="str">
            <v>Quintile 5 (most deprived)</v>
          </cell>
          <cell r="C60">
            <v>26</v>
          </cell>
          <cell r="D60">
            <v>23.82</v>
          </cell>
          <cell r="E60" t="str">
            <v>#</v>
          </cell>
        </row>
        <row r="61">
          <cell r="B61" t="str">
            <v>Had partner within last 12 months</v>
          </cell>
          <cell r="C61">
            <v>64</v>
          </cell>
          <cell r="D61">
            <v>15.65</v>
          </cell>
          <cell r="E61" t="str">
            <v/>
          </cell>
        </row>
        <row r="62">
          <cell r="B62" t="str">
            <v>Did not have partner within last 12 months</v>
          </cell>
          <cell r="C62">
            <v>23</v>
          </cell>
          <cell r="D62">
            <v>25.74</v>
          </cell>
          <cell r="E62" t="str">
            <v>#</v>
          </cell>
        </row>
        <row r="63">
          <cell r="B63" t="str">
            <v>Has ever had a partner</v>
          </cell>
          <cell r="C63">
            <v>84</v>
          </cell>
          <cell r="D63">
            <v>13.46</v>
          </cell>
          <cell r="E63" t="str">
            <v/>
          </cell>
        </row>
        <row r="64">
          <cell r="B64" t="str">
            <v>Has never had a partner</v>
          </cell>
          <cell r="C64" t="str">
            <v>S</v>
          </cell>
          <cell r="D64">
            <v>80.290000000000006</v>
          </cell>
          <cell r="E64" t="str">
            <v/>
          </cell>
        </row>
        <row r="65">
          <cell r="B65" t="str">
            <v>Partnered – legally registered</v>
          </cell>
          <cell r="C65">
            <v>27</v>
          </cell>
          <cell r="D65">
            <v>24.33</v>
          </cell>
          <cell r="E65" t="str">
            <v>#</v>
          </cell>
        </row>
        <row r="66">
          <cell r="B66" t="str">
            <v>Partnered – not legally registered</v>
          </cell>
          <cell r="C66">
            <v>12</v>
          </cell>
          <cell r="D66">
            <v>43.15</v>
          </cell>
          <cell r="E66" t="str">
            <v>#</v>
          </cell>
        </row>
        <row r="67">
          <cell r="B67" t="str">
            <v>Non-partnered</v>
          </cell>
          <cell r="C67">
            <v>48</v>
          </cell>
          <cell r="D67">
            <v>18.84</v>
          </cell>
          <cell r="E67" t="str">
            <v/>
          </cell>
        </row>
        <row r="68">
          <cell r="B68" t="str">
            <v>Never married and never in a civil union</v>
          </cell>
          <cell r="C68">
            <v>25</v>
          </cell>
          <cell r="D68">
            <v>25.74</v>
          </cell>
          <cell r="E68" t="str">
            <v>#</v>
          </cell>
        </row>
        <row r="69">
          <cell r="B69" t="str">
            <v>Divorced</v>
          </cell>
          <cell r="C69">
            <v>8</v>
          </cell>
          <cell r="D69">
            <v>42.83</v>
          </cell>
          <cell r="E69" t="str">
            <v>#</v>
          </cell>
        </row>
        <row r="70">
          <cell r="B70" t="str">
            <v>Widowed/surviving partner</v>
          </cell>
          <cell r="C70" t="str">
            <v>S</v>
          </cell>
          <cell r="D70">
            <v>83.15</v>
          </cell>
          <cell r="E70" t="str">
            <v/>
          </cell>
        </row>
        <row r="71">
          <cell r="B71" t="str">
            <v>Separated</v>
          </cell>
          <cell r="C71">
            <v>23</v>
          </cell>
          <cell r="D71">
            <v>31.93</v>
          </cell>
          <cell r="E71" t="str">
            <v>#</v>
          </cell>
        </row>
        <row r="72">
          <cell r="B72" t="str">
            <v>Married/civil union/de facto</v>
          </cell>
          <cell r="C72">
            <v>27</v>
          </cell>
          <cell r="D72">
            <v>23.88</v>
          </cell>
          <cell r="E72" t="str">
            <v>#</v>
          </cell>
        </row>
        <row r="73">
          <cell r="B73" t="str">
            <v>Adults with disability</v>
          </cell>
          <cell r="C73" t="str">
            <v>S</v>
          </cell>
          <cell r="D73">
            <v>60.97</v>
          </cell>
          <cell r="E73" t="str">
            <v/>
          </cell>
        </row>
        <row r="74">
          <cell r="B74" t="str">
            <v>Adults without disability</v>
          </cell>
          <cell r="C74">
            <v>79</v>
          </cell>
          <cell r="D74">
            <v>13.67</v>
          </cell>
          <cell r="E74" t="str">
            <v/>
          </cell>
        </row>
        <row r="75">
          <cell r="B75" t="str">
            <v>Low level of psychological distress</v>
          </cell>
          <cell r="C75">
            <v>69</v>
          </cell>
          <cell r="D75">
            <v>14.19</v>
          </cell>
          <cell r="E75" t="str">
            <v/>
          </cell>
        </row>
        <row r="76">
          <cell r="B76" t="str">
            <v>Moderate level of psychological distress</v>
          </cell>
          <cell r="C76">
            <v>9</v>
          </cell>
          <cell r="D76">
            <v>40.32</v>
          </cell>
          <cell r="E76" t="str">
            <v>#</v>
          </cell>
        </row>
        <row r="77">
          <cell r="B77" t="str">
            <v>High level of psychological distress</v>
          </cell>
          <cell r="C77">
            <v>8</v>
          </cell>
          <cell r="D77">
            <v>49.51</v>
          </cell>
          <cell r="E77" t="str">
            <v>#</v>
          </cell>
        </row>
        <row r="78">
          <cell r="B78" t="str">
            <v>No probable serious mental illness</v>
          </cell>
          <cell r="C78">
            <v>69</v>
          </cell>
          <cell r="D78">
            <v>14.19</v>
          </cell>
          <cell r="E78" t="str">
            <v/>
          </cell>
        </row>
        <row r="79">
          <cell r="B79" t="str">
            <v>Probable serious mental illness</v>
          </cell>
          <cell r="C79">
            <v>9</v>
          </cell>
          <cell r="D79">
            <v>40.32</v>
          </cell>
          <cell r="E79" t="str">
            <v>#</v>
          </cell>
        </row>
        <row r="80">
          <cell r="B80" t="str">
            <v>Employed</v>
          </cell>
          <cell r="C80">
            <v>51</v>
          </cell>
          <cell r="D80">
            <v>17.09</v>
          </cell>
          <cell r="E80" t="str">
            <v/>
          </cell>
        </row>
        <row r="81">
          <cell r="B81" t="str">
            <v>Unemployed</v>
          </cell>
          <cell r="C81">
            <v>7</v>
          </cell>
          <cell r="D81">
            <v>47.35</v>
          </cell>
          <cell r="E81" t="str">
            <v>#</v>
          </cell>
        </row>
        <row r="82">
          <cell r="B82" t="str">
            <v>Retired</v>
          </cell>
          <cell r="C82" t="str">
            <v>S</v>
          </cell>
          <cell r="D82">
            <v>50.04</v>
          </cell>
          <cell r="E82" t="str">
            <v/>
          </cell>
        </row>
        <row r="83">
          <cell r="B83" t="str">
            <v>Home or caring duties or voluntary work</v>
          </cell>
          <cell r="C83">
            <v>11</v>
          </cell>
          <cell r="D83">
            <v>37.76</v>
          </cell>
          <cell r="E83" t="str">
            <v>#</v>
          </cell>
        </row>
        <row r="84">
          <cell r="B84" t="str">
            <v>Not employed, studying</v>
          </cell>
          <cell r="C84" t="str">
            <v>S</v>
          </cell>
          <cell r="D84">
            <v>59.29</v>
          </cell>
          <cell r="E84" t="str">
            <v/>
          </cell>
        </row>
        <row r="85">
          <cell r="B85" t="str">
            <v>Not employed, not actively seeking work/unable to work</v>
          </cell>
          <cell r="C85" t="str">
            <v>S</v>
          </cell>
          <cell r="D85">
            <v>50.49</v>
          </cell>
          <cell r="E85" t="str">
            <v/>
          </cell>
        </row>
        <row r="86">
          <cell r="B86" t="str">
            <v>Other employment status</v>
          </cell>
          <cell r="C86" t="str">
            <v>S</v>
          </cell>
          <cell r="D86">
            <v>64.55</v>
          </cell>
          <cell r="E86" t="str">
            <v/>
          </cell>
        </row>
        <row r="87">
          <cell r="B87" t="str">
            <v>Not in the labour force</v>
          </cell>
          <cell r="C87">
            <v>28</v>
          </cell>
          <cell r="D87">
            <v>24.33</v>
          </cell>
          <cell r="E87" t="str">
            <v>#</v>
          </cell>
        </row>
        <row r="88">
          <cell r="B88" t="str">
            <v>Personal income: $20,000 or less</v>
          </cell>
          <cell r="C88">
            <v>26</v>
          </cell>
          <cell r="D88">
            <v>21.97</v>
          </cell>
          <cell r="E88" t="str">
            <v>#</v>
          </cell>
        </row>
        <row r="89">
          <cell r="B89" t="str">
            <v>Personal income: $20,001–$40,000</v>
          </cell>
          <cell r="C89">
            <v>28</v>
          </cell>
          <cell r="D89">
            <v>26.08</v>
          </cell>
          <cell r="E89" t="str">
            <v>#</v>
          </cell>
        </row>
        <row r="90">
          <cell r="B90" t="str">
            <v>Personal income: $40,001–$60,000</v>
          </cell>
          <cell r="C90">
            <v>17</v>
          </cell>
          <cell r="D90">
            <v>30.05</v>
          </cell>
          <cell r="E90" t="str">
            <v>#</v>
          </cell>
        </row>
        <row r="91">
          <cell r="B91" t="str">
            <v>Personal income: $60,001 or more</v>
          </cell>
          <cell r="C91">
            <v>16</v>
          </cell>
          <cell r="D91">
            <v>31.55</v>
          </cell>
          <cell r="E91" t="str">
            <v>#</v>
          </cell>
        </row>
        <row r="92">
          <cell r="B92" t="str">
            <v>Household income: $40,000 or less</v>
          </cell>
          <cell r="C92">
            <v>33</v>
          </cell>
          <cell r="D92">
            <v>21.71</v>
          </cell>
          <cell r="E92" t="str">
            <v>#</v>
          </cell>
        </row>
        <row r="93">
          <cell r="B93" t="str">
            <v>Household income: $40,001–$60,000</v>
          </cell>
          <cell r="C93">
            <v>18</v>
          </cell>
          <cell r="D93">
            <v>29.43</v>
          </cell>
          <cell r="E93" t="str">
            <v>#</v>
          </cell>
        </row>
        <row r="94">
          <cell r="B94" t="str">
            <v>Household income: $60,001–$100,000</v>
          </cell>
          <cell r="C94">
            <v>17</v>
          </cell>
          <cell r="D94">
            <v>30.9</v>
          </cell>
          <cell r="E94" t="str">
            <v>#</v>
          </cell>
        </row>
        <row r="95">
          <cell r="B95" t="str">
            <v>Household income: $100,001 or more</v>
          </cell>
          <cell r="C95">
            <v>19</v>
          </cell>
          <cell r="D95">
            <v>31.11</v>
          </cell>
          <cell r="E95" t="str">
            <v>#</v>
          </cell>
        </row>
        <row r="96">
          <cell r="B96" t="str">
            <v>Not at all limited</v>
          </cell>
          <cell r="C96">
            <v>20</v>
          </cell>
          <cell r="D96">
            <v>28.77</v>
          </cell>
          <cell r="E96" t="str">
            <v>#</v>
          </cell>
        </row>
        <row r="97">
          <cell r="B97" t="str">
            <v>A little limited</v>
          </cell>
          <cell r="C97">
            <v>18</v>
          </cell>
          <cell r="D97">
            <v>34.47</v>
          </cell>
          <cell r="E97" t="str">
            <v>#</v>
          </cell>
        </row>
        <row r="98">
          <cell r="B98" t="str">
            <v>Quite limited</v>
          </cell>
          <cell r="C98">
            <v>9</v>
          </cell>
          <cell r="D98">
            <v>40.89</v>
          </cell>
          <cell r="E98" t="str">
            <v>#</v>
          </cell>
        </row>
        <row r="99">
          <cell r="B99" t="str">
            <v>Very limited</v>
          </cell>
          <cell r="C99">
            <v>12</v>
          </cell>
          <cell r="D99">
            <v>40.049999999999997</v>
          </cell>
          <cell r="E99" t="str">
            <v>#</v>
          </cell>
        </row>
        <row r="100">
          <cell r="B100" t="str">
            <v>Couldn't buy it</v>
          </cell>
          <cell r="C100">
            <v>28</v>
          </cell>
          <cell r="D100">
            <v>19.940000000000001</v>
          </cell>
          <cell r="E100" t="str">
            <v/>
          </cell>
        </row>
        <row r="101">
          <cell r="B101" t="str">
            <v>Not at all limited</v>
          </cell>
          <cell r="C101">
            <v>20</v>
          </cell>
          <cell r="D101">
            <v>28.77</v>
          </cell>
          <cell r="E101" t="str">
            <v>#</v>
          </cell>
        </row>
        <row r="102">
          <cell r="B102" t="str">
            <v>A little limited</v>
          </cell>
          <cell r="C102">
            <v>18</v>
          </cell>
          <cell r="D102">
            <v>34.47</v>
          </cell>
          <cell r="E102" t="str">
            <v>#</v>
          </cell>
        </row>
        <row r="103">
          <cell r="B103" t="str">
            <v>Quite or very limited</v>
          </cell>
          <cell r="C103">
            <v>20</v>
          </cell>
          <cell r="D103">
            <v>28.43</v>
          </cell>
          <cell r="E103" t="str">
            <v>#</v>
          </cell>
        </row>
        <row r="104">
          <cell r="B104" t="str">
            <v>Couldn't buy it</v>
          </cell>
          <cell r="C104">
            <v>28</v>
          </cell>
          <cell r="D104">
            <v>19.940000000000001</v>
          </cell>
          <cell r="E104" t="str">
            <v/>
          </cell>
        </row>
        <row r="105">
          <cell r="B105" t="str">
            <v>Yes, can meet unexpected expense</v>
          </cell>
          <cell r="C105">
            <v>53</v>
          </cell>
          <cell r="D105">
            <v>19.239999999999998</v>
          </cell>
          <cell r="E105" t="str">
            <v/>
          </cell>
        </row>
        <row r="106">
          <cell r="B106" t="str">
            <v>No, cannot meet unexpected expense</v>
          </cell>
          <cell r="C106">
            <v>31</v>
          </cell>
          <cell r="D106">
            <v>21.01</v>
          </cell>
          <cell r="E106" t="str">
            <v>#</v>
          </cell>
        </row>
        <row r="107">
          <cell r="B107" t="str">
            <v>Household had no vehicle access</v>
          </cell>
          <cell r="C107">
            <v>6</v>
          </cell>
          <cell r="D107">
            <v>42.34</v>
          </cell>
          <cell r="E107" t="str">
            <v>#</v>
          </cell>
        </row>
        <row r="108">
          <cell r="B108" t="str">
            <v>Household had vehicle access</v>
          </cell>
          <cell r="C108">
            <v>81</v>
          </cell>
          <cell r="D108">
            <v>13.23</v>
          </cell>
          <cell r="E108" t="str">
            <v/>
          </cell>
        </row>
        <row r="109">
          <cell r="B109" t="str">
            <v>Household had no access to device</v>
          </cell>
          <cell r="C109" t="str">
            <v>S</v>
          </cell>
          <cell r="D109">
            <v>71.48</v>
          </cell>
          <cell r="E109" t="str">
            <v/>
          </cell>
        </row>
        <row r="110">
          <cell r="B110" t="str">
            <v>Household had access to device</v>
          </cell>
          <cell r="C110">
            <v>86</v>
          </cell>
          <cell r="D110">
            <v>13.07</v>
          </cell>
          <cell r="E110" t="str">
            <v/>
          </cell>
        </row>
        <row r="111">
          <cell r="B111" t="str">
            <v>One person household</v>
          </cell>
          <cell r="C111">
            <v>10</v>
          </cell>
          <cell r="D111">
            <v>21.89</v>
          </cell>
          <cell r="E111" t="str">
            <v>#</v>
          </cell>
        </row>
        <row r="112">
          <cell r="B112" t="str">
            <v>One parent with child(ren)</v>
          </cell>
          <cell r="C112">
            <v>27</v>
          </cell>
          <cell r="D112">
            <v>26.45</v>
          </cell>
          <cell r="E112" t="str">
            <v>#</v>
          </cell>
        </row>
        <row r="113">
          <cell r="B113" t="str">
            <v>Couple only</v>
          </cell>
          <cell r="C113">
            <v>8</v>
          </cell>
          <cell r="D113">
            <v>44.3</v>
          </cell>
          <cell r="E113" t="str">
            <v>#</v>
          </cell>
        </row>
        <row r="114">
          <cell r="B114" t="str">
            <v>Couple with child(ren)</v>
          </cell>
          <cell r="C114">
            <v>15</v>
          </cell>
          <cell r="D114">
            <v>33.47</v>
          </cell>
          <cell r="E114" t="str">
            <v>#</v>
          </cell>
        </row>
        <row r="115">
          <cell r="B115" t="str">
            <v>Other multi-person household</v>
          </cell>
          <cell r="C115">
            <v>4</v>
          </cell>
          <cell r="D115">
            <v>45.53</v>
          </cell>
          <cell r="E115" t="str">
            <v>#</v>
          </cell>
        </row>
        <row r="116">
          <cell r="B116" t="str">
            <v>Household composition unidentifiable</v>
          </cell>
          <cell r="C116">
            <v>0</v>
          </cell>
          <cell r="D116" t="str">
            <v>.</v>
          </cell>
          <cell r="E116" t="str">
            <v/>
          </cell>
        </row>
        <row r="117">
          <cell r="B117" t="str">
            <v>Other household with couple and/or child</v>
          </cell>
          <cell r="C117">
            <v>22</v>
          </cell>
          <cell r="D117">
            <v>35.49</v>
          </cell>
          <cell r="E117" t="str">
            <v>#</v>
          </cell>
        </row>
        <row r="118">
          <cell r="B118" t="str">
            <v>One-person household</v>
          </cell>
          <cell r="C118">
            <v>10</v>
          </cell>
          <cell r="D118">
            <v>21.89</v>
          </cell>
          <cell r="E118" t="str">
            <v>#</v>
          </cell>
        </row>
        <row r="119">
          <cell r="B119" t="str">
            <v>Two-people household</v>
          </cell>
          <cell r="C119">
            <v>18</v>
          </cell>
          <cell r="D119">
            <v>27.17</v>
          </cell>
          <cell r="E119" t="str">
            <v>#</v>
          </cell>
        </row>
        <row r="120">
          <cell r="B120" t="str">
            <v>Three-people household</v>
          </cell>
          <cell r="C120">
            <v>20</v>
          </cell>
          <cell r="D120">
            <v>27.63</v>
          </cell>
          <cell r="E120" t="str">
            <v>#</v>
          </cell>
        </row>
        <row r="121">
          <cell r="B121" t="str">
            <v>Four-people household</v>
          </cell>
          <cell r="C121">
            <v>15</v>
          </cell>
          <cell r="D121">
            <v>32.020000000000003</v>
          </cell>
          <cell r="E121" t="str">
            <v>#</v>
          </cell>
        </row>
        <row r="122">
          <cell r="B122" t="str">
            <v>Five-or-more-people household</v>
          </cell>
          <cell r="C122">
            <v>24</v>
          </cell>
          <cell r="D122">
            <v>32.49</v>
          </cell>
          <cell r="E122" t="str">
            <v>#</v>
          </cell>
        </row>
        <row r="123">
          <cell r="B123" t="str">
            <v>No children in household</v>
          </cell>
          <cell r="C123">
            <v>39</v>
          </cell>
          <cell r="D123">
            <v>17.14</v>
          </cell>
          <cell r="E123" t="str">
            <v/>
          </cell>
        </row>
        <row r="124">
          <cell r="B124" t="str">
            <v>One-child household</v>
          </cell>
          <cell r="C124">
            <v>15</v>
          </cell>
          <cell r="D124">
            <v>32.64</v>
          </cell>
          <cell r="E124" t="str">
            <v>#</v>
          </cell>
        </row>
        <row r="125">
          <cell r="B125" t="str">
            <v>Two-or-more-children household</v>
          </cell>
          <cell r="C125">
            <v>33</v>
          </cell>
          <cell r="D125">
            <v>27.47</v>
          </cell>
          <cell r="E125" t="str">
            <v>#</v>
          </cell>
        </row>
        <row r="126">
          <cell r="B126" t="str">
            <v>No children in household</v>
          </cell>
          <cell r="C126">
            <v>39</v>
          </cell>
          <cell r="D126">
            <v>17.14</v>
          </cell>
          <cell r="E126" t="str">
            <v/>
          </cell>
        </row>
        <row r="127">
          <cell r="B127" t="str">
            <v>One-or-more-children household</v>
          </cell>
          <cell r="C127">
            <v>48</v>
          </cell>
          <cell r="D127">
            <v>21.53</v>
          </cell>
          <cell r="E127" t="str">
            <v>#</v>
          </cell>
        </row>
        <row r="128">
          <cell r="B128" t="str">
            <v>Yes, lived at current address</v>
          </cell>
          <cell r="C128">
            <v>64</v>
          </cell>
          <cell r="D128">
            <v>15.77</v>
          </cell>
          <cell r="E128" t="str">
            <v/>
          </cell>
        </row>
        <row r="129">
          <cell r="B129" t="str">
            <v>No, did not live at current address</v>
          </cell>
          <cell r="C129">
            <v>22</v>
          </cell>
          <cell r="D129">
            <v>26.81</v>
          </cell>
          <cell r="E129" t="str">
            <v>#</v>
          </cell>
        </row>
        <row r="130">
          <cell r="B130" t="str">
            <v>Owned</v>
          </cell>
          <cell r="C130">
            <v>39</v>
          </cell>
          <cell r="D130">
            <v>20.9</v>
          </cell>
          <cell r="E130" t="str">
            <v>#</v>
          </cell>
        </row>
      </sheetData>
      <sheetData sheetId="14">
        <row r="4">
          <cell r="B4" t="str">
            <v>New Zealand Average</v>
          </cell>
          <cell r="C4">
            <v>57</v>
          </cell>
          <cell r="D4">
            <v>16.940000000000001</v>
          </cell>
          <cell r="E4" t="str">
            <v/>
          </cell>
        </row>
        <row r="5">
          <cell r="B5" t="str">
            <v>Male</v>
          </cell>
          <cell r="C5">
            <v>11</v>
          </cell>
          <cell r="D5">
            <v>35.659999999999997</v>
          </cell>
          <cell r="E5" t="str">
            <v>#</v>
          </cell>
        </row>
        <row r="6">
          <cell r="B6" t="str">
            <v>Female</v>
          </cell>
          <cell r="C6">
            <v>46</v>
          </cell>
          <cell r="D6">
            <v>17.82</v>
          </cell>
          <cell r="E6" t="str">
            <v/>
          </cell>
        </row>
        <row r="7">
          <cell r="B7" t="str">
            <v>Gender diverse</v>
          </cell>
          <cell r="C7" t="str">
            <v>S</v>
          </cell>
          <cell r="D7">
            <v>140.43</v>
          </cell>
          <cell r="E7" t="str">
            <v/>
          </cell>
        </row>
        <row r="8">
          <cell r="B8" t="str">
            <v>Cis-male</v>
          </cell>
          <cell r="C8">
            <v>11</v>
          </cell>
          <cell r="D8">
            <v>35.479999999999997</v>
          </cell>
          <cell r="E8" t="str">
            <v>#</v>
          </cell>
        </row>
        <row r="9">
          <cell r="B9" t="str">
            <v>Cis-female</v>
          </cell>
          <cell r="C9">
            <v>46</v>
          </cell>
          <cell r="D9">
            <v>17.91</v>
          </cell>
          <cell r="E9" t="str">
            <v/>
          </cell>
        </row>
        <row r="10">
          <cell r="B10" t="str">
            <v>Gender-diverse or trans-gender</v>
          </cell>
          <cell r="C10" t="str">
            <v>S</v>
          </cell>
          <cell r="D10">
            <v>96.05</v>
          </cell>
          <cell r="E10" t="str">
            <v/>
          </cell>
        </row>
        <row r="11">
          <cell r="B11" t="str">
            <v>Heterosexual</v>
          </cell>
          <cell r="C11">
            <v>52</v>
          </cell>
          <cell r="D11">
            <v>17.8</v>
          </cell>
          <cell r="E11" t="str">
            <v/>
          </cell>
        </row>
        <row r="12">
          <cell r="B12" t="str">
            <v>Gay or lesbian</v>
          </cell>
          <cell r="C12" t="str">
            <v>S</v>
          </cell>
          <cell r="D12">
            <v>125.16</v>
          </cell>
          <cell r="E12" t="str">
            <v/>
          </cell>
        </row>
        <row r="13">
          <cell r="B13" t="str">
            <v>Bisexual</v>
          </cell>
          <cell r="C13" t="str">
            <v>S</v>
          </cell>
          <cell r="D13">
            <v>63.3</v>
          </cell>
          <cell r="E13" t="str">
            <v/>
          </cell>
        </row>
        <row r="14">
          <cell r="B14" t="str">
            <v>Other sexual identity</v>
          </cell>
          <cell r="C14" t="str">
            <v>S</v>
          </cell>
          <cell r="D14">
            <v>141.41</v>
          </cell>
          <cell r="E14" t="str">
            <v/>
          </cell>
        </row>
        <row r="15">
          <cell r="B15" t="str">
            <v>People with diverse sexualities</v>
          </cell>
          <cell r="C15" t="str">
            <v>S</v>
          </cell>
          <cell r="D15">
            <v>51.24</v>
          </cell>
          <cell r="E15" t="str">
            <v/>
          </cell>
        </row>
        <row r="16">
          <cell r="B16" t="str">
            <v>Not LGBT</v>
          </cell>
          <cell r="C16">
            <v>52</v>
          </cell>
          <cell r="D16">
            <v>17.440000000000001</v>
          </cell>
          <cell r="E16" t="str">
            <v/>
          </cell>
        </row>
        <row r="17">
          <cell r="B17" t="str">
            <v>LGBT</v>
          </cell>
          <cell r="C17">
            <v>5</v>
          </cell>
          <cell r="D17">
            <v>47.21</v>
          </cell>
          <cell r="E17" t="str">
            <v>#</v>
          </cell>
        </row>
        <row r="18">
          <cell r="B18" t="str">
            <v>15–19 years</v>
          </cell>
          <cell r="C18" t="str">
            <v>S</v>
          </cell>
          <cell r="D18">
            <v>94.91</v>
          </cell>
          <cell r="E18" t="str">
            <v/>
          </cell>
        </row>
        <row r="19">
          <cell r="B19" t="str">
            <v>20–29 years</v>
          </cell>
          <cell r="C19">
            <v>15</v>
          </cell>
          <cell r="D19">
            <v>29.17</v>
          </cell>
          <cell r="E19" t="str">
            <v>#</v>
          </cell>
        </row>
        <row r="20">
          <cell r="B20" t="str">
            <v>30–39 years</v>
          </cell>
          <cell r="C20">
            <v>20</v>
          </cell>
          <cell r="D20">
            <v>31.01</v>
          </cell>
          <cell r="E20" t="str">
            <v>#</v>
          </cell>
        </row>
        <row r="21">
          <cell r="B21" t="str">
            <v>40–49 years</v>
          </cell>
          <cell r="C21">
            <v>11</v>
          </cell>
          <cell r="D21">
            <v>34.82</v>
          </cell>
          <cell r="E21" t="str">
            <v>#</v>
          </cell>
        </row>
        <row r="22">
          <cell r="B22" t="str">
            <v>50–59 years</v>
          </cell>
          <cell r="C22" t="str">
            <v>S</v>
          </cell>
          <cell r="D22">
            <v>52.86</v>
          </cell>
          <cell r="E22" t="str">
            <v/>
          </cell>
        </row>
        <row r="23">
          <cell r="B23" t="str">
            <v>60–64 years</v>
          </cell>
          <cell r="C23" t="str">
            <v>S</v>
          </cell>
          <cell r="D23">
            <v>119.69</v>
          </cell>
          <cell r="E23" t="str">
            <v/>
          </cell>
        </row>
        <row r="24">
          <cell r="B24" t="str">
            <v>65 years and over</v>
          </cell>
          <cell r="C24" t="str">
            <v>S</v>
          </cell>
          <cell r="D24">
            <v>57.58</v>
          </cell>
          <cell r="E24" t="str">
            <v/>
          </cell>
        </row>
        <row r="25">
          <cell r="B25" t="str">
            <v>15–29 years</v>
          </cell>
          <cell r="C25">
            <v>17</v>
          </cell>
          <cell r="D25">
            <v>28.52</v>
          </cell>
          <cell r="E25" t="str">
            <v>#</v>
          </cell>
        </row>
        <row r="26">
          <cell r="B26" t="str">
            <v>30–64 years</v>
          </cell>
          <cell r="C26">
            <v>37</v>
          </cell>
          <cell r="D26">
            <v>21.77</v>
          </cell>
          <cell r="E26" t="str">
            <v>#</v>
          </cell>
        </row>
        <row r="27">
          <cell r="B27" t="str">
            <v>65 years and over</v>
          </cell>
          <cell r="C27" t="str">
            <v>S</v>
          </cell>
          <cell r="D27">
            <v>57.58</v>
          </cell>
          <cell r="E27" t="str">
            <v/>
          </cell>
        </row>
        <row r="28">
          <cell r="B28" t="str">
            <v>15–19 years</v>
          </cell>
          <cell r="C28" t="str">
            <v>S</v>
          </cell>
          <cell r="D28">
            <v>94.91</v>
          </cell>
          <cell r="E28" t="str">
            <v/>
          </cell>
        </row>
        <row r="29">
          <cell r="B29" t="str">
            <v>20–29 years</v>
          </cell>
          <cell r="C29">
            <v>15</v>
          </cell>
          <cell r="D29">
            <v>29.17</v>
          </cell>
          <cell r="E29" t="str">
            <v>#</v>
          </cell>
        </row>
        <row r="30">
          <cell r="B30" t="str">
            <v>NZ European</v>
          </cell>
          <cell r="C30">
            <v>42</v>
          </cell>
          <cell r="D30">
            <v>20.46</v>
          </cell>
          <cell r="E30" t="str">
            <v>#</v>
          </cell>
        </row>
        <row r="31">
          <cell r="B31" t="str">
            <v>Māori</v>
          </cell>
          <cell r="C31">
            <v>17</v>
          </cell>
          <cell r="D31">
            <v>25.6</v>
          </cell>
          <cell r="E31" t="str">
            <v>#</v>
          </cell>
        </row>
        <row r="32">
          <cell r="B32" t="str">
            <v>Pacific peoples</v>
          </cell>
          <cell r="C32" t="str">
            <v>S</v>
          </cell>
          <cell r="D32">
            <v>54.06</v>
          </cell>
          <cell r="E32" t="str">
            <v/>
          </cell>
        </row>
        <row r="33">
          <cell r="B33" t="str">
            <v>Asian</v>
          </cell>
          <cell r="C33" t="str">
            <v>S</v>
          </cell>
          <cell r="D33">
            <v>77.56</v>
          </cell>
          <cell r="E33" t="str">
            <v/>
          </cell>
        </row>
        <row r="34">
          <cell r="B34" t="str">
            <v>Chinese</v>
          </cell>
          <cell r="C34" t="str">
            <v>S</v>
          </cell>
          <cell r="D34">
            <v>125.05</v>
          </cell>
          <cell r="E34" t="str">
            <v/>
          </cell>
        </row>
        <row r="35">
          <cell r="B35" t="str">
            <v>Indian</v>
          </cell>
          <cell r="C35" t="str">
            <v>S</v>
          </cell>
          <cell r="D35">
            <v>126.6</v>
          </cell>
          <cell r="E35" t="str">
            <v/>
          </cell>
        </row>
        <row r="36">
          <cell r="B36" t="str">
            <v>Other Asian ethnicity</v>
          </cell>
          <cell r="C36" t="str">
            <v>S</v>
          </cell>
          <cell r="D36">
            <v>143.08000000000001</v>
          </cell>
          <cell r="E36" t="str">
            <v/>
          </cell>
        </row>
        <row r="37">
          <cell r="B37" t="str">
            <v>Other ethnicity</v>
          </cell>
          <cell r="C37" t="str">
            <v>S</v>
          </cell>
          <cell r="D37">
            <v>141.68</v>
          </cell>
          <cell r="E37" t="str">
            <v/>
          </cell>
        </row>
        <row r="38">
          <cell r="B38" t="str">
            <v>Other ethnicity (except European and Māori)</v>
          </cell>
          <cell r="C38">
            <v>8</v>
          </cell>
          <cell r="D38">
            <v>44.35</v>
          </cell>
          <cell r="E38" t="str">
            <v>#</v>
          </cell>
        </row>
        <row r="39">
          <cell r="B39" t="str">
            <v>Other ethnicity (except European, Māori and Asian)</v>
          </cell>
          <cell r="C39" t="str">
            <v>S</v>
          </cell>
          <cell r="D39">
            <v>51.15</v>
          </cell>
          <cell r="E39" t="str">
            <v/>
          </cell>
        </row>
        <row r="40">
          <cell r="B40" t="str">
            <v>Other ethnicity (except European, Māori and Pacific)</v>
          </cell>
          <cell r="C40" t="str">
            <v>S</v>
          </cell>
          <cell r="D40">
            <v>72.540000000000006</v>
          </cell>
          <cell r="E40" t="str">
            <v/>
          </cell>
        </row>
        <row r="41">
          <cell r="B41">
            <v>2018</v>
          </cell>
          <cell r="C41">
            <v>28</v>
          </cell>
          <cell r="D41">
            <v>22.85</v>
          </cell>
          <cell r="E41" t="str">
            <v>#</v>
          </cell>
        </row>
        <row r="42">
          <cell r="B42" t="str">
            <v>2019/20</v>
          </cell>
          <cell r="C42">
            <v>30</v>
          </cell>
          <cell r="D42">
            <v>25.01</v>
          </cell>
          <cell r="E42" t="str">
            <v>#</v>
          </cell>
        </row>
        <row r="43">
          <cell r="B43" t="str">
            <v>Auckland</v>
          </cell>
          <cell r="C43">
            <v>19</v>
          </cell>
          <cell r="D43">
            <v>35.08</v>
          </cell>
          <cell r="E43" t="str">
            <v>#</v>
          </cell>
        </row>
        <row r="44">
          <cell r="B44" t="str">
            <v>Wellington</v>
          </cell>
          <cell r="C44">
            <v>6</v>
          </cell>
          <cell r="D44">
            <v>46.09</v>
          </cell>
          <cell r="E44" t="str">
            <v>#</v>
          </cell>
        </row>
        <row r="45">
          <cell r="B45" t="str">
            <v>Rest of North Island</v>
          </cell>
          <cell r="C45">
            <v>18</v>
          </cell>
          <cell r="D45">
            <v>29.42</v>
          </cell>
          <cell r="E45" t="str">
            <v>#</v>
          </cell>
        </row>
        <row r="46">
          <cell r="B46" t="str">
            <v>Canterbury</v>
          </cell>
          <cell r="C46">
            <v>7</v>
          </cell>
          <cell r="D46">
            <v>45.33</v>
          </cell>
          <cell r="E46" t="str">
            <v>#</v>
          </cell>
        </row>
        <row r="47">
          <cell r="B47" t="str">
            <v>Rest of South Island</v>
          </cell>
          <cell r="C47">
            <v>7</v>
          </cell>
          <cell r="D47">
            <v>42.89</v>
          </cell>
          <cell r="E47" t="str">
            <v>#</v>
          </cell>
        </row>
        <row r="48">
          <cell r="B48" t="str">
            <v>Major urban area</v>
          </cell>
          <cell r="C48">
            <v>29</v>
          </cell>
          <cell r="D48">
            <v>23.09</v>
          </cell>
          <cell r="E48" t="str">
            <v>#</v>
          </cell>
        </row>
        <row r="49">
          <cell r="B49" t="str">
            <v>Large urban area</v>
          </cell>
          <cell r="C49">
            <v>10</v>
          </cell>
          <cell r="D49">
            <v>36.26</v>
          </cell>
          <cell r="E49" t="str">
            <v>#</v>
          </cell>
        </row>
        <row r="50">
          <cell r="B50" t="str">
            <v>Medium urban area</v>
          </cell>
          <cell r="C50" t="str">
            <v>S</v>
          </cell>
          <cell r="D50">
            <v>50.27</v>
          </cell>
          <cell r="E50" t="str">
            <v/>
          </cell>
        </row>
        <row r="51">
          <cell r="B51" t="str">
            <v>Small urban area</v>
          </cell>
          <cell r="C51">
            <v>5</v>
          </cell>
          <cell r="D51">
            <v>48.06</v>
          </cell>
          <cell r="E51" t="str">
            <v>#</v>
          </cell>
        </row>
        <row r="52">
          <cell r="B52" t="str">
            <v>Rural settlement/rural other</v>
          </cell>
          <cell r="C52">
            <v>9</v>
          </cell>
          <cell r="D52">
            <v>48.87</v>
          </cell>
          <cell r="E52" t="str">
            <v>#</v>
          </cell>
        </row>
        <row r="53">
          <cell r="B53" t="str">
            <v>Major urban area</v>
          </cell>
          <cell r="C53">
            <v>29</v>
          </cell>
          <cell r="D53">
            <v>23.09</v>
          </cell>
          <cell r="E53" t="str">
            <v>#</v>
          </cell>
        </row>
        <row r="54">
          <cell r="B54" t="str">
            <v>Medium/large urban area</v>
          </cell>
          <cell r="C54">
            <v>14</v>
          </cell>
          <cell r="D54">
            <v>29.97</v>
          </cell>
          <cell r="E54" t="str">
            <v>#</v>
          </cell>
        </row>
        <row r="55">
          <cell r="B55" t="str">
            <v>Small urban/rural area</v>
          </cell>
          <cell r="C55">
            <v>15</v>
          </cell>
          <cell r="D55">
            <v>36.71</v>
          </cell>
          <cell r="E55" t="str">
            <v>#</v>
          </cell>
        </row>
        <row r="56">
          <cell r="B56" t="str">
            <v>Quintile 1 (least deprived)</v>
          </cell>
          <cell r="C56">
            <v>8</v>
          </cell>
          <cell r="D56">
            <v>47.9</v>
          </cell>
          <cell r="E56" t="str">
            <v>#</v>
          </cell>
        </row>
        <row r="57">
          <cell r="B57" t="str">
            <v>Quintile 2</v>
          </cell>
          <cell r="C57" t="str">
            <v>S</v>
          </cell>
          <cell r="D57">
            <v>59.34</v>
          </cell>
          <cell r="E57" t="str">
            <v/>
          </cell>
        </row>
        <row r="58">
          <cell r="B58" t="str">
            <v>Quintile 3</v>
          </cell>
          <cell r="C58">
            <v>11</v>
          </cell>
          <cell r="D58">
            <v>35.51</v>
          </cell>
          <cell r="E58" t="str">
            <v>#</v>
          </cell>
        </row>
        <row r="59">
          <cell r="B59" t="str">
            <v>Quintile 4</v>
          </cell>
          <cell r="C59">
            <v>14</v>
          </cell>
          <cell r="D59">
            <v>35.61</v>
          </cell>
          <cell r="E59" t="str">
            <v>#</v>
          </cell>
        </row>
        <row r="60">
          <cell r="B60" t="str">
            <v>Quintile 5 (most deprived)</v>
          </cell>
          <cell r="C60">
            <v>18</v>
          </cell>
          <cell r="D60">
            <v>23.32</v>
          </cell>
          <cell r="E60" t="str">
            <v>#</v>
          </cell>
        </row>
        <row r="61">
          <cell r="B61" t="str">
            <v>Had partner within last 12 months</v>
          </cell>
          <cell r="C61">
            <v>45</v>
          </cell>
          <cell r="D61">
            <v>19.61</v>
          </cell>
          <cell r="E61" t="str">
            <v/>
          </cell>
        </row>
        <row r="62">
          <cell r="B62" t="str">
            <v>Did not have partner within last 12 months</v>
          </cell>
          <cell r="C62">
            <v>12</v>
          </cell>
          <cell r="D62">
            <v>36.03</v>
          </cell>
          <cell r="E62" t="str">
            <v>#</v>
          </cell>
        </row>
        <row r="63">
          <cell r="B63" t="str">
            <v>Has ever had a partner</v>
          </cell>
          <cell r="C63">
            <v>56</v>
          </cell>
          <cell r="D63">
            <v>17.39</v>
          </cell>
          <cell r="E63" t="str">
            <v/>
          </cell>
        </row>
        <row r="64">
          <cell r="B64" t="str">
            <v>Has never had a partner</v>
          </cell>
          <cell r="C64" t="str">
            <v>S</v>
          </cell>
          <cell r="D64">
            <v>150.38</v>
          </cell>
          <cell r="E64" t="str">
            <v/>
          </cell>
        </row>
        <row r="65">
          <cell r="B65" t="str">
            <v>Partnered – legally registered</v>
          </cell>
          <cell r="C65">
            <v>17</v>
          </cell>
          <cell r="D65">
            <v>33.49</v>
          </cell>
          <cell r="E65" t="str">
            <v>#</v>
          </cell>
        </row>
        <row r="66">
          <cell r="B66" t="str">
            <v>Partnered – not legally registered</v>
          </cell>
          <cell r="C66" t="str">
            <v>S</v>
          </cell>
          <cell r="D66">
            <v>53.28</v>
          </cell>
          <cell r="E66" t="str">
            <v/>
          </cell>
        </row>
        <row r="67">
          <cell r="B67" t="str">
            <v>Non-partnered</v>
          </cell>
          <cell r="C67">
            <v>33</v>
          </cell>
          <cell r="D67">
            <v>20.239999999999998</v>
          </cell>
          <cell r="E67" t="str">
            <v>#</v>
          </cell>
        </row>
        <row r="68">
          <cell r="B68" t="str">
            <v>Never married and never in a civil union</v>
          </cell>
          <cell r="C68">
            <v>16</v>
          </cell>
          <cell r="D68">
            <v>26.89</v>
          </cell>
          <cell r="E68" t="str">
            <v>#</v>
          </cell>
        </row>
        <row r="69">
          <cell r="B69" t="str">
            <v>Divorced</v>
          </cell>
          <cell r="C69" t="str">
            <v>S</v>
          </cell>
          <cell r="D69">
            <v>53.41</v>
          </cell>
          <cell r="E69" t="str">
            <v/>
          </cell>
        </row>
        <row r="70">
          <cell r="B70" t="str">
            <v>Widowed/surviving partner</v>
          </cell>
          <cell r="C70" t="str">
            <v>S</v>
          </cell>
          <cell r="D70">
            <v>119.56</v>
          </cell>
          <cell r="E70" t="str">
            <v/>
          </cell>
        </row>
        <row r="71">
          <cell r="B71" t="str">
            <v>Separated</v>
          </cell>
          <cell r="C71">
            <v>18</v>
          </cell>
          <cell r="D71">
            <v>30.9</v>
          </cell>
          <cell r="E71" t="str">
            <v>#</v>
          </cell>
        </row>
        <row r="72">
          <cell r="B72" t="str">
            <v>Married/civil union/de facto</v>
          </cell>
          <cell r="C72">
            <v>18</v>
          </cell>
          <cell r="D72">
            <v>32.68</v>
          </cell>
          <cell r="E72" t="str">
            <v>#</v>
          </cell>
        </row>
        <row r="73">
          <cell r="B73" t="str">
            <v>Adults with disability</v>
          </cell>
          <cell r="C73" t="str">
            <v>S</v>
          </cell>
          <cell r="D73">
            <v>71.47</v>
          </cell>
          <cell r="E73" t="str">
            <v/>
          </cell>
        </row>
        <row r="74">
          <cell r="B74" t="str">
            <v>Adults without disability</v>
          </cell>
          <cell r="C74">
            <v>54</v>
          </cell>
          <cell r="D74">
            <v>17.5</v>
          </cell>
          <cell r="E74" t="str">
            <v/>
          </cell>
        </row>
        <row r="75">
          <cell r="B75" t="str">
            <v>Low level of psychological distress</v>
          </cell>
          <cell r="C75">
            <v>43</v>
          </cell>
          <cell r="D75">
            <v>17.2</v>
          </cell>
          <cell r="E75" t="str">
            <v/>
          </cell>
        </row>
        <row r="76">
          <cell r="B76" t="str">
            <v>Moderate level of psychological distress</v>
          </cell>
          <cell r="C76">
            <v>7</v>
          </cell>
          <cell r="D76">
            <v>45.25</v>
          </cell>
          <cell r="E76" t="str">
            <v>#</v>
          </cell>
        </row>
        <row r="77">
          <cell r="B77" t="str">
            <v>High level of psychological distress</v>
          </cell>
          <cell r="C77" t="str">
            <v>S</v>
          </cell>
          <cell r="D77">
            <v>56.3</v>
          </cell>
          <cell r="E77" t="str">
            <v/>
          </cell>
        </row>
        <row r="78">
          <cell r="B78" t="str">
            <v>No probable serious mental illness</v>
          </cell>
          <cell r="C78">
            <v>43</v>
          </cell>
          <cell r="D78">
            <v>17.2</v>
          </cell>
          <cell r="E78" t="str">
            <v/>
          </cell>
        </row>
        <row r="79">
          <cell r="B79" t="str">
            <v>Probable serious mental illness</v>
          </cell>
          <cell r="C79">
            <v>7</v>
          </cell>
          <cell r="D79">
            <v>45.25</v>
          </cell>
          <cell r="E79" t="str">
            <v>#</v>
          </cell>
        </row>
        <row r="80">
          <cell r="B80" t="str">
            <v>Employed</v>
          </cell>
          <cell r="C80">
            <v>33</v>
          </cell>
          <cell r="D80">
            <v>21.73</v>
          </cell>
          <cell r="E80" t="str">
            <v>#</v>
          </cell>
        </row>
        <row r="81">
          <cell r="B81" t="str">
            <v>Unemployed</v>
          </cell>
          <cell r="C81" t="str">
            <v>S</v>
          </cell>
          <cell r="D81">
            <v>60.93</v>
          </cell>
          <cell r="E81" t="str">
            <v/>
          </cell>
        </row>
        <row r="82">
          <cell r="B82" t="str">
            <v>Retired</v>
          </cell>
          <cell r="C82" t="str">
            <v>S</v>
          </cell>
          <cell r="D82">
            <v>67.78</v>
          </cell>
          <cell r="E82" t="str">
            <v/>
          </cell>
        </row>
        <row r="83">
          <cell r="B83" t="str">
            <v>Home or caring duties or voluntary work</v>
          </cell>
          <cell r="C83">
            <v>9</v>
          </cell>
          <cell r="D83">
            <v>42.18</v>
          </cell>
          <cell r="E83" t="str">
            <v>#</v>
          </cell>
        </row>
        <row r="84">
          <cell r="B84" t="str">
            <v>Not employed, studying</v>
          </cell>
          <cell r="C84" t="str">
            <v>S</v>
          </cell>
          <cell r="D84">
            <v>80.13</v>
          </cell>
          <cell r="E84" t="str">
            <v/>
          </cell>
        </row>
        <row r="85">
          <cell r="B85" t="str">
            <v>Not employed, not actively seeking work/unable to work</v>
          </cell>
          <cell r="C85" t="str">
            <v>S</v>
          </cell>
          <cell r="D85">
            <v>59.72</v>
          </cell>
          <cell r="E85" t="str">
            <v/>
          </cell>
        </row>
        <row r="86">
          <cell r="B86" t="str">
            <v>Other employment status</v>
          </cell>
          <cell r="C86" t="str">
            <v>S</v>
          </cell>
          <cell r="D86">
            <v>82.63</v>
          </cell>
          <cell r="E86" t="str">
            <v/>
          </cell>
        </row>
        <row r="87">
          <cell r="B87" t="str">
            <v>Not in the labour force</v>
          </cell>
          <cell r="C87">
            <v>20</v>
          </cell>
          <cell r="D87">
            <v>29.04</v>
          </cell>
          <cell r="E87" t="str">
            <v>#</v>
          </cell>
        </row>
        <row r="88">
          <cell r="B88" t="str">
            <v>Personal income: $20,000 or less</v>
          </cell>
          <cell r="C88">
            <v>15</v>
          </cell>
          <cell r="D88">
            <v>26.25</v>
          </cell>
          <cell r="E88" t="str">
            <v>#</v>
          </cell>
        </row>
        <row r="89">
          <cell r="B89" t="str">
            <v>Personal income: $20,001–$40,000</v>
          </cell>
          <cell r="C89">
            <v>21</v>
          </cell>
          <cell r="D89">
            <v>29.46</v>
          </cell>
          <cell r="E89" t="str">
            <v>#</v>
          </cell>
        </row>
        <row r="90">
          <cell r="B90" t="str">
            <v>Personal income: $40,001–$60,000</v>
          </cell>
          <cell r="C90">
            <v>11</v>
          </cell>
          <cell r="D90">
            <v>37.880000000000003</v>
          </cell>
          <cell r="E90" t="str">
            <v>#</v>
          </cell>
        </row>
        <row r="91">
          <cell r="B91" t="str">
            <v>Personal income: $60,001 or more</v>
          </cell>
          <cell r="C91">
            <v>11</v>
          </cell>
          <cell r="D91">
            <v>39.31</v>
          </cell>
          <cell r="E91" t="str">
            <v>#</v>
          </cell>
        </row>
        <row r="92">
          <cell r="B92" t="str">
            <v>Household income: $40,000 or less</v>
          </cell>
          <cell r="C92">
            <v>23</v>
          </cell>
          <cell r="D92">
            <v>23.72</v>
          </cell>
          <cell r="E92" t="str">
            <v>#</v>
          </cell>
        </row>
        <row r="93">
          <cell r="B93" t="str">
            <v>Household income: $40,001–$60,000</v>
          </cell>
          <cell r="C93">
            <v>12</v>
          </cell>
          <cell r="D93">
            <v>35.83</v>
          </cell>
          <cell r="E93" t="str">
            <v>#</v>
          </cell>
        </row>
        <row r="94">
          <cell r="B94" t="str">
            <v>Household income: $60,001–$100,000</v>
          </cell>
          <cell r="C94">
            <v>11</v>
          </cell>
          <cell r="D94">
            <v>31.4</v>
          </cell>
          <cell r="E94" t="str">
            <v>#</v>
          </cell>
        </row>
        <row r="95">
          <cell r="B95" t="str">
            <v>Household income: $100,001 or more</v>
          </cell>
          <cell r="C95">
            <v>11</v>
          </cell>
          <cell r="D95">
            <v>42.63</v>
          </cell>
          <cell r="E95" t="str">
            <v>#</v>
          </cell>
        </row>
        <row r="96">
          <cell r="B96" t="str">
            <v>Not at all limited</v>
          </cell>
          <cell r="C96">
            <v>14</v>
          </cell>
          <cell r="D96">
            <v>34.94</v>
          </cell>
          <cell r="E96" t="str">
            <v>#</v>
          </cell>
        </row>
        <row r="97">
          <cell r="B97" t="str">
            <v>A little limited</v>
          </cell>
          <cell r="C97">
            <v>9</v>
          </cell>
          <cell r="D97">
            <v>39.630000000000003</v>
          </cell>
          <cell r="E97" t="str">
            <v>#</v>
          </cell>
        </row>
        <row r="98">
          <cell r="B98" t="str">
            <v>Quite limited</v>
          </cell>
          <cell r="C98" t="str">
            <v>S</v>
          </cell>
          <cell r="D98">
            <v>55.56</v>
          </cell>
          <cell r="E98" t="str">
            <v/>
          </cell>
        </row>
        <row r="99">
          <cell r="B99" t="str">
            <v>Very limited</v>
          </cell>
          <cell r="C99">
            <v>7</v>
          </cell>
          <cell r="D99">
            <v>45.92</v>
          </cell>
          <cell r="E99" t="str">
            <v>#</v>
          </cell>
        </row>
        <row r="100">
          <cell r="B100" t="str">
            <v>Couldn't buy it</v>
          </cell>
          <cell r="C100">
            <v>21</v>
          </cell>
          <cell r="D100">
            <v>23.5</v>
          </cell>
          <cell r="E100" t="str">
            <v>#</v>
          </cell>
        </row>
        <row r="101">
          <cell r="B101" t="str">
            <v>Not at all limited</v>
          </cell>
          <cell r="C101">
            <v>14</v>
          </cell>
          <cell r="D101">
            <v>34.94</v>
          </cell>
          <cell r="E101" t="str">
            <v>#</v>
          </cell>
        </row>
        <row r="102">
          <cell r="B102" t="str">
            <v>A little limited</v>
          </cell>
          <cell r="C102">
            <v>9</v>
          </cell>
          <cell r="D102">
            <v>39.630000000000003</v>
          </cell>
          <cell r="E102" t="str">
            <v>#</v>
          </cell>
        </row>
        <row r="103">
          <cell r="B103" t="str">
            <v>Quite or very limited</v>
          </cell>
          <cell r="C103">
            <v>13</v>
          </cell>
          <cell r="D103">
            <v>33.79</v>
          </cell>
          <cell r="E103" t="str">
            <v>#</v>
          </cell>
        </row>
        <row r="104">
          <cell r="B104" t="str">
            <v>Couldn't buy it</v>
          </cell>
          <cell r="C104">
            <v>21</v>
          </cell>
          <cell r="D104">
            <v>23.5</v>
          </cell>
          <cell r="E104" t="str">
            <v>#</v>
          </cell>
        </row>
        <row r="105">
          <cell r="B105" t="str">
            <v>Yes, can meet unexpected expense</v>
          </cell>
          <cell r="C105">
            <v>35</v>
          </cell>
          <cell r="D105">
            <v>24.33</v>
          </cell>
          <cell r="E105" t="str">
            <v>#</v>
          </cell>
        </row>
        <row r="106">
          <cell r="B106" t="str">
            <v>No, cannot meet unexpected expense</v>
          </cell>
          <cell r="C106">
            <v>22</v>
          </cell>
          <cell r="D106">
            <v>24.04</v>
          </cell>
          <cell r="E106" t="str">
            <v>#</v>
          </cell>
        </row>
        <row r="107">
          <cell r="B107" t="str">
            <v>Household had no vehicle access</v>
          </cell>
          <cell r="C107">
            <v>5</v>
          </cell>
          <cell r="D107">
            <v>48.35</v>
          </cell>
          <cell r="E107" t="str">
            <v>#</v>
          </cell>
        </row>
        <row r="108">
          <cell r="B108" t="str">
            <v>Household had vehicle access</v>
          </cell>
          <cell r="C108">
            <v>53</v>
          </cell>
          <cell r="D108">
            <v>17.190000000000001</v>
          </cell>
          <cell r="E108" t="str">
            <v/>
          </cell>
        </row>
        <row r="109">
          <cell r="B109" t="str">
            <v>Household had no access to device</v>
          </cell>
          <cell r="C109" t="str">
            <v>S</v>
          </cell>
          <cell r="D109">
            <v>89.21</v>
          </cell>
          <cell r="E109" t="str">
            <v/>
          </cell>
        </row>
        <row r="110">
          <cell r="B110" t="str">
            <v>Household had access to device</v>
          </cell>
          <cell r="C110">
            <v>57</v>
          </cell>
          <cell r="D110">
            <v>17.309999999999999</v>
          </cell>
          <cell r="E110" t="str">
            <v/>
          </cell>
        </row>
        <row r="111">
          <cell r="B111" t="str">
            <v>One person household</v>
          </cell>
          <cell r="C111">
            <v>7</v>
          </cell>
          <cell r="D111">
            <v>27.26</v>
          </cell>
          <cell r="E111" t="str">
            <v>#</v>
          </cell>
        </row>
        <row r="112">
          <cell r="B112" t="str">
            <v>One parent with child(ren)</v>
          </cell>
          <cell r="C112">
            <v>22</v>
          </cell>
          <cell r="D112">
            <v>29.08</v>
          </cell>
          <cell r="E112" t="str">
            <v>#</v>
          </cell>
        </row>
        <row r="113">
          <cell r="B113" t="str">
            <v>Couple only</v>
          </cell>
          <cell r="C113" t="str">
            <v>S</v>
          </cell>
          <cell r="D113">
            <v>56.93</v>
          </cell>
          <cell r="E113" t="str">
            <v/>
          </cell>
        </row>
        <row r="114">
          <cell r="B114" t="str">
            <v>Couple with child(ren)</v>
          </cell>
          <cell r="C114">
            <v>9</v>
          </cell>
          <cell r="D114">
            <v>45.64</v>
          </cell>
          <cell r="E114" t="str">
            <v>#</v>
          </cell>
        </row>
        <row r="115">
          <cell r="B115" t="str">
            <v>Other multi-person household</v>
          </cell>
          <cell r="C115" t="str">
            <v>S</v>
          </cell>
          <cell r="D115">
            <v>66.31</v>
          </cell>
          <cell r="E115" t="str">
            <v/>
          </cell>
        </row>
        <row r="116">
          <cell r="B116" t="str">
            <v>Household composition unidentifiable</v>
          </cell>
          <cell r="C116">
            <v>0</v>
          </cell>
          <cell r="D116" t="str">
            <v>.</v>
          </cell>
          <cell r="E116" t="str">
            <v/>
          </cell>
        </row>
        <row r="117">
          <cell r="B117" t="str">
            <v>Other household with couple and/or child</v>
          </cell>
          <cell r="C117">
            <v>11</v>
          </cell>
          <cell r="D117">
            <v>48.16</v>
          </cell>
          <cell r="E117" t="str">
            <v>#</v>
          </cell>
        </row>
        <row r="118">
          <cell r="B118" t="str">
            <v>One-person household</v>
          </cell>
          <cell r="C118">
            <v>7</v>
          </cell>
          <cell r="D118">
            <v>27.26</v>
          </cell>
          <cell r="E118" t="str">
            <v>#</v>
          </cell>
        </row>
        <row r="119">
          <cell r="B119" t="str">
            <v>Two-people household</v>
          </cell>
          <cell r="C119">
            <v>12</v>
          </cell>
          <cell r="D119">
            <v>32.54</v>
          </cell>
          <cell r="E119" t="str">
            <v>#</v>
          </cell>
        </row>
        <row r="120">
          <cell r="B120" t="str">
            <v>Three-people household</v>
          </cell>
          <cell r="C120">
            <v>14</v>
          </cell>
          <cell r="D120">
            <v>30.62</v>
          </cell>
          <cell r="E120" t="str">
            <v>#</v>
          </cell>
        </row>
        <row r="121">
          <cell r="B121" t="str">
            <v>Four-people household</v>
          </cell>
          <cell r="C121">
            <v>10</v>
          </cell>
          <cell r="D121">
            <v>41.82</v>
          </cell>
          <cell r="E121" t="str">
            <v>#</v>
          </cell>
        </row>
        <row r="122">
          <cell r="B122" t="str">
            <v>Five-or-more-people household</v>
          </cell>
          <cell r="C122">
            <v>14</v>
          </cell>
          <cell r="D122">
            <v>43.68</v>
          </cell>
          <cell r="E122" t="str">
            <v>#</v>
          </cell>
        </row>
        <row r="123">
          <cell r="B123" t="str">
            <v>No children in household</v>
          </cell>
          <cell r="C123">
            <v>23</v>
          </cell>
          <cell r="D123">
            <v>20.64</v>
          </cell>
          <cell r="E123" t="str">
            <v>#</v>
          </cell>
        </row>
        <row r="124">
          <cell r="B124" t="str">
            <v>One-child household</v>
          </cell>
          <cell r="C124">
            <v>9</v>
          </cell>
          <cell r="D124">
            <v>34.03</v>
          </cell>
          <cell r="E124" t="str">
            <v>#</v>
          </cell>
        </row>
        <row r="125">
          <cell r="B125" t="str">
            <v>Two-or-more-children household</v>
          </cell>
          <cell r="C125">
            <v>26</v>
          </cell>
          <cell r="D125">
            <v>31.02</v>
          </cell>
          <cell r="E125" t="str">
            <v>#</v>
          </cell>
        </row>
        <row r="126">
          <cell r="B126" t="str">
            <v>No children in household</v>
          </cell>
          <cell r="C126">
            <v>23</v>
          </cell>
          <cell r="D126">
            <v>20.64</v>
          </cell>
          <cell r="E126" t="str">
            <v>#</v>
          </cell>
        </row>
        <row r="127">
          <cell r="B127" t="str">
            <v>One-or-more-children household</v>
          </cell>
          <cell r="C127">
            <v>35</v>
          </cell>
          <cell r="D127">
            <v>25.35</v>
          </cell>
          <cell r="E127" t="str">
            <v>#</v>
          </cell>
        </row>
        <row r="128">
          <cell r="B128" t="str">
            <v>Yes, lived at current address</v>
          </cell>
          <cell r="C128">
            <v>41</v>
          </cell>
          <cell r="D128">
            <v>20.64</v>
          </cell>
          <cell r="E128" t="str">
            <v>#</v>
          </cell>
        </row>
        <row r="129">
          <cell r="B129" t="str">
            <v>No, did not live at current address</v>
          </cell>
          <cell r="C129">
            <v>16</v>
          </cell>
          <cell r="D129">
            <v>31.17</v>
          </cell>
          <cell r="E129" t="str">
            <v>#</v>
          </cell>
        </row>
        <row r="130">
          <cell r="B130" t="str">
            <v>Owned</v>
          </cell>
          <cell r="C130">
            <v>21</v>
          </cell>
          <cell r="D130">
            <v>30.58</v>
          </cell>
          <cell r="E130" t="str">
            <v>#</v>
          </cell>
        </row>
      </sheetData>
      <sheetData sheetId="15"/>
      <sheetData sheetId="16"/>
      <sheetData sheetId="17"/>
      <sheetData sheetId="18"/>
      <sheetData sheetId="19"/>
      <sheetData sheetId="20"/>
      <sheetData sheetId="21">
        <row r="4">
          <cell r="B4" t="str">
            <v>New Zealand Average</v>
          </cell>
          <cell r="C4">
            <v>37</v>
          </cell>
          <cell r="D4">
            <v>20.76</v>
          </cell>
          <cell r="E4" t="str">
            <v>#</v>
          </cell>
        </row>
        <row r="5">
          <cell r="B5" t="str">
            <v>Male</v>
          </cell>
          <cell r="C5">
            <v>10</v>
          </cell>
          <cell r="D5">
            <v>39.9</v>
          </cell>
          <cell r="E5" t="str">
            <v>#</v>
          </cell>
        </row>
        <row r="6">
          <cell r="B6" t="str">
            <v>Female</v>
          </cell>
          <cell r="C6">
            <v>27</v>
          </cell>
          <cell r="D6">
            <v>22.68</v>
          </cell>
          <cell r="E6" t="str">
            <v>#</v>
          </cell>
        </row>
        <row r="7">
          <cell r="B7" t="str">
            <v>Gender diverse</v>
          </cell>
          <cell r="C7" t="str">
            <v>S</v>
          </cell>
          <cell r="D7">
            <v>196.65</v>
          </cell>
          <cell r="E7" t="str">
            <v/>
          </cell>
        </row>
        <row r="8">
          <cell r="B8" t="str">
            <v>Cis-male</v>
          </cell>
          <cell r="C8">
            <v>9</v>
          </cell>
          <cell r="D8">
            <v>39.82</v>
          </cell>
          <cell r="E8" t="str">
            <v>#</v>
          </cell>
        </row>
        <row r="9">
          <cell r="B9" t="str">
            <v>Cis-female</v>
          </cell>
          <cell r="C9">
            <v>27</v>
          </cell>
          <cell r="D9">
            <v>22.93</v>
          </cell>
          <cell r="E9" t="str">
            <v>#</v>
          </cell>
        </row>
        <row r="10">
          <cell r="B10" t="str">
            <v>Gender-diverse or trans-gender</v>
          </cell>
          <cell r="C10" t="str">
            <v>S</v>
          </cell>
          <cell r="D10">
            <v>108.49</v>
          </cell>
          <cell r="E10" t="str">
            <v/>
          </cell>
        </row>
        <row r="11">
          <cell r="B11" t="str">
            <v>Heterosexual</v>
          </cell>
          <cell r="C11">
            <v>34</v>
          </cell>
          <cell r="D11">
            <v>21.32</v>
          </cell>
          <cell r="E11" t="str">
            <v>#</v>
          </cell>
        </row>
        <row r="12">
          <cell r="B12" t="str">
            <v>Gay or lesbian</v>
          </cell>
          <cell r="C12" t="str">
            <v>S</v>
          </cell>
          <cell r="D12">
            <v>147.91</v>
          </cell>
          <cell r="E12" t="str">
            <v/>
          </cell>
        </row>
        <row r="13">
          <cell r="B13" t="str">
            <v>Bisexual</v>
          </cell>
          <cell r="C13" t="str">
            <v>S</v>
          </cell>
          <cell r="D13">
            <v>90.57</v>
          </cell>
          <cell r="E13" t="str">
            <v/>
          </cell>
        </row>
        <row r="14">
          <cell r="B14" t="str">
            <v>Other sexual identity</v>
          </cell>
          <cell r="C14" t="str">
            <v>S</v>
          </cell>
          <cell r="D14">
            <v>141.41</v>
          </cell>
          <cell r="E14" t="str">
            <v/>
          </cell>
        </row>
        <row r="15">
          <cell r="B15" t="str">
            <v>People with diverse sexualities</v>
          </cell>
          <cell r="C15" t="str">
            <v>S</v>
          </cell>
          <cell r="D15">
            <v>67.790000000000006</v>
          </cell>
          <cell r="E15" t="str">
            <v/>
          </cell>
        </row>
        <row r="16">
          <cell r="B16" t="str">
            <v>Not LGBT</v>
          </cell>
          <cell r="C16">
            <v>34</v>
          </cell>
          <cell r="D16">
            <v>21.1</v>
          </cell>
          <cell r="E16" t="str">
            <v>#</v>
          </cell>
        </row>
        <row r="17">
          <cell r="B17" t="str">
            <v>LGBT</v>
          </cell>
          <cell r="C17" t="str">
            <v>S</v>
          </cell>
          <cell r="D17">
            <v>61.82</v>
          </cell>
          <cell r="E17" t="str">
            <v/>
          </cell>
        </row>
        <row r="18">
          <cell r="B18" t="str">
            <v>15–19 years</v>
          </cell>
          <cell r="C18" t="str">
            <v>S</v>
          </cell>
          <cell r="D18">
            <v>126.77</v>
          </cell>
          <cell r="E18" t="str">
            <v/>
          </cell>
        </row>
        <row r="19">
          <cell r="B19" t="str">
            <v>20–29 years</v>
          </cell>
          <cell r="C19">
            <v>9</v>
          </cell>
          <cell r="D19">
            <v>36.51</v>
          </cell>
          <cell r="E19" t="str">
            <v>#</v>
          </cell>
        </row>
        <row r="20">
          <cell r="B20" t="str">
            <v>30–39 years</v>
          </cell>
          <cell r="C20">
            <v>13</v>
          </cell>
          <cell r="D20">
            <v>39.07</v>
          </cell>
          <cell r="E20" t="str">
            <v>#</v>
          </cell>
        </row>
        <row r="21">
          <cell r="B21" t="str">
            <v>40–49 years</v>
          </cell>
          <cell r="C21">
            <v>7</v>
          </cell>
          <cell r="D21">
            <v>41.5</v>
          </cell>
          <cell r="E21" t="str">
            <v>#</v>
          </cell>
        </row>
        <row r="22">
          <cell r="B22" t="str">
            <v>50–59 years</v>
          </cell>
          <cell r="C22" t="str">
            <v>S</v>
          </cell>
          <cell r="D22">
            <v>72.28</v>
          </cell>
          <cell r="E22" t="str">
            <v/>
          </cell>
        </row>
        <row r="23">
          <cell r="B23" t="str">
            <v>60–64 years</v>
          </cell>
          <cell r="C23" t="str">
            <v>S</v>
          </cell>
          <cell r="D23">
            <v>140.38</v>
          </cell>
          <cell r="E23" t="str">
            <v/>
          </cell>
        </row>
        <row r="24">
          <cell r="B24" t="str">
            <v>65 years and over</v>
          </cell>
          <cell r="C24" t="str">
            <v>S</v>
          </cell>
          <cell r="D24">
            <v>63.15</v>
          </cell>
          <cell r="E24" t="str">
            <v/>
          </cell>
        </row>
        <row r="25">
          <cell r="B25" t="str">
            <v>15–29 years</v>
          </cell>
          <cell r="C25">
            <v>11</v>
          </cell>
          <cell r="D25">
            <v>36.86</v>
          </cell>
          <cell r="E25" t="str">
            <v>#</v>
          </cell>
        </row>
        <row r="26">
          <cell r="B26" t="str">
            <v>30–64 years</v>
          </cell>
          <cell r="C26">
            <v>24</v>
          </cell>
          <cell r="D26">
            <v>26.52</v>
          </cell>
          <cell r="E26" t="str">
            <v>#</v>
          </cell>
        </row>
        <row r="27">
          <cell r="B27" t="str">
            <v>65 years and over</v>
          </cell>
          <cell r="C27" t="str">
            <v>S</v>
          </cell>
          <cell r="D27">
            <v>63.15</v>
          </cell>
          <cell r="E27" t="str">
            <v/>
          </cell>
        </row>
        <row r="28">
          <cell r="B28" t="str">
            <v>15–19 years</v>
          </cell>
          <cell r="C28" t="str">
            <v>S</v>
          </cell>
          <cell r="D28">
            <v>126.77</v>
          </cell>
          <cell r="E28" t="str">
            <v/>
          </cell>
        </row>
        <row r="29">
          <cell r="B29" t="str">
            <v>20–29 years</v>
          </cell>
          <cell r="C29">
            <v>9</v>
          </cell>
          <cell r="D29">
            <v>36.51</v>
          </cell>
          <cell r="E29" t="str">
            <v>#</v>
          </cell>
        </row>
        <row r="30">
          <cell r="B30" t="str">
            <v>NZ European</v>
          </cell>
          <cell r="C30">
            <v>26</v>
          </cell>
          <cell r="D30">
            <v>23.43</v>
          </cell>
          <cell r="E30" t="str">
            <v>#</v>
          </cell>
        </row>
        <row r="31">
          <cell r="B31" t="str">
            <v>Māori</v>
          </cell>
          <cell r="C31">
            <v>11</v>
          </cell>
          <cell r="D31">
            <v>35.049999999999997</v>
          </cell>
          <cell r="E31" t="str">
            <v>#</v>
          </cell>
        </row>
        <row r="32">
          <cell r="B32" t="str">
            <v>Pacific peoples</v>
          </cell>
          <cell r="C32" t="str">
            <v>S</v>
          </cell>
          <cell r="D32">
            <v>62.8</v>
          </cell>
          <cell r="E32" t="str">
            <v/>
          </cell>
        </row>
        <row r="33">
          <cell r="B33" t="str">
            <v>Asian</v>
          </cell>
          <cell r="C33" t="str">
            <v>S</v>
          </cell>
          <cell r="D33">
            <v>106.92</v>
          </cell>
          <cell r="E33" t="str">
            <v/>
          </cell>
        </row>
        <row r="34">
          <cell r="B34" t="str">
            <v>Chinese</v>
          </cell>
          <cell r="C34" t="str">
            <v>S</v>
          </cell>
          <cell r="D34">
            <v>196.24</v>
          </cell>
          <cell r="E34" t="str">
            <v/>
          </cell>
        </row>
        <row r="35">
          <cell r="B35" t="str">
            <v>Indian</v>
          </cell>
          <cell r="C35" t="str">
            <v>S</v>
          </cell>
          <cell r="D35">
            <v>126.6</v>
          </cell>
          <cell r="E35" t="str">
            <v/>
          </cell>
        </row>
        <row r="36">
          <cell r="B36" t="str">
            <v>Other Asian ethnicity</v>
          </cell>
          <cell r="C36">
            <v>0</v>
          </cell>
          <cell r="D36" t="str">
            <v>.</v>
          </cell>
          <cell r="E36" t="str">
            <v/>
          </cell>
        </row>
        <row r="37">
          <cell r="B37" t="str">
            <v>Other ethnicity</v>
          </cell>
          <cell r="C37" t="str">
            <v>S</v>
          </cell>
          <cell r="D37">
            <v>141.68</v>
          </cell>
          <cell r="E37" t="str">
            <v/>
          </cell>
        </row>
        <row r="38">
          <cell r="B38" t="str">
            <v>Other ethnicity (except European and Māori)</v>
          </cell>
          <cell r="C38" t="str">
            <v>S</v>
          </cell>
          <cell r="D38">
            <v>51.8</v>
          </cell>
          <cell r="E38" t="str">
            <v/>
          </cell>
        </row>
        <row r="39">
          <cell r="B39" t="str">
            <v>Other ethnicity (except European, Māori and Asian)</v>
          </cell>
          <cell r="C39" t="str">
            <v>S</v>
          </cell>
          <cell r="D39">
            <v>56.41</v>
          </cell>
          <cell r="E39" t="str">
            <v/>
          </cell>
        </row>
        <row r="40">
          <cell r="B40" t="str">
            <v>Other ethnicity (except European, Māori and Pacific)</v>
          </cell>
          <cell r="C40" t="str">
            <v>S</v>
          </cell>
          <cell r="D40">
            <v>89.15</v>
          </cell>
          <cell r="E40" t="str">
            <v/>
          </cell>
        </row>
        <row r="41">
          <cell r="B41">
            <v>2018</v>
          </cell>
          <cell r="C41">
            <v>19</v>
          </cell>
          <cell r="D41">
            <v>24.6</v>
          </cell>
          <cell r="E41" t="str">
            <v>#</v>
          </cell>
        </row>
        <row r="42">
          <cell r="B42" t="str">
            <v>2019/20</v>
          </cell>
          <cell r="C42">
            <v>18</v>
          </cell>
          <cell r="D42">
            <v>29.76</v>
          </cell>
          <cell r="E42" t="str">
            <v>#</v>
          </cell>
        </row>
        <row r="43">
          <cell r="B43" t="str">
            <v>Auckland</v>
          </cell>
          <cell r="C43">
            <v>15</v>
          </cell>
          <cell r="D43">
            <v>40.840000000000003</v>
          </cell>
          <cell r="E43" t="str">
            <v>#</v>
          </cell>
        </row>
        <row r="44">
          <cell r="B44" t="str">
            <v>Wellington</v>
          </cell>
          <cell r="C44" t="str">
            <v>S</v>
          </cell>
          <cell r="D44">
            <v>55.27</v>
          </cell>
          <cell r="E44" t="str">
            <v/>
          </cell>
        </row>
        <row r="45">
          <cell r="B45" t="str">
            <v>Rest of North Island</v>
          </cell>
          <cell r="C45">
            <v>11</v>
          </cell>
          <cell r="D45">
            <v>36.43</v>
          </cell>
          <cell r="E45" t="str">
            <v>#</v>
          </cell>
        </row>
        <row r="46">
          <cell r="B46" t="str">
            <v>Canterbury</v>
          </cell>
          <cell r="C46" t="str">
            <v>S</v>
          </cell>
          <cell r="D46">
            <v>54.18</v>
          </cell>
          <cell r="E46" t="str">
            <v/>
          </cell>
        </row>
        <row r="47">
          <cell r="B47" t="str">
            <v>Rest of South Island</v>
          </cell>
          <cell r="C47" t="str">
            <v>S</v>
          </cell>
          <cell r="D47">
            <v>76.510000000000005</v>
          </cell>
          <cell r="E47" t="str">
            <v/>
          </cell>
        </row>
        <row r="48">
          <cell r="B48" t="str">
            <v>Major urban area</v>
          </cell>
          <cell r="C48">
            <v>21</v>
          </cell>
          <cell r="D48">
            <v>27.46</v>
          </cell>
          <cell r="E48" t="str">
            <v>#</v>
          </cell>
        </row>
        <row r="49">
          <cell r="B49" t="str">
            <v>Large urban area</v>
          </cell>
          <cell r="C49">
            <v>6</v>
          </cell>
          <cell r="D49">
            <v>45.59</v>
          </cell>
          <cell r="E49" t="str">
            <v>#</v>
          </cell>
        </row>
        <row r="50">
          <cell r="B50" t="str">
            <v>Medium urban area</v>
          </cell>
          <cell r="C50" t="str">
            <v>S</v>
          </cell>
          <cell r="D50">
            <v>72.08</v>
          </cell>
          <cell r="E50" t="str">
            <v/>
          </cell>
        </row>
        <row r="51">
          <cell r="B51" t="str">
            <v>Small urban area</v>
          </cell>
          <cell r="C51" t="str">
            <v>S</v>
          </cell>
          <cell r="D51">
            <v>65.239999999999995</v>
          </cell>
          <cell r="E51" t="str">
            <v/>
          </cell>
        </row>
        <row r="52">
          <cell r="B52" t="str">
            <v>Rural settlement/rural other</v>
          </cell>
          <cell r="C52" t="str">
            <v>S</v>
          </cell>
          <cell r="D52">
            <v>57.8</v>
          </cell>
          <cell r="E52" t="str">
            <v/>
          </cell>
        </row>
        <row r="53">
          <cell r="B53" t="str">
            <v>Major urban area</v>
          </cell>
          <cell r="C53">
            <v>21</v>
          </cell>
          <cell r="D53">
            <v>27.46</v>
          </cell>
          <cell r="E53" t="str">
            <v>#</v>
          </cell>
        </row>
        <row r="54">
          <cell r="B54" t="str">
            <v>Medium/large urban area</v>
          </cell>
          <cell r="C54">
            <v>8</v>
          </cell>
          <cell r="D54">
            <v>39.06</v>
          </cell>
          <cell r="E54" t="str">
            <v>#</v>
          </cell>
        </row>
        <row r="55">
          <cell r="B55" t="str">
            <v>Small urban/rural area</v>
          </cell>
          <cell r="C55">
            <v>8</v>
          </cell>
          <cell r="D55">
            <v>43.37</v>
          </cell>
          <cell r="E55" t="str">
            <v>#</v>
          </cell>
        </row>
        <row r="56">
          <cell r="B56" t="str">
            <v>Quintile 1 (least deprived)</v>
          </cell>
          <cell r="C56" t="str">
            <v>S</v>
          </cell>
          <cell r="D56">
            <v>65.72</v>
          </cell>
          <cell r="E56" t="str">
            <v/>
          </cell>
        </row>
        <row r="57">
          <cell r="B57" t="str">
            <v>Quintile 2</v>
          </cell>
          <cell r="C57" t="str">
            <v>S</v>
          </cell>
          <cell r="D57">
            <v>67.760000000000005</v>
          </cell>
          <cell r="E57" t="str">
            <v/>
          </cell>
        </row>
        <row r="58">
          <cell r="B58" t="str">
            <v>Quintile 3</v>
          </cell>
          <cell r="C58">
            <v>8</v>
          </cell>
          <cell r="D58">
            <v>45.2</v>
          </cell>
          <cell r="E58" t="str">
            <v>#</v>
          </cell>
        </row>
        <row r="59">
          <cell r="B59" t="str">
            <v>Quintile 4</v>
          </cell>
          <cell r="C59">
            <v>10</v>
          </cell>
          <cell r="D59">
            <v>44.54</v>
          </cell>
          <cell r="E59" t="str">
            <v>#</v>
          </cell>
        </row>
        <row r="60">
          <cell r="B60" t="str">
            <v>Quintile 5 (most deprived)</v>
          </cell>
          <cell r="C60">
            <v>12</v>
          </cell>
          <cell r="D60">
            <v>31.9</v>
          </cell>
          <cell r="E60" t="str">
            <v>#</v>
          </cell>
        </row>
        <row r="61">
          <cell r="B61" t="str">
            <v>Had partner within last 12 months</v>
          </cell>
          <cell r="C61">
            <v>33</v>
          </cell>
          <cell r="D61">
            <v>22.4</v>
          </cell>
          <cell r="E61" t="str">
            <v>#</v>
          </cell>
        </row>
        <row r="62">
          <cell r="B62" t="str">
            <v>Did not have partner within last 12 months</v>
          </cell>
          <cell r="C62" t="str">
            <v>S</v>
          </cell>
          <cell r="D62">
            <v>67.34</v>
          </cell>
          <cell r="E62" t="str">
            <v/>
          </cell>
        </row>
        <row r="63">
          <cell r="B63" t="str">
            <v>Has ever had a partner</v>
          </cell>
          <cell r="C63">
            <v>37</v>
          </cell>
          <cell r="D63">
            <v>20.86</v>
          </cell>
          <cell r="E63" t="str">
            <v>#</v>
          </cell>
        </row>
        <row r="64">
          <cell r="B64" t="str">
            <v>Has never had a partner</v>
          </cell>
          <cell r="C64" t="str">
            <v>S</v>
          </cell>
          <cell r="D64">
            <v>196.35</v>
          </cell>
          <cell r="E64" t="str">
            <v/>
          </cell>
        </row>
        <row r="65">
          <cell r="B65" t="str">
            <v>Partnered – legally registered</v>
          </cell>
          <cell r="C65">
            <v>14</v>
          </cell>
          <cell r="D65">
            <v>33.97</v>
          </cell>
          <cell r="E65" t="str">
            <v>#</v>
          </cell>
        </row>
        <row r="66">
          <cell r="B66" t="str">
            <v>Partnered – not legally registered</v>
          </cell>
          <cell r="C66" t="str">
            <v>S</v>
          </cell>
          <cell r="D66">
            <v>66.569999999999993</v>
          </cell>
          <cell r="E66" t="str">
            <v/>
          </cell>
        </row>
        <row r="67">
          <cell r="B67" t="str">
            <v>Non-partnered</v>
          </cell>
          <cell r="C67">
            <v>17</v>
          </cell>
          <cell r="D67">
            <v>27.21</v>
          </cell>
          <cell r="E67" t="str">
            <v>#</v>
          </cell>
        </row>
        <row r="68">
          <cell r="B68" t="str">
            <v>Never married and never in a civil union</v>
          </cell>
          <cell r="C68">
            <v>10</v>
          </cell>
          <cell r="D68">
            <v>36.1</v>
          </cell>
          <cell r="E68" t="str">
            <v>#</v>
          </cell>
        </row>
        <row r="69">
          <cell r="B69" t="str">
            <v>Divorced</v>
          </cell>
          <cell r="C69" t="str">
            <v>S</v>
          </cell>
          <cell r="D69">
            <v>75.83</v>
          </cell>
          <cell r="E69" t="str">
            <v/>
          </cell>
        </row>
        <row r="70">
          <cell r="B70" t="str">
            <v>Widowed/surviving partner</v>
          </cell>
          <cell r="C70" t="str">
            <v>S</v>
          </cell>
          <cell r="D70">
            <v>119.56</v>
          </cell>
          <cell r="E70" t="str">
            <v/>
          </cell>
        </row>
        <row r="71">
          <cell r="B71" t="str">
            <v>Separated</v>
          </cell>
          <cell r="C71">
            <v>9</v>
          </cell>
          <cell r="D71">
            <v>41.75</v>
          </cell>
          <cell r="E71" t="str">
            <v>#</v>
          </cell>
        </row>
        <row r="72">
          <cell r="B72" t="str">
            <v>Married/civil union/de facto</v>
          </cell>
          <cell r="C72">
            <v>14</v>
          </cell>
          <cell r="D72">
            <v>33.97</v>
          </cell>
          <cell r="E72" t="str">
            <v>#</v>
          </cell>
        </row>
        <row r="73">
          <cell r="B73" t="str">
            <v>Adults with disability</v>
          </cell>
          <cell r="C73" t="str">
            <v>S</v>
          </cell>
          <cell r="D73">
            <v>104.62</v>
          </cell>
          <cell r="E73" t="str">
            <v/>
          </cell>
        </row>
        <row r="74">
          <cell r="B74" t="str">
            <v>Adults without disability</v>
          </cell>
          <cell r="C74">
            <v>35</v>
          </cell>
          <cell r="D74">
            <v>20.58</v>
          </cell>
          <cell r="E74" t="str">
            <v>#</v>
          </cell>
        </row>
        <row r="75">
          <cell r="B75" t="str">
            <v>Low level of psychological distress</v>
          </cell>
          <cell r="C75">
            <v>26</v>
          </cell>
          <cell r="D75">
            <v>22.76</v>
          </cell>
          <cell r="E75" t="str">
            <v>#</v>
          </cell>
        </row>
        <row r="76">
          <cell r="B76" t="str">
            <v>Moderate level of psychological distress</v>
          </cell>
          <cell r="C76">
            <v>6</v>
          </cell>
          <cell r="D76">
            <v>47.92</v>
          </cell>
          <cell r="E76" t="str">
            <v>#</v>
          </cell>
        </row>
        <row r="77">
          <cell r="B77" t="str">
            <v>High level of psychological distress</v>
          </cell>
          <cell r="C77" t="str">
            <v>S</v>
          </cell>
          <cell r="D77">
            <v>66.64</v>
          </cell>
          <cell r="E77" t="str">
            <v/>
          </cell>
        </row>
        <row r="78">
          <cell r="B78" t="str">
            <v>No probable serious mental illness</v>
          </cell>
          <cell r="C78">
            <v>26</v>
          </cell>
          <cell r="D78">
            <v>22.76</v>
          </cell>
          <cell r="E78" t="str">
            <v>#</v>
          </cell>
        </row>
        <row r="79">
          <cell r="B79" t="str">
            <v>Probable serious mental illness</v>
          </cell>
          <cell r="C79">
            <v>6</v>
          </cell>
          <cell r="D79">
            <v>47.92</v>
          </cell>
          <cell r="E79" t="str">
            <v>#</v>
          </cell>
        </row>
        <row r="80">
          <cell r="B80" t="str">
            <v>Employed</v>
          </cell>
          <cell r="C80">
            <v>22</v>
          </cell>
          <cell r="D80">
            <v>24.65</v>
          </cell>
          <cell r="E80" t="str">
            <v>#</v>
          </cell>
        </row>
        <row r="81">
          <cell r="B81" t="str">
            <v>Unemployed</v>
          </cell>
          <cell r="C81" t="str">
            <v>S</v>
          </cell>
          <cell r="D81">
            <v>80.97</v>
          </cell>
          <cell r="E81" t="str">
            <v/>
          </cell>
        </row>
        <row r="82">
          <cell r="B82" t="str">
            <v>Retired</v>
          </cell>
          <cell r="C82" t="str">
            <v>S</v>
          </cell>
          <cell r="D82">
            <v>76.83</v>
          </cell>
          <cell r="E82" t="str">
            <v/>
          </cell>
        </row>
        <row r="83">
          <cell r="B83" t="str">
            <v>Home or caring duties or voluntary work</v>
          </cell>
          <cell r="C83" t="str">
            <v>S</v>
          </cell>
          <cell r="D83">
            <v>53.49</v>
          </cell>
          <cell r="E83" t="str">
            <v/>
          </cell>
        </row>
        <row r="84">
          <cell r="B84" t="str">
            <v>Not employed, studying</v>
          </cell>
          <cell r="C84" t="str">
            <v>S</v>
          </cell>
          <cell r="D84">
            <v>115.86</v>
          </cell>
          <cell r="E84" t="str">
            <v/>
          </cell>
        </row>
        <row r="85">
          <cell r="B85" t="str">
            <v>Not employed, not actively seeking work/unable to work</v>
          </cell>
          <cell r="C85" t="str">
            <v>S</v>
          </cell>
          <cell r="D85">
            <v>72.11</v>
          </cell>
          <cell r="E85" t="str">
            <v/>
          </cell>
        </row>
        <row r="86">
          <cell r="B86" t="str">
            <v>Other employment status</v>
          </cell>
          <cell r="C86" t="str">
            <v>S</v>
          </cell>
          <cell r="D86">
            <v>133.29</v>
          </cell>
          <cell r="E86" t="str">
            <v/>
          </cell>
        </row>
        <row r="87">
          <cell r="B87" t="str">
            <v>Not in the labour force</v>
          </cell>
          <cell r="C87">
            <v>12</v>
          </cell>
          <cell r="D87">
            <v>36.049999999999997</v>
          </cell>
          <cell r="E87" t="str">
            <v>#</v>
          </cell>
        </row>
        <row r="88">
          <cell r="B88" t="str">
            <v>Personal income: $20,000 or less</v>
          </cell>
          <cell r="C88">
            <v>10</v>
          </cell>
          <cell r="D88">
            <v>35.119999999999997</v>
          </cell>
          <cell r="E88" t="str">
            <v>#</v>
          </cell>
        </row>
        <row r="89">
          <cell r="B89" t="str">
            <v>Personal income: $20,001–$40,000</v>
          </cell>
          <cell r="C89">
            <v>13</v>
          </cell>
          <cell r="D89">
            <v>39.31</v>
          </cell>
          <cell r="E89" t="str">
            <v>#</v>
          </cell>
        </row>
        <row r="90">
          <cell r="B90" t="str">
            <v>Personal income: $40,001–$60,000</v>
          </cell>
          <cell r="C90" t="str">
            <v>S</v>
          </cell>
          <cell r="D90">
            <v>50.57</v>
          </cell>
          <cell r="E90" t="str">
            <v/>
          </cell>
        </row>
        <row r="91">
          <cell r="B91" t="str">
            <v>Personal income: $60,001 or more</v>
          </cell>
          <cell r="C91">
            <v>8</v>
          </cell>
          <cell r="D91">
            <v>44.66</v>
          </cell>
          <cell r="E91" t="str">
            <v>#</v>
          </cell>
        </row>
        <row r="92">
          <cell r="B92" t="str">
            <v>Household income: $40,000 or less</v>
          </cell>
          <cell r="C92">
            <v>14</v>
          </cell>
          <cell r="D92">
            <v>29.53</v>
          </cell>
          <cell r="E92" t="str">
            <v>#</v>
          </cell>
        </row>
        <row r="93">
          <cell r="B93" t="str">
            <v>Household income: $40,001–$60,000</v>
          </cell>
          <cell r="C93">
            <v>8</v>
          </cell>
          <cell r="D93">
            <v>45.94</v>
          </cell>
          <cell r="E93" t="str">
            <v>#</v>
          </cell>
        </row>
        <row r="94">
          <cell r="B94" t="str">
            <v>Household income: $60,001–$100,000</v>
          </cell>
          <cell r="C94">
            <v>6</v>
          </cell>
          <cell r="D94">
            <v>44.97</v>
          </cell>
          <cell r="E94" t="str">
            <v>#</v>
          </cell>
        </row>
        <row r="95">
          <cell r="B95" t="str">
            <v>Household income: $100,001 or more</v>
          </cell>
          <cell r="C95">
            <v>10</v>
          </cell>
          <cell r="D95">
            <v>43.61</v>
          </cell>
          <cell r="E95" t="str">
            <v>#</v>
          </cell>
        </row>
        <row r="96">
          <cell r="B96" t="str">
            <v>Not at all limited</v>
          </cell>
          <cell r="C96">
            <v>10</v>
          </cell>
          <cell r="D96">
            <v>35.36</v>
          </cell>
          <cell r="E96" t="str">
            <v>#</v>
          </cell>
        </row>
        <row r="97">
          <cell r="B97" t="str">
            <v>A little limited</v>
          </cell>
          <cell r="C97">
            <v>7</v>
          </cell>
          <cell r="D97">
            <v>44.86</v>
          </cell>
          <cell r="E97" t="str">
            <v>#</v>
          </cell>
        </row>
        <row r="98">
          <cell r="B98" t="str">
            <v>Quite limited</v>
          </cell>
          <cell r="C98" t="str">
            <v>S</v>
          </cell>
          <cell r="D98">
            <v>77.38</v>
          </cell>
          <cell r="E98" t="str">
            <v/>
          </cell>
        </row>
        <row r="99">
          <cell r="B99" t="str">
            <v>Very limited</v>
          </cell>
          <cell r="C99" t="str">
            <v>S</v>
          </cell>
          <cell r="D99">
            <v>55.89</v>
          </cell>
          <cell r="E99" t="str">
            <v/>
          </cell>
        </row>
        <row r="100">
          <cell r="B100" t="str">
            <v>Couldn't buy it</v>
          </cell>
          <cell r="C100">
            <v>12</v>
          </cell>
          <cell r="D100">
            <v>35.14</v>
          </cell>
          <cell r="E100" t="str">
            <v>#</v>
          </cell>
        </row>
        <row r="101">
          <cell r="B101" t="str">
            <v>Not at all limited</v>
          </cell>
          <cell r="C101">
            <v>10</v>
          </cell>
          <cell r="D101">
            <v>35.36</v>
          </cell>
          <cell r="E101" t="str">
            <v>#</v>
          </cell>
        </row>
        <row r="102">
          <cell r="B102" t="str">
            <v>A little limited</v>
          </cell>
          <cell r="C102">
            <v>7</v>
          </cell>
          <cell r="D102">
            <v>44.86</v>
          </cell>
          <cell r="E102" t="str">
            <v>#</v>
          </cell>
        </row>
        <row r="103">
          <cell r="B103" t="str">
            <v>Quite or very limited</v>
          </cell>
          <cell r="C103">
            <v>8</v>
          </cell>
          <cell r="D103">
            <v>44.73</v>
          </cell>
          <cell r="E103" t="str">
            <v>#</v>
          </cell>
        </row>
        <row r="104">
          <cell r="B104" t="str">
            <v>Couldn't buy it</v>
          </cell>
          <cell r="C104">
            <v>12</v>
          </cell>
          <cell r="D104">
            <v>35.14</v>
          </cell>
          <cell r="E104" t="str">
            <v>#</v>
          </cell>
        </row>
        <row r="105">
          <cell r="B105" t="str">
            <v>Yes, can meet unexpected expense</v>
          </cell>
          <cell r="C105">
            <v>24</v>
          </cell>
          <cell r="D105">
            <v>28.36</v>
          </cell>
          <cell r="E105" t="str">
            <v>#</v>
          </cell>
        </row>
        <row r="106">
          <cell r="B106" t="str">
            <v>No, cannot meet unexpected expense</v>
          </cell>
          <cell r="C106">
            <v>12</v>
          </cell>
          <cell r="D106">
            <v>33.590000000000003</v>
          </cell>
          <cell r="E106" t="str">
            <v>#</v>
          </cell>
        </row>
        <row r="107">
          <cell r="B107" t="str">
            <v>Household had no vehicle access</v>
          </cell>
          <cell r="C107" t="str">
            <v>S</v>
          </cell>
          <cell r="D107">
            <v>54.37</v>
          </cell>
          <cell r="E107" t="str">
            <v/>
          </cell>
        </row>
        <row r="108">
          <cell r="B108" t="str">
            <v>Household had vehicle access</v>
          </cell>
          <cell r="C108">
            <v>35</v>
          </cell>
          <cell r="D108">
            <v>21.75</v>
          </cell>
          <cell r="E108" t="str">
            <v>#</v>
          </cell>
        </row>
        <row r="109">
          <cell r="B109" t="str">
            <v>Household had no access to device</v>
          </cell>
          <cell r="C109" t="str">
            <v>S</v>
          </cell>
          <cell r="D109">
            <v>114.4</v>
          </cell>
          <cell r="E109" t="str">
            <v/>
          </cell>
        </row>
        <row r="110">
          <cell r="B110" t="str">
            <v>Household had access to device</v>
          </cell>
          <cell r="C110">
            <v>37</v>
          </cell>
          <cell r="D110">
            <v>21.18</v>
          </cell>
          <cell r="E110" t="str">
            <v>#</v>
          </cell>
        </row>
        <row r="111">
          <cell r="B111" t="str">
            <v>One person household</v>
          </cell>
          <cell r="C111">
            <v>4</v>
          </cell>
          <cell r="D111">
            <v>38.200000000000003</v>
          </cell>
          <cell r="E111" t="str">
            <v>#</v>
          </cell>
        </row>
        <row r="112">
          <cell r="B112" t="str">
            <v>One parent with child(ren)</v>
          </cell>
          <cell r="C112">
            <v>12</v>
          </cell>
          <cell r="D112">
            <v>37.82</v>
          </cell>
          <cell r="E112" t="str">
            <v>#</v>
          </cell>
        </row>
        <row r="113">
          <cell r="B113" t="str">
            <v>Couple only</v>
          </cell>
          <cell r="C113" t="str">
            <v>S</v>
          </cell>
          <cell r="D113">
            <v>54.61</v>
          </cell>
          <cell r="E113" t="str">
            <v/>
          </cell>
        </row>
        <row r="114">
          <cell r="B114" t="str">
            <v>Couple with child(ren)</v>
          </cell>
          <cell r="C114" t="str">
            <v>S</v>
          </cell>
          <cell r="D114">
            <v>50.85</v>
          </cell>
          <cell r="E114" t="str">
            <v/>
          </cell>
        </row>
        <row r="115">
          <cell r="B115" t="str">
            <v>Other multi-person household</v>
          </cell>
          <cell r="C115" t="str">
            <v>S</v>
          </cell>
          <cell r="D115">
            <v>92.19</v>
          </cell>
          <cell r="E115" t="str">
            <v/>
          </cell>
        </row>
        <row r="116">
          <cell r="B116" t="str">
            <v>Other household with couple and/or child</v>
          </cell>
          <cell r="C116" t="str">
            <v>S</v>
          </cell>
          <cell r="D116">
            <v>52.64</v>
          </cell>
          <cell r="E116" t="str">
            <v/>
          </cell>
        </row>
        <row r="117">
          <cell r="B117" t="str">
            <v>One-person household</v>
          </cell>
          <cell r="C117">
            <v>4</v>
          </cell>
          <cell r="D117">
            <v>38.200000000000003</v>
          </cell>
          <cell r="E117" t="str">
            <v>#</v>
          </cell>
        </row>
        <row r="118">
          <cell r="B118" t="str">
            <v>Two-people household</v>
          </cell>
          <cell r="C118">
            <v>9</v>
          </cell>
          <cell r="D118">
            <v>34.33</v>
          </cell>
          <cell r="E118" t="str">
            <v>#</v>
          </cell>
        </row>
        <row r="119">
          <cell r="B119" t="str">
            <v>Three-people household</v>
          </cell>
          <cell r="C119">
            <v>9</v>
          </cell>
          <cell r="D119">
            <v>34.46</v>
          </cell>
          <cell r="E119" t="str">
            <v>#</v>
          </cell>
        </row>
        <row r="120">
          <cell r="B120" t="str">
            <v>Four-people household</v>
          </cell>
          <cell r="C120" t="str">
            <v>S</v>
          </cell>
          <cell r="D120">
            <v>57.17</v>
          </cell>
          <cell r="E120" t="str">
            <v/>
          </cell>
        </row>
        <row r="121">
          <cell r="B121" t="str">
            <v>Five-or-more-people household</v>
          </cell>
          <cell r="C121" t="str">
            <v>S</v>
          </cell>
          <cell r="D121">
            <v>56.89</v>
          </cell>
          <cell r="E121" t="str">
            <v/>
          </cell>
        </row>
        <row r="122">
          <cell r="B122" t="str">
            <v>No children in household</v>
          </cell>
          <cell r="C122">
            <v>15</v>
          </cell>
          <cell r="D122">
            <v>25.32</v>
          </cell>
          <cell r="E122" t="str">
            <v>#</v>
          </cell>
        </row>
        <row r="123">
          <cell r="B123" t="str">
            <v>One-child household</v>
          </cell>
          <cell r="C123">
            <v>6</v>
          </cell>
          <cell r="D123">
            <v>41.76</v>
          </cell>
          <cell r="E123" t="str">
            <v>#</v>
          </cell>
        </row>
        <row r="124">
          <cell r="B124" t="str">
            <v>Two-or-more-children household</v>
          </cell>
          <cell r="C124">
            <v>16</v>
          </cell>
          <cell r="D124">
            <v>36.92</v>
          </cell>
          <cell r="E124" t="str">
            <v>#</v>
          </cell>
        </row>
        <row r="125">
          <cell r="B125" t="str">
            <v>No children in household</v>
          </cell>
          <cell r="C125">
            <v>15</v>
          </cell>
          <cell r="D125">
            <v>25.32</v>
          </cell>
          <cell r="E125" t="str">
            <v>#</v>
          </cell>
        </row>
        <row r="126">
          <cell r="B126" t="str">
            <v>One-or-more-children household</v>
          </cell>
          <cell r="C126">
            <v>22</v>
          </cell>
          <cell r="D126">
            <v>30.91</v>
          </cell>
          <cell r="E126" t="str">
            <v>#</v>
          </cell>
        </row>
        <row r="127">
          <cell r="B127" t="str">
            <v>Yes, lived at current address</v>
          </cell>
          <cell r="C127">
            <v>27</v>
          </cell>
          <cell r="D127">
            <v>26.57</v>
          </cell>
          <cell r="E127" t="str">
            <v>#</v>
          </cell>
        </row>
        <row r="128">
          <cell r="B128" t="str">
            <v>No, did not live at current address</v>
          </cell>
          <cell r="C128">
            <v>10</v>
          </cell>
          <cell r="D128">
            <v>37.28</v>
          </cell>
          <cell r="E128" t="str">
            <v>#</v>
          </cell>
        </row>
        <row r="129">
          <cell r="B129" t="str">
            <v>Owned</v>
          </cell>
          <cell r="C129">
            <v>17</v>
          </cell>
          <cell r="D129">
            <v>35.479999999999997</v>
          </cell>
          <cell r="E129" t="str">
            <v>#</v>
          </cell>
        </row>
        <row r="130">
          <cell r="B130" t="str">
            <v>Rented, private</v>
          </cell>
          <cell r="C130">
            <v>15</v>
          </cell>
          <cell r="D130">
            <v>26.67</v>
          </cell>
          <cell r="E130" t="str">
            <v>#</v>
          </cell>
        </row>
      </sheetData>
      <sheetData sheetId="22">
        <row r="4">
          <cell r="B4" t="str">
            <v>New Zealand Average</v>
          </cell>
          <cell r="C4">
            <v>23</v>
          </cell>
          <cell r="D4">
            <v>22.76</v>
          </cell>
          <cell r="E4" t="str">
            <v>#</v>
          </cell>
        </row>
        <row r="5">
          <cell r="B5" t="str">
            <v>Male</v>
          </cell>
          <cell r="C5" t="str">
            <v>S</v>
          </cell>
          <cell r="D5">
            <v>77.88</v>
          </cell>
          <cell r="E5" t="str">
            <v/>
          </cell>
        </row>
        <row r="6">
          <cell r="B6" t="str">
            <v>Female</v>
          </cell>
          <cell r="C6">
            <v>22</v>
          </cell>
          <cell r="D6">
            <v>24.65</v>
          </cell>
          <cell r="E6" t="str">
            <v>#</v>
          </cell>
        </row>
        <row r="7">
          <cell r="B7" t="str">
            <v>Gender diverse</v>
          </cell>
          <cell r="C7" t="str">
            <v>S</v>
          </cell>
          <cell r="D7">
            <v>196.91</v>
          </cell>
          <cell r="E7" t="str">
            <v/>
          </cell>
        </row>
        <row r="8">
          <cell r="B8" t="str">
            <v>Cis-male</v>
          </cell>
          <cell r="C8" t="str">
            <v>S</v>
          </cell>
          <cell r="D8">
            <v>77.88</v>
          </cell>
          <cell r="E8" t="str">
            <v/>
          </cell>
        </row>
        <row r="9">
          <cell r="B9" t="str">
            <v>Cis-female</v>
          </cell>
          <cell r="C9">
            <v>22</v>
          </cell>
          <cell r="D9">
            <v>24.65</v>
          </cell>
          <cell r="E9" t="str">
            <v>#</v>
          </cell>
        </row>
        <row r="10">
          <cell r="B10" t="str">
            <v>Gender-diverse or trans-gender</v>
          </cell>
          <cell r="C10" t="str">
            <v>S</v>
          </cell>
          <cell r="D10">
            <v>196.91</v>
          </cell>
          <cell r="E10" t="str">
            <v/>
          </cell>
        </row>
        <row r="11">
          <cell r="B11" t="str">
            <v>Heterosexual</v>
          </cell>
          <cell r="C11">
            <v>20</v>
          </cell>
          <cell r="D11">
            <v>24.64</v>
          </cell>
          <cell r="E11" t="str">
            <v>#</v>
          </cell>
        </row>
        <row r="12">
          <cell r="B12" t="str">
            <v>Gay or lesbian</v>
          </cell>
          <cell r="C12" t="str">
            <v>S</v>
          </cell>
          <cell r="D12">
            <v>155.32</v>
          </cell>
          <cell r="E12" t="str">
            <v/>
          </cell>
        </row>
        <row r="13">
          <cell r="B13" t="str">
            <v>Bisexual</v>
          </cell>
          <cell r="C13" t="str">
            <v>S</v>
          </cell>
          <cell r="D13">
            <v>78.45</v>
          </cell>
          <cell r="E13" t="str">
            <v/>
          </cell>
        </row>
        <row r="14">
          <cell r="B14" t="str">
            <v>Other sexual identity</v>
          </cell>
          <cell r="C14">
            <v>0</v>
          </cell>
          <cell r="D14" t="str">
            <v>.</v>
          </cell>
          <cell r="E14" t="str">
            <v/>
          </cell>
        </row>
        <row r="15">
          <cell r="B15" t="str">
            <v>People with diverse sexualities</v>
          </cell>
          <cell r="C15" t="str">
            <v>S</v>
          </cell>
          <cell r="D15">
            <v>70.53</v>
          </cell>
          <cell r="E15" t="str">
            <v/>
          </cell>
        </row>
        <row r="16">
          <cell r="B16" t="str">
            <v>Not LGBT</v>
          </cell>
          <cell r="C16">
            <v>21</v>
          </cell>
          <cell r="D16">
            <v>24.4</v>
          </cell>
          <cell r="E16" t="str">
            <v>#</v>
          </cell>
        </row>
        <row r="17">
          <cell r="B17" t="str">
            <v>LGBT</v>
          </cell>
          <cell r="C17" t="str">
            <v>S</v>
          </cell>
          <cell r="D17">
            <v>67.760000000000005</v>
          </cell>
          <cell r="E17" t="str">
            <v/>
          </cell>
        </row>
        <row r="18">
          <cell r="B18" t="str">
            <v>15–19 years</v>
          </cell>
          <cell r="C18" t="str">
            <v>S</v>
          </cell>
          <cell r="D18">
            <v>113.44</v>
          </cell>
          <cell r="E18" t="str">
            <v/>
          </cell>
        </row>
        <row r="19">
          <cell r="B19" t="str">
            <v>20–29 years</v>
          </cell>
          <cell r="C19">
            <v>7</v>
          </cell>
          <cell r="D19">
            <v>42.87</v>
          </cell>
          <cell r="E19" t="str">
            <v>#</v>
          </cell>
        </row>
        <row r="20">
          <cell r="B20" t="str">
            <v>30–39 years</v>
          </cell>
          <cell r="C20">
            <v>8</v>
          </cell>
          <cell r="D20">
            <v>41.57</v>
          </cell>
          <cell r="E20" t="str">
            <v>#</v>
          </cell>
        </row>
        <row r="21">
          <cell r="B21" t="str">
            <v>40–49 years</v>
          </cell>
          <cell r="C21" t="str">
            <v>S</v>
          </cell>
          <cell r="D21">
            <v>53.92</v>
          </cell>
          <cell r="E21" t="str">
            <v/>
          </cell>
        </row>
        <row r="22">
          <cell r="B22" t="str">
            <v>50–59 years</v>
          </cell>
          <cell r="C22" t="str">
            <v>S</v>
          </cell>
          <cell r="D22">
            <v>78.44</v>
          </cell>
          <cell r="E22" t="str">
            <v/>
          </cell>
        </row>
        <row r="23">
          <cell r="B23" t="str">
            <v>60–64 years</v>
          </cell>
          <cell r="C23" t="str">
            <v>S</v>
          </cell>
          <cell r="D23">
            <v>168.37</v>
          </cell>
          <cell r="E23" t="str">
            <v/>
          </cell>
        </row>
        <row r="24">
          <cell r="B24" t="str">
            <v>65 years and over</v>
          </cell>
          <cell r="C24" t="str">
            <v>S</v>
          </cell>
          <cell r="D24">
            <v>148.29</v>
          </cell>
          <cell r="E24" t="str">
            <v/>
          </cell>
        </row>
        <row r="25">
          <cell r="B25" t="str">
            <v>15–29 years</v>
          </cell>
          <cell r="C25">
            <v>8</v>
          </cell>
          <cell r="D25">
            <v>39.020000000000003</v>
          </cell>
          <cell r="E25" t="str">
            <v>#</v>
          </cell>
        </row>
        <row r="26">
          <cell r="B26" t="str">
            <v>30–64 years</v>
          </cell>
          <cell r="C26">
            <v>15</v>
          </cell>
          <cell r="D26">
            <v>27.15</v>
          </cell>
          <cell r="E26" t="str">
            <v>#</v>
          </cell>
        </row>
        <row r="27">
          <cell r="B27" t="str">
            <v>65 years and over</v>
          </cell>
          <cell r="C27" t="str">
            <v>S</v>
          </cell>
          <cell r="D27">
            <v>148.29</v>
          </cell>
          <cell r="E27" t="str">
            <v/>
          </cell>
        </row>
        <row r="28">
          <cell r="B28" t="str">
            <v>15–19 years</v>
          </cell>
          <cell r="C28" t="str">
            <v>S</v>
          </cell>
          <cell r="D28">
            <v>113.44</v>
          </cell>
          <cell r="E28" t="str">
            <v/>
          </cell>
        </row>
        <row r="29">
          <cell r="B29" t="str">
            <v>20–29 years</v>
          </cell>
          <cell r="C29">
            <v>7</v>
          </cell>
          <cell r="D29">
            <v>42.87</v>
          </cell>
          <cell r="E29" t="str">
            <v>#</v>
          </cell>
        </row>
        <row r="30">
          <cell r="B30" t="str">
            <v>NZ European</v>
          </cell>
          <cell r="C30">
            <v>18</v>
          </cell>
          <cell r="D30">
            <v>28.97</v>
          </cell>
          <cell r="E30" t="str">
            <v>#</v>
          </cell>
        </row>
        <row r="31">
          <cell r="B31" t="str">
            <v>Māori</v>
          </cell>
          <cell r="C31">
            <v>8</v>
          </cell>
          <cell r="D31">
            <v>36.19</v>
          </cell>
          <cell r="E31" t="str">
            <v>#</v>
          </cell>
        </row>
        <row r="32">
          <cell r="B32" t="str">
            <v>Pacific peoples</v>
          </cell>
          <cell r="C32" t="str">
            <v>S</v>
          </cell>
          <cell r="D32">
            <v>104.95</v>
          </cell>
          <cell r="E32" t="str">
            <v/>
          </cell>
        </row>
        <row r="33">
          <cell r="B33" t="str">
            <v>Asian</v>
          </cell>
          <cell r="C33" t="str">
            <v>S</v>
          </cell>
          <cell r="D33">
            <v>110.15</v>
          </cell>
          <cell r="E33" t="str">
            <v/>
          </cell>
        </row>
        <row r="34">
          <cell r="B34" t="str">
            <v>Chinese</v>
          </cell>
          <cell r="C34" t="str">
            <v>S</v>
          </cell>
          <cell r="D34">
            <v>163.72</v>
          </cell>
          <cell r="E34" t="str">
            <v/>
          </cell>
        </row>
        <row r="35">
          <cell r="B35" t="str">
            <v>Indian</v>
          </cell>
          <cell r="C35">
            <v>0</v>
          </cell>
          <cell r="D35" t="str">
            <v>.</v>
          </cell>
          <cell r="E35" t="str">
            <v/>
          </cell>
        </row>
        <row r="36">
          <cell r="B36" t="str">
            <v>Other Asian ethnicity</v>
          </cell>
          <cell r="C36" t="str">
            <v>S</v>
          </cell>
          <cell r="D36">
            <v>143.08000000000001</v>
          </cell>
          <cell r="E36" t="str">
            <v/>
          </cell>
        </row>
        <row r="37">
          <cell r="B37" t="str">
            <v>Other ethnicity</v>
          </cell>
          <cell r="C37">
            <v>0</v>
          </cell>
          <cell r="D37" t="str">
            <v>.</v>
          </cell>
          <cell r="E37" t="str">
            <v/>
          </cell>
        </row>
        <row r="38">
          <cell r="B38" t="str">
            <v>Other ethnicity (except European and Māori)</v>
          </cell>
          <cell r="C38" t="str">
            <v>S</v>
          </cell>
          <cell r="D38">
            <v>80.39</v>
          </cell>
          <cell r="E38" t="str">
            <v/>
          </cell>
        </row>
        <row r="39">
          <cell r="B39" t="str">
            <v>Other ethnicity (except European, Māori and Asian)</v>
          </cell>
          <cell r="C39" t="str">
            <v>S</v>
          </cell>
          <cell r="D39">
            <v>104.95</v>
          </cell>
          <cell r="E39" t="str">
            <v/>
          </cell>
        </row>
        <row r="40">
          <cell r="B40" t="str">
            <v>Other ethnicity (except European, Māori and Pacific)</v>
          </cell>
          <cell r="C40" t="str">
            <v>S</v>
          </cell>
          <cell r="D40">
            <v>110.15</v>
          </cell>
          <cell r="E40" t="str">
            <v/>
          </cell>
        </row>
        <row r="41">
          <cell r="B41">
            <v>2018</v>
          </cell>
          <cell r="C41">
            <v>10</v>
          </cell>
          <cell r="D41">
            <v>34.590000000000003</v>
          </cell>
          <cell r="E41" t="str">
            <v>#</v>
          </cell>
        </row>
        <row r="42">
          <cell r="B42" t="str">
            <v>2019/20</v>
          </cell>
          <cell r="C42">
            <v>13</v>
          </cell>
          <cell r="D42">
            <v>33.270000000000003</v>
          </cell>
          <cell r="E42" t="str">
            <v>#</v>
          </cell>
        </row>
        <row r="43">
          <cell r="B43" t="str">
            <v>Auckland</v>
          </cell>
          <cell r="C43" t="str">
            <v>S</v>
          </cell>
          <cell r="D43">
            <v>52.55</v>
          </cell>
          <cell r="E43" t="str">
            <v/>
          </cell>
        </row>
        <row r="44">
          <cell r="B44" t="str">
            <v>Wellington</v>
          </cell>
          <cell r="C44" t="str">
            <v>S</v>
          </cell>
          <cell r="D44">
            <v>66.16</v>
          </cell>
          <cell r="E44" t="str">
            <v/>
          </cell>
        </row>
        <row r="45">
          <cell r="B45" t="str">
            <v>Rest of North Island</v>
          </cell>
          <cell r="C45">
            <v>8</v>
          </cell>
          <cell r="D45">
            <v>39.200000000000003</v>
          </cell>
          <cell r="E45" t="str">
            <v>#</v>
          </cell>
        </row>
        <row r="46">
          <cell r="B46" t="str">
            <v>Canterbury</v>
          </cell>
          <cell r="C46" t="str">
            <v>S</v>
          </cell>
          <cell r="D46">
            <v>75.489999999999995</v>
          </cell>
          <cell r="E46" t="str">
            <v/>
          </cell>
        </row>
        <row r="47">
          <cell r="B47" t="str">
            <v>Rest of South Island</v>
          </cell>
          <cell r="C47">
            <v>5</v>
          </cell>
          <cell r="D47">
            <v>49.01</v>
          </cell>
          <cell r="E47" t="str">
            <v>#</v>
          </cell>
        </row>
        <row r="48">
          <cell r="B48" t="str">
            <v>Major urban area</v>
          </cell>
          <cell r="C48">
            <v>9</v>
          </cell>
          <cell r="D48">
            <v>34.270000000000003</v>
          </cell>
          <cell r="E48" t="str">
            <v>#</v>
          </cell>
        </row>
        <row r="49">
          <cell r="B49" t="str">
            <v>Large urban area</v>
          </cell>
          <cell r="C49" t="str">
            <v>S</v>
          </cell>
          <cell r="D49">
            <v>52.82</v>
          </cell>
          <cell r="E49" t="str">
            <v/>
          </cell>
        </row>
        <row r="50">
          <cell r="B50" t="str">
            <v>Medium urban area</v>
          </cell>
          <cell r="C50" t="str">
            <v>S</v>
          </cell>
          <cell r="D50">
            <v>73.84</v>
          </cell>
          <cell r="E50" t="str">
            <v/>
          </cell>
        </row>
        <row r="51">
          <cell r="B51" t="str">
            <v>Small urban area</v>
          </cell>
          <cell r="C51" t="str">
            <v>S</v>
          </cell>
          <cell r="D51">
            <v>68.760000000000005</v>
          </cell>
          <cell r="E51" t="str">
            <v/>
          </cell>
        </row>
        <row r="52">
          <cell r="B52" t="str">
            <v>Rural settlement/rural other</v>
          </cell>
          <cell r="C52" t="str">
            <v>S</v>
          </cell>
          <cell r="D52">
            <v>68.8</v>
          </cell>
          <cell r="E52" t="str">
            <v/>
          </cell>
        </row>
        <row r="53">
          <cell r="B53" t="str">
            <v>Major urban area</v>
          </cell>
          <cell r="C53">
            <v>9</v>
          </cell>
          <cell r="D53">
            <v>34.270000000000003</v>
          </cell>
          <cell r="E53" t="str">
            <v>#</v>
          </cell>
        </row>
        <row r="54">
          <cell r="B54" t="str">
            <v>Medium/large urban area</v>
          </cell>
          <cell r="C54">
            <v>7</v>
          </cell>
          <cell r="D54">
            <v>43.75</v>
          </cell>
          <cell r="E54" t="str">
            <v>#</v>
          </cell>
        </row>
        <row r="55">
          <cell r="B55" t="str">
            <v>Small urban/rural area</v>
          </cell>
          <cell r="C55">
            <v>7</v>
          </cell>
          <cell r="D55">
            <v>50</v>
          </cell>
          <cell r="E55" t="str">
            <v>#</v>
          </cell>
        </row>
        <row r="56">
          <cell r="B56" t="str">
            <v>Quintile 1 (least deprived)</v>
          </cell>
          <cell r="C56" t="str">
            <v>S</v>
          </cell>
          <cell r="D56">
            <v>62.03</v>
          </cell>
          <cell r="E56" t="str">
            <v/>
          </cell>
        </row>
        <row r="57">
          <cell r="B57" t="str">
            <v>Quintile 2</v>
          </cell>
          <cell r="C57" t="str">
            <v>S</v>
          </cell>
          <cell r="D57">
            <v>68.760000000000005</v>
          </cell>
          <cell r="E57" t="str">
            <v/>
          </cell>
        </row>
        <row r="58">
          <cell r="B58" t="str">
            <v>Quintile 3</v>
          </cell>
          <cell r="C58" t="str">
            <v>S</v>
          </cell>
          <cell r="D58">
            <v>50.06</v>
          </cell>
          <cell r="E58" t="str">
            <v/>
          </cell>
        </row>
        <row r="59">
          <cell r="B59" t="str">
            <v>Quintile 4</v>
          </cell>
          <cell r="C59" t="str">
            <v>S</v>
          </cell>
          <cell r="D59">
            <v>55.27</v>
          </cell>
          <cell r="E59" t="str">
            <v/>
          </cell>
        </row>
        <row r="60">
          <cell r="B60" t="str">
            <v>Quintile 5 (most deprived)</v>
          </cell>
          <cell r="C60">
            <v>8</v>
          </cell>
          <cell r="D60">
            <v>35.700000000000003</v>
          </cell>
          <cell r="E60" t="str">
            <v>#</v>
          </cell>
        </row>
        <row r="61">
          <cell r="B61" t="str">
            <v>Had partner within last 12 months</v>
          </cell>
          <cell r="C61">
            <v>14</v>
          </cell>
          <cell r="D61">
            <v>29.4</v>
          </cell>
          <cell r="E61" t="str">
            <v>#</v>
          </cell>
        </row>
        <row r="62">
          <cell r="B62" t="str">
            <v>Did not have partner within last 12 months</v>
          </cell>
          <cell r="C62">
            <v>9</v>
          </cell>
          <cell r="D62">
            <v>41.72</v>
          </cell>
          <cell r="E62" t="str">
            <v>#</v>
          </cell>
        </row>
        <row r="63">
          <cell r="B63" t="str">
            <v>Has ever had a partner</v>
          </cell>
          <cell r="C63">
            <v>22</v>
          </cell>
          <cell r="D63">
            <v>23.1</v>
          </cell>
          <cell r="E63" t="str">
            <v>#</v>
          </cell>
        </row>
        <row r="64">
          <cell r="B64" t="str">
            <v>Has never had a partner</v>
          </cell>
          <cell r="C64" t="str">
            <v>S</v>
          </cell>
          <cell r="D64">
            <v>168.88</v>
          </cell>
          <cell r="E64" t="str">
            <v/>
          </cell>
        </row>
        <row r="65">
          <cell r="B65" t="str">
            <v>Partnered – legally registered</v>
          </cell>
          <cell r="C65" t="str">
            <v>S</v>
          </cell>
          <cell r="D65">
            <v>75.239999999999995</v>
          </cell>
          <cell r="E65" t="str">
            <v/>
          </cell>
        </row>
        <row r="66">
          <cell r="B66" t="str">
            <v>Partnered – not legally registered</v>
          </cell>
          <cell r="C66" t="str">
            <v>S</v>
          </cell>
          <cell r="D66">
            <v>73.56</v>
          </cell>
          <cell r="E66" t="str">
            <v/>
          </cell>
        </row>
        <row r="67">
          <cell r="B67" t="str">
            <v>Non-partnered</v>
          </cell>
          <cell r="C67">
            <v>19</v>
          </cell>
          <cell r="D67">
            <v>26.28</v>
          </cell>
          <cell r="E67" t="str">
            <v>#</v>
          </cell>
        </row>
        <row r="68">
          <cell r="B68" t="str">
            <v>Never married and never in a civil union</v>
          </cell>
          <cell r="C68">
            <v>7</v>
          </cell>
          <cell r="D68">
            <v>39.58</v>
          </cell>
          <cell r="E68" t="str">
            <v>#</v>
          </cell>
        </row>
        <row r="69">
          <cell r="B69" t="str">
            <v>Divorced</v>
          </cell>
          <cell r="C69" t="str">
            <v>S</v>
          </cell>
          <cell r="D69">
            <v>75.2</v>
          </cell>
          <cell r="E69" t="str">
            <v/>
          </cell>
        </row>
        <row r="70">
          <cell r="B70" t="str">
            <v>Widowed/surviving partner</v>
          </cell>
          <cell r="C70">
            <v>0</v>
          </cell>
          <cell r="D70" t="str">
            <v>.</v>
          </cell>
          <cell r="E70" t="str">
            <v/>
          </cell>
        </row>
        <row r="71">
          <cell r="B71" t="str">
            <v>Separated</v>
          </cell>
          <cell r="C71">
            <v>10</v>
          </cell>
          <cell r="D71">
            <v>35.57</v>
          </cell>
          <cell r="E71" t="str">
            <v>#</v>
          </cell>
        </row>
        <row r="72">
          <cell r="B72" t="str">
            <v>Married/civil union/de facto</v>
          </cell>
          <cell r="C72" t="str">
            <v>S</v>
          </cell>
          <cell r="D72">
            <v>73.900000000000006</v>
          </cell>
          <cell r="E72" t="str">
            <v/>
          </cell>
        </row>
        <row r="73">
          <cell r="B73" t="str">
            <v>Adults with disability</v>
          </cell>
          <cell r="C73" t="str">
            <v>S</v>
          </cell>
          <cell r="D73">
            <v>84.69</v>
          </cell>
          <cell r="E73" t="str">
            <v/>
          </cell>
        </row>
        <row r="74">
          <cell r="B74" t="str">
            <v>Adults without disability</v>
          </cell>
          <cell r="C74">
            <v>22</v>
          </cell>
          <cell r="D74">
            <v>23.8</v>
          </cell>
          <cell r="E74" t="str">
            <v>#</v>
          </cell>
        </row>
        <row r="75">
          <cell r="B75" t="str">
            <v>Low level of psychological distress</v>
          </cell>
          <cell r="C75">
            <v>20</v>
          </cell>
          <cell r="D75">
            <v>23.9</v>
          </cell>
          <cell r="E75" t="str">
            <v>#</v>
          </cell>
        </row>
        <row r="76">
          <cell r="B76" t="str">
            <v>Moderate level of psychological distress</v>
          </cell>
          <cell r="C76" t="str">
            <v>S</v>
          </cell>
          <cell r="D76">
            <v>109.13</v>
          </cell>
          <cell r="E76" t="str">
            <v/>
          </cell>
        </row>
        <row r="77">
          <cell r="B77" t="str">
            <v>High level of psychological distress</v>
          </cell>
          <cell r="C77" t="str">
            <v>S</v>
          </cell>
          <cell r="D77">
            <v>79.760000000000005</v>
          </cell>
          <cell r="E77" t="str">
            <v/>
          </cell>
        </row>
        <row r="78">
          <cell r="B78" t="str">
            <v>No probable serious mental illness</v>
          </cell>
          <cell r="C78">
            <v>20</v>
          </cell>
          <cell r="D78">
            <v>23.9</v>
          </cell>
          <cell r="E78" t="str">
            <v>#</v>
          </cell>
        </row>
        <row r="79">
          <cell r="B79" t="str">
            <v>Probable serious mental illness</v>
          </cell>
          <cell r="C79" t="str">
            <v>S</v>
          </cell>
          <cell r="D79">
            <v>109.13</v>
          </cell>
          <cell r="E79" t="str">
            <v/>
          </cell>
        </row>
        <row r="80">
          <cell r="B80" t="str">
            <v>Employed</v>
          </cell>
          <cell r="C80">
            <v>12</v>
          </cell>
          <cell r="D80">
            <v>32.119999999999997</v>
          </cell>
          <cell r="E80" t="str">
            <v>#</v>
          </cell>
        </row>
        <row r="81">
          <cell r="B81" t="str">
            <v>Unemployed</v>
          </cell>
          <cell r="C81" t="str">
            <v>S</v>
          </cell>
          <cell r="D81">
            <v>91.34</v>
          </cell>
          <cell r="E81" t="str">
            <v/>
          </cell>
        </row>
        <row r="82">
          <cell r="B82" t="str">
            <v>Retired</v>
          </cell>
          <cell r="C82" t="str">
            <v>S</v>
          </cell>
          <cell r="D82">
            <v>147.56</v>
          </cell>
          <cell r="E82" t="str">
            <v/>
          </cell>
        </row>
        <row r="83">
          <cell r="B83" t="str">
            <v>Home or caring duties or voluntary work</v>
          </cell>
          <cell r="C83" t="str">
            <v>S</v>
          </cell>
          <cell r="D83">
            <v>63.99</v>
          </cell>
          <cell r="E83" t="str">
            <v/>
          </cell>
        </row>
        <row r="84">
          <cell r="B84" t="str">
            <v>Not employed, studying</v>
          </cell>
          <cell r="C84" t="str">
            <v>S</v>
          </cell>
          <cell r="D84">
            <v>77.94</v>
          </cell>
          <cell r="E84" t="str">
            <v/>
          </cell>
        </row>
        <row r="85">
          <cell r="B85" t="str">
            <v>Not employed, not actively seeking work/unable to work</v>
          </cell>
          <cell r="C85" t="str">
            <v>S</v>
          </cell>
          <cell r="D85">
            <v>90.59</v>
          </cell>
          <cell r="E85" t="str">
            <v/>
          </cell>
        </row>
        <row r="86">
          <cell r="B86" t="str">
            <v>Other employment status</v>
          </cell>
          <cell r="C86" t="str">
            <v>S</v>
          </cell>
          <cell r="D86">
            <v>104.77</v>
          </cell>
          <cell r="E86" t="str">
            <v/>
          </cell>
        </row>
        <row r="87">
          <cell r="B87" t="str">
            <v>Not in the labour force</v>
          </cell>
          <cell r="C87">
            <v>9</v>
          </cell>
          <cell r="D87">
            <v>42.38</v>
          </cell>
          <cell r="E87" t="str">
            <v>#</v>
          </cell>
        </row>
        <row r="88">
          <cell r="B88" t="str">
            <v>Personal income: $20,000 or less</v>
          </cell>
          <cell r="C88">
            <v>6</v>
          </cell>
          <cell r="D88">
            <v>40.78</v>
          </cell>
          <cell r="E88" t="str">
            <v>#</v>
          </cell>
        </row>
        <row r="89">
          <cell r="B89" t="str">
            <v>Personal income: $20,001–$40,000</v>
          </cell>
          <cell r="C89">
            <v>9</v>
          </cell>
          <cell r="D89">
            <v>42.29</v>
          </cell>
          <cell r="E89" t="str">
            <v>#</v>
          </cell>
        </row>
        <row r="90">
          <cell r="B90" t="str">
            <v>Personal income: $40,001–$60,000</v>
          </cell>
          <cell r="C90" t="str">
            <v>S</v>
          </cell>
          <cell r="D90">
            <v>52.74</v>
          </cell>
          <cell r="E90" t="str">
            <v/>
          </cell>
        </row>
        <row r="91">
          <cell r="B91" t="str">
            <v>Personal income: $60,001 or more</v>
          </cell>
          <cell r="C91" t="str">
            <v>S</v>
          </cell>
          <cell r="D91">
            <v>59.21</v>
          </cell>
          <cell r="E91" t="str">
            <v/>
          </cell>
        </row>
        <row r="92">
          <cell r="B92" t="str">
            <v>Household income: $40,000 or less</v>
          </cell>
          <cell r="C92">
            <v>12</v>
          </cell>
          <cell r="D92">
            <v>33.799999999999997</v>
          </cell>
          <cell r="E92" t="str">
            <v>#</v>
          </cell>
        </row>
        <row r="93">
          <cell r="B93" t="str">
            <v>Household income: $40,001–$60,000</v>
          </cell>
          <cell r="C93" t="str">
            <v>S</v>
          </cell>
          <cell r="D93">
            <v>58.83</v>
          </cell>
          <cell r="E93" t="str">
            <v/>
          </cell>
        </row>
        <row r="94">
          <cell r="B94" t="str">
            <v>Household income: $60,001–$100,000</v>
          </cell>
          <cell r="C94">
            <v>5</v>
          </cell>
          <cell r="D94">
            <v>49.68</v>
          </cell>
          <cell r="E94" t="str">
            <v>#</v>
          </cell>
        </row>
        <row r="95">
          <cell r="B95" t="str">
            <v>Household income: $100,001 or more</v>
          </cell>
          <cell r="C95" t="str">
            <v>S</v>
          </cell>
          <cell r="D95">
            <v>93.33</v>
          </cell>
          <cell r="E95" t="str">
            <v/>
          </cell>
        </row>
        <row r="96">
          <cell r="B96" t="str">
            <v>Not at all limited</v>
          </cell>
          <cell r="C96" t="str">
            <v>S</v>
          </cell>
          <cell r="D96">
            <v>57.78</v>
          </cell>
          <cell r="E96" t="str">
            <v/>
          </cell>
        </row>
        <row r="97">
          <cell r="B97" t="str">
            <v>A little limited</v>
          </cell>
          <cell r="C97" t="str">
            <v>S</v>
          </cell>
          <cell r="D97">
            <v>77.010000000000005</v>
          </cell>
          <cell r="E97" t="str">
            <v/>
          </cell>
        </row>
        <row r="98">
          <cell r="B98" t="str">
            <v>Quite limited</v>
          </cell>
          <cell r="C98" t="str">
            <v>S</v>
          </cell>
          <cell r="D98">
            <v>71.44</v>
          </cell>
          <cell r="E98" t="str">
            <v/>
          </cell>
        </row>
        <row r="99">
          <cell r="B99" t="str">
            <v>Very limited</v>
          </cell>
          <cell r="C99" t="str">
            <v>S</v>
          </cell>
          <cell r="D99">
            <v>66.02</v>
          </cell>
          <cell r="E99" t="str">
            <v/>
          </cell>
        </row>
        <row r="100">
          <cell r="B100" t="str">
            <v>Couldn't buy it</v>
          </cell>
          <cell r="C100">
            <v>11</v>
          </cell>
          <cell r="D100">
            <v>31.35</v>
          </cell>
          <cell r="E100" t="str">
            <v>#</v>
          </cell>
        </row>
        <row r="101">
          <cell r="B101" t="str">
            <v>Not at all limited</v>
          </cell>
          <cell r="C101" t="str">
            <v>S</v>
          </cell>
          <cell r="D101">
            <v>57.78</v>
          </cell>
          <cell r="E101" t="str">
            <v/>
          </cell>
        </row>
        <row r="102">
          <cell r="B102" t="str">
            <v>A little limited</v>
          </cell>
          <cell r="C102" t="str">
            <v>S</v>
          </cell>
          <cell r="D102">
            <v>77.010000000000005</v>
          </cell>
          <cell r="E102" t="str">
            <v/>
          </cell>
        </row>
        <row r="103">
          <cell r="B103" t="str">
            <v>Quite or very limited</v>
          </cell>
          <cell r="C103">
            <v>5</v>
          </cell>
          <cell r="D103">
            <v>46.3</v>
          </cell>
          <cell r="E103" t="str">
            <v>#</v>
          </cell>
        </row>
        <row r="104">
          <cell r="B104" t="str">
            <v>Couldn't buy it</v>
          </cell>
          <cell r="C104">
            <v>11</v>
          </cell>
          <cell r="D104">
            <v>31.35</v>
          </cell>
          <cell r="E104" t="str">
            <v>#</v>
          </cell>
        </row>
        <row r="105">
          <cell r="B105" t="str">
            <v>Yes, can meet unexpected expense</v>
          </cell>
          <cell r="C105">
            <v>12</v>
          </cell>
          <cell r="D105">
            <v>33.61</v>
          </cell>
          <cell r="E105" t="str">
            <v>#</v>
          </cell>
        </row>
        <row r="106">
          <cell r="B106" t="str">
            <v>No, cannot meet unexpected expense</v>
          </cell>
          <cell r="C106">
            <v>11</v>
          </cell>
          <cell r="D106">
            <v>29.61</v>
          </cell>
          <cell r="E106" t="str">
            <v>#</v>
          </cell>
        </row>
        <row r="107">
          <cell r="B107" t="str">
            <v>Household had no vehicle access</v>
          </cell>
          <cell r="C107" t="str">
            <v>S</v>
          </cell>
          <cell r="D107">
            <v>70.09</v>
          </cell>
          <cell r="E107" t="str">
            <v/>
          </cell>
        </row>
        <row r="108">
          <cell r="B108" t="str">
            <v>Household had vehicle access</v>
          </cell>
          <cell r="C108">
            <v>21</v>
          </cell>
          <cell r="D108">
            <v>22.68</v>
          </cell>
          <cell r="E108" t="str">
            <v>#</v>
          </cell>
        </row>
        <row r="109">
          <cell r="B109" t="str">
            <v>Household had no access to device</v>
          </cell>
          <cell r="C109" t="str">
            <v>S</v>
          </cell>
          <cell r="D109">
            <v>139.87</v>
          </cell>
          <cell r="E109" t="str">
            <v/>
          </cell>
        </row>
        <row r="110">
          <cell r="B110" t="str">
            <v>Household had access to device</v>
          </cell>
          <cell r="C110">
            <v>23</v>
          </cell>
          <cell r="D110">
            <v>22.97</v>
          </cell>
          <cell r="E110" t="str">
            <v>#</v>
          </cell>
        </row>
        <row r="111">
          <cell r="B111" t="str">
            <v>One person household</v>
          </cell>
          <cell r="C111">
            <v>3</v>
          </cell>
          <cell r="D111">
            <v>39.76</v>
          </cell>
          <cell r="E111" t="str">
            <v>#</v>
          </cell>
        </row>
        <row r="112">
          <cell r="B112" t="str">
            <v>One parent with child(ren)</v>
          </cell>
          <cell r="C112">
            <v>11</v>
          </cell>
          <cell r="D112">
            <v>38.28</v>
          </cell>
          <cell r="E112" t="str">
            <v>#</v>
          </cell>
        </row>
        <row r="113">
          <cell r="B113" t="str">
            <v>Couple only</v>
          </cell>
          <cell r="C113" t="str">
            <v>S</v>
          </cell>
          <cell r="D113">
            <v>112.07</v>
          </cell>
          <cell r="E113" t="str">
            <v/>
          </cell>
        </row>
        <row r="114">
          <cell r="B114" t="str">
            <v>Couple with child(ren)</v>
          </cell>
          <cell r="C114" t="str">
            <v>S</v>
          </cell>
          <cell r="D114">
            <v>109.98</v>
          </cell>
          <cell r="E114" t="str">
            <v/>
          </cell>
        </row>
        <row r="115">
          <cell r="B115" t="str">
            <v>Other multi-person household</v>
          </cell>
          <cell r="C115" t="str">
            <v>S</v>
          </cell>
          <cell r="D115">
            <v>85.25</v>
          </cell>
          <cell r="E115" t="str">
            <v/>
          </cell>
        </row>
        <row r="116">
          <cell r="B116" t="str">
            <v>Other household with couple and/or child</v>
          </cell>
          <cell r="C116" t="str">
            <v>S</v>
          </cell>
          <cell r="D116">
            <v>58.79</v>
          </cell>
          <cell r="E116" t="str">
            <v/>
          </cell>
        </row>
        <row r="117">
          <cell r="B117" t="str">
            <v>One-person household</v>
          </cell>
          <cell r="C117">
            <v>3</v>
          </cell>
          <cell r="D117">
            <v>39.76</v>
          </cell>
          <cell r="E117" t="str">
            <v>#</v>
          </cell>
        </row>
        <row r="118">
          <cell r="B118" t="str">
            <v>Two-people household</v>
          </cell>
          <cell r="C118" t="str">
            <v>S</v>
          </cell>
          <cell r="D118">
            <v>53.64</v>
          </cell>
          <cell r="E118" t="str">
            <v/>
          </cell>
        </row>
        <row r="119">
          <cell r="B119" t="str">
            <v>Three-people household</v>
          </cell>
          <cell r="C119">
            <v>6</v>
          </cell>
          <cell r="D119">
            <v>42.26</v>
          </cell>
          <cell r="E119" t="str">
            <v>#</v>
          </cell>
        </row>
        <row r="120">
          <cell r="B120" t="str">
            <v>Four-people household</v>
          </cell>
          <cell r="C120" t="str">
            <v>S</v>
          </cell>
          <cell r="D120">
            <v>56.59</v>
          </cell>
          <cell r="E120" t="str">
            <v/>
          </cell>
        </row>
        <row r="121">
          <cell r="B121" t="str">
            <v>Five-or-more-people household</v>
          </cell>
          <cell r="C121" t="str">
            <v>S</v>
          </cell>
          <cell r="D121">
            <v>54.93</v>
          </cell>
          <cell r="E121" t="str">
            <v/>
          </cell>
        </row>
        <row r="122">
          <cell r="B122" t="str">
            <v>No children in household</v>
          </cell>
          <cell r="C122">
            <v>9</v>
          </cell>
          <cell r="D122">
            <v>32.200000000000003</v>
          </cell>
          <cell r="E122" t="str">
            <v>#</v>
          </cell>
        </row>
        <row r="123">
          <cell r="B123" t="str">
            <v>One-child household</v>
          </cell>
          <cell r="C123" t="str">
            <v>S</v>
          </cell>
          <cell r="D123">
            <v>51.25</v>
          </cell>
          <cell r="E123" t="str">
            <v/>
          </cell>
        </row>
        <row r="124">
          <cell r="B124" t="str">
            <v>Two-or-more-children household</v>
          </cell>
          <cell r="C124">
            <v>11</v>
          </cell>
          <cell r="D124">
            <v>40.909999999999997</v>
          </cell>
          <cell r="E124" t="str">
            <v>#</v>
          </cell>
        </row>
        <row r="125">
          <cell r="B125" t="str">
            <v>No children in household</v>
          </cell>
          <cell r="C125">
            <v>9</v>
          </cell>
          <cell r="D125">
            <v>32.200000000000003</v>
          </cell>
          <cell r="E125" t="str">
            <v>#</v>
          </cell>
        </row>
        <row r="126">
          <cell r="B126" t="str">
            <v>One-or-more-children household</v>
          </cell>
          <cell r="C126">
            <v>14</v>
          </cell>
          <cell r="D126">
            <v>34.119999999999997</v>
          </cell>
          <cell r="E126" t="str">
            <v>#</v>
          </cell>
        </row>
        <row r="127">
          <cell r="B127" t="str">
            <v>Yes, lived at current address</v>
          </cell>
          <cell r="C127">
            <v>16</v>
          </cell>
          <cell r="D127">
            <v>26.9</v>
          </cell>
          <cell r="E127" t="str">
            <v>#</v>
          </cell>
        </row>
        <row r="128">
          <cell r="B128" t="str">
            <v>No, did not live at current address</v>
          </cell>
          <cell r="C128">
            <v>7</v>
          </cell>
          <cell r="D128">
            <v>41.31</v>
          </cell>
          <cell r="E128" t="str">
            <v>#</v>
          </cell>
        </row>
        <row r="129">
          <cell r="B129" t="str">
            <v>Owned</v>
          </cell>
          <cell r="C129">
            <v>5</v>
          </cell>
          <cell r="D129">
            <v>46.93</v>
          </cell>
          <cell r="E129" t="str">
            <v>#</v>
          </cell>
        </row>
        <row r="130">
          <cell r="B130" t="str">
            <v>Rented, private</v>
          </cell>
          <cell r="C130">
            <v>13</v>
          </cell>
          <cell r="D130">
            <v>31.24</v>
          </cell>
          <cell r="E130" t="str">
            <v>#</v>
          </cell>
        </row>
      </sheetData>
      <sheetData sheetId="23">
        <row r="4">
          <cell r="B4" t="str">
            <v>New Zealand Average</v>
          </cell>
          <cell r="C4">
            <v>33</v>
          </cell>
          <cell r="D4">
            <v>24.54</v>
          </cell>
          <cell r="E4" t="str">
            <v>#</v>
          </cell>
        </row>
        <row r="5">
          <cell r="B5" t="str">
            <v>Male</v>
          </cell>
          <cell r="C5">
            <v>11</v>
          </cell>
          <cell r="D5">
            <v>48.72</v>
          </cell>
          <cell r="E5" t="str">
            <v>#</v>
          </cell>
        </row>
        <row r="6">
          <cell r="B6" t="str">
            <v>Female</v>
          </cell>
          <cell r="C6">
            <v>21</v>
          </cell>
          <cell r="D6">
            <v>29.42</v>
          </cell>
          <cell r="E6" t="str">
            <v>#</v>
          </cell>
        </row>
        <row r="7">
          <cell r="B7" t="str">
            <v>Gender diverse</v>
          </cell>
          <cell r="C7">
            <v>0</v>
          </cell>
          <cell r="D7" t="str">
            <v>.</v>
          </cell>
          <cell r="E7" t="str">
            <v/>
          </cell>
        </row>
        <row r="8">
          <cell r="B8" t="str">
            <v>Cis-male</v>
          </cell>
          <cell r="C8">
            <v>11</v>
          </cell>
          <cell r="D8">
            <v>48.72</v>
          </cell>
          <cell r="E8" t="str">
            <v>#</v>
          </cell>
        </row>
        <row r="9">
          <cell r="B9" t="str">
            <v>Cis-female</v>
          </cell>
          <cell r="C9">
            <v>21</v>
          </cell>
          <cell r="D9">
            <v>29.42</v>
          </cell>
          <cell r="E9" t="str">
            <v>#</v>
          </cell>
        </row>
        <row r="10">
          <cell r="B10" t="str">
            <v>Gender-diverse or trans-gender</v>
          </cell>
          <cell r="C10">
            <v>0</v>
          </cell>
          <cell r="D10" t="str">
            <v>.</v>
          </cell>
          <cell r="E10" t="str">
            <v/>
          </cell>
        </row>
        <row r="11">
          <cell r="B11" t="str">
            <v>Heterosexual</v>
          </cell>
          <cell r="C11">
            <v>29</v>
          </cell>
          <cell r="D11">
            <v>25.51</v>
          </cell>
          <cell r="E11" t="str">
            <v>#</v>
          </cell>
        </row>
        <row r="12">
          <cell r="B12" t="str">
            <v>Gay or lesbian</v>
          </cell>
          <cell r="C12" t="str">
            <v>S</v>
          </cell>
          <cell r="D12">
            <v>147.41</v>
          </cell>
          <cell r="E12" t="str">
            <v/>
          </cell>
        </row>
        <row r="13">
          <cell r="B13" t="str">
            <v>Bisexual</v>
          </cell>
          <cell r="C13" t="str">
            <v>S</v>
          </cell>
          <cell r="D13">
            <v>112.74</v>
          </cell>
          <cell r="E13" t="str">
            <v/>
          </cell>
        </row>
        <row r="14">
          <cell r="B14" t="str">
            <v>Other sexual identity</v>
          </cell>
          <cell r="C14" t="str">
            <v>S</v>
          </cell>
          <cell r="D14">
            <v>140.36000000000001</v>
          </cell>
          <cell r="E14" t="str">
            <v/>
          </cell>
        </row>
        <row r="15">
          <cell r="B15" t="str">
            <v>People with diverse sexualities</v>
          </cell>
          <cell r="C15" t="str">
            <v>S</v>
          </cell>
          <cell r="D15">
            <v>91.51</v>
          </cell>
          <cell r="E15" t="str">
            <v/>
          </cell>
        </row>
        <row r="16">
          <cell r="B16" t="str">
            <v>Not LGBT</v>
          </cell>
          <cell r="C16">
            <v>29</v>
          </cell>
          <cell r="D16">
            <v>25.29</v>
          </cell>
          <cell r="E16" t="str">
            <v>#</v>
          </cell>
        </row>
        <row r="17">
          <cell r="B17" t="str">
            <v>LGBT</v>
          </cell>
          <cell r="C17" t="str">
            <v>S</v>
          </cell>
          <cell r="D17">
            <v>91.51</v>
          </cell>
          <cell r="E17" t="str">
            <v/>
          </cell>
        </row>
        <row r="18">
          <cell r="B18" t="str">
            <v>15–19 years</v>
          </cell>
          <cell r="C18" t="str">
            <v>S</v>
          </cell>
          <cell r="D18">
            <v>64.900000000000006</v>
          </cell>
          <cell r="E18" t="str">
            <v/>
          </cell>
        </row>
        <row r="19">
          <cell r="B19" t="str">
            <v>20–29 years</v>
          </cell>
          <cell r="C19" t="str">
            <v>S</v>
          </cell>
          <cell r="D19">
            <v>58.03</v>
          </cell>
          <cell r="E19" t="str">
            <v/>
          </cell>
        </row>
        <row r="20">
          <cell r="B20" t="str">
            <v>30–39 years</v>
          </cell>
          <cell r="C20" t="str">
            <v>S</v>
          </cell>
          <cell r="D20">
            <v>71.16</v>
          </cell>
          <cell r="E20" t="str">
            <v/>
          </cell>
        </row>
        <row r="21">
          <cell r="B21" t="str">
            <v>40–49 years</v>
          </cell>
          <cell r="C21" t="str">
            <v>S</v>
          </cell>
          <cell r="D21">
            <v>55.15</v>
          </cell>
          <cell r="E21" t="str">
            <v/>
          </cell>
        </row>
        <row r="22">
          <cell r="B22" t="str">
            <v>50–59 years</v>
          </cell>
          <cell r="C22" t="str">
            <v>S</v>
          </cell>
          <cell r="D22">
            <v>56.86</v>
          </cell>
          <cell r="E22" t="str">
            <v/>
          </cell>
        </row>
        <row r="23">
          <cell r="B23" t="str">
            <v>60–64 years</v>
          </cell>
          <cell r="C23" t="str">
            <v>S</v>
          </cell>
          <cell r="D23">
            <v>95.09</v>
          </cell>
          <cell r="E23" t="str">
            <v/>
          </cell>
        </row>
        <row r="24">
          <cell r="B24" t="str">
            <v>65 years and over</v>
          </cell>
          <cell r="C24" t="str">
            <v>S</v>
          </cell>
          <cell r="D24">
            <v>70.680000000000007</v>
          </cell>
          <cell r="E24" t="str">
            <v/>
          </cell>
        </row>
        <row r="25">
          <cell r="B25" t="str">
            <v>15–29 years</v>
          </cell>
          <cell r="C25">
            <v>10</v>
          </cell>
          <cell r="D25">
            <v>45.89</v>
          </cell>
          <cell r="E25" t="str">
            <v>#</v>
          </cell>
        </row>
        <row r="26">
          <cell r="B26" t="str">
            <v>30–64 years</v>
          </cell>
          <cell r="C26">
            <v>20</v>
          </cell>
          <cell r="D26">
            <v>33.200000000000003</v>
          </cell>
          <cell r="E26" t="str">
            <v>#</v>
          </cell>
        </row>
        <row r="27">
          <cell r="B27" t="str">
            <v>65 years and over</v>
          </cell>
          <cell r="C27" t="str">
            <v>S</v>
          </cell>
          <cell r="D27">
            <v>70.680000000000007</v>
          </cell>
          <cell r="E27" t="str">
            <v/>
          </cell>
        </row>
        <row r="28">
          <cell r="B28" t="str">
            <v>15–19 years</v>
          </cell>
          <cell r="C28" t="str">
            <v>S</v>
          </cell>
          <cell r="D28">
            <v>64.900000000000006</v>
          </cell>
          <cell r="E28" t="str">
            <v/>
          </cell>
        </row>
        <row r="29">
          <cell r="B29" t="str">
            <v>20–29 years</v>
          </cell>
          <cell r="C29" t="str">
            <v>S</v>
          </cell>
          <cell r="D29">
            <v>58.03</v>
          </cell>
          <cell r="E29" t="str">
            <v/>
          </cell>
        </row>
        <row r="30">
          <cell r="B30" t="str">
            <v>NZ European</v>
          </cell>
          <cell r="C30">
            <v>22</v>
          </cell>
          <cell r="D30">
            <v>30.17</v>
          </cell>
          <cell r="E30" t="str">
            <v>#</v>
          </cell>
        </row>
        <row r="31">
          <cell r="B31" t="str">
            <v>Māori</v>
          </cell>
          <cell r="C31">
            <v>12</v>
          </cell>
          <cell r="D31">
            <v>38.06</v>
          </cell>
          <cell r="E31" t="str">
            <v>#</v>
          </cell>
        </row>
        <row r="32">
          <cell r="B32" t="str">
            <v>Pacific peoples</v>
          </cell>
          <cell r="C32" t="str">
            <v>S</v>
          </cell>
          <cell r="D32">
            <v>71.59</v>
          </cell>
          <cell r="E32" t="str">
            <v/>
          </cell>
        </row>
        <row r="33">
          <cell r="B33" t="str">
            <v>Asian</v>
          </cell>
          <cell r="C33" t="str">
            <v>S</v>
          </cell>
          <cell r="D33">
            <v>130.76</v>
          </cell>
          <cell r="E33" t="str">
            <v/>
          </cell>
        </row>
        <row r="34">
          <cell r="B34" t="str">
            <v>Chinese</v>
          </cell>
          <cell r="C34">
            <v>0</v>
          </cell>
          <cell r="D34" t="str">
            <v>.</v>
          </cell>
          <cell r="E34" t="str">
            <v/>
          </cell>
        </row>
        <row r="35">
          <cell r="B35" t="str">
            <v>Indian</v>
          </cell>
          <cell r="C35" t="str">
            <v>S</v>
          </cell>
          <cell r="D35">
            <v>130.76</v>
          </cell>
          <cell r="E35" t="str">
            <v/>
          </cell>
        </row>
        <row r="36">
          <cell r="B36" t="str">
            <v>Other Asian ethnicity</v>
          </cell>
          <cell r="C36">
            <v>0</v>
          </cell>
          <cell r="D36" t="str">
            <v>.</v>
          </cell>
          <cell r="E36" t="str">
            <v/>
          </cell>
        </row>
        <row r="37">
          <cell r="B37" t="str">
            <v>Other ethnicity</v>
          </cell>
          <cell r="C37" t="str">
            <v>S</v>
          </cell>
          <cell r="D37">
            <v>196.04</v>
          </cell>
          <cell r="E37" t="str">
            <v/>
          </cell>
        </row>
        <row r="38">
          <cell r="B38" t="str">
            <v>Other ethnicity (except European and Māori)</v>
          </cell>
          <cell r="C38" t="str">
            <v>S</v>
          </cell>
          <cell r="D38">
            <v>60.52</v>
          </cell>
          <cell r="E38" t="str">
            <v/>
          </cell>
        </row>
        <row r="39">
          <cell r="B39" t="str">
            <v>Other ethnicity (except European, Māori and Asian)</v>
          </cell>
          <cell r="C39" t="str">
            <v>S</v>
          </cell>
          <cell r="D39">
            <v>67.39</v>
          </cell>
          <cell r="E39" t="str">
            <v/>
          </cell>
        </row>
        <row r="40">
          <cell r="B40" t="str">
            <v>Other ethnicity (except European, Māori and Pacific)</v>
          </cell>
          <cell r="C40" t="str">
            <v>S</v>
          </cell>
          <cell r="D40">
            <v>114.63</v>
          </cell>
          <cell r="E40" t="str">
            <v/>
          </cell>
        </row>
        <row r="41">
          <cell r="B41">
            <v>2018</v>
          </cell>
          <cell r="C41">
            <v>21</v>
          </cell>
          <cell r="D41">
            <v>34.81</v>
          </cell>
          <cell r="E41" t="str">
            <v>#</v>
          </cell>
        </row>
        <row r="42">
          <cell r="B42" t="str">
            <v>2019/20</v>
          </cell>
          <cell r="C42">
            <v>12</v>
          </cell>
          <cell r="D42">
            <v>35.72</v>
          </cell>
          <cell r="E42" t="str">
            <v>#</v>
          </cell>
        </row>
        <row r="43">
          <cell r="B43" t="str">
            <v>Auckland</v>
          </cell>
          <cell r="C43" t="str">
            <v>S</v>
          </cell>
          <cell r="D43">
            <v>50.16</v>
          </cell>
          <cell r="E43" t="str">
            <v/>
          </cell>
        </row>
        <row r="44">
          <cell r="B44" t="str">
            <v>Wellington</v>
          </cell>
          <cell r="C44" t="str">
            <v>S</v>
          </cell>
          <cell r="D44">
            <v>67.67</v>
          </cell>
          <cell r="E44" t="str">
            <v/>
          </cell>
        </row>
        <row r="45">
          <cell r="B45" t="str">
            <v>Rest of North Island</v>
          </cell>
          <cell r="C45">
            <v>12</v>
          </cell>
          <cell r="D45">
            <v>40.86</v>
          </cell>
          <cell r="E45" t="str">
            <v>#</v>
          </cell>
        </row>
        <row r="46">
          <cell r="B46" t="str">
            <v>Canterbury</v>
          </cell>
          <cell r="C46" t="str">
            <v>S</v>
          </cell>
          <cell r="D46">
            <v>65.03</v>
          </cell>
          <cell r="E46" t="str">
            <v/>
          </cell>
        </row>
        <row r="47">
          <cell r="B47" t="str">
            <v>Rest of South Island</v>
          </cell>
          <cell r="C47" t="str">
            <v>S</v>
          </cell>
          <cell r="D47">
            <v>56.26</v>
          </cell>
          <cell r="E47" t="str">
            <v/>
          </cell>
        </row>
        <row r="48">
          <cell r="B48" t="str">
            <v>Major urban area</v>
          </cell>
          <cell r="C48">
            <v>16</v>
          </cell>
          <cell r="D48">
            <v>34.42</v>
          </cell>
          <cell r="E48" t="str">
            <v>#</v>
          </cell>
        </row>
        <row r="49">
          <cell r="B49" t="str">
            <v>Large urban area</v>
          </cell>
          <cell r="C49" t="str">
            <v>S</v>
          </cell>
          <cell r="D49">
            <v>51.34</v>
          </cell>
          <cell r="E49" t="str">
            <v/>
          </cell>
        </row>
        <row r="50">
          <cell r="B50" t="str">
            <v>Medium urban area</v>
          </cell>
          <cell r="C50" t="str">
            <v>S</v>
          </cell>
          <cell r="D50">
            <v>134.33000000000001</v>
          </cell>
          <cell r="E50" t="str">
            <v/>
          </cell>
        </row>
        <row r="51">
          <cell r="B51" t="str">
            <v>Small urban area</v>
          </cell>
          <cell r="C51" t="str">
            <v>S</v>
          </cell>
          <cell r="D51">
            <v>71.63</v>
          </cell>
          <cell r="E51" t="str">
            <v/>
          </cell>
        </row>
        <row r="52">
          <cell r="B52" t="str">
            <v>Rural settlement/rural other</v>
          </cell>
          <cell r="C52" t="str">
            <v>S</v>
          </cell>
          <cell r="D52">
            <v>54.7</v>
          </cell>
          <cell r="E52" t="str">
            <v/>
          </cell>
        </row>
        <row r="53">
          <cell r="B53" t="str">
            <v>Major urban area</v>
          </cell>
          <cell r="C53">
            <v>16</v>
          </cell>
          <cell r="D53">
            <v>34.42</v>
          </cell>
          <cell r="E53" t="str">
            <v>#</v>
          </cell>
        </row>
        <row r="54">
          <cell r="B54" t="str">
            <v>Medium/large urban area</v>
          </cell>
          <cell r="C54" t="str">
            <v>S</v>
          </cell>
          <cell r="D54">
            <v>69.34</v>
          </cell>
          <cell r="E54" t="str">
            <v/>
          </cell>
        </row>
        <row r="55">
          <cell r="B55" t="str">
            <v>Small urban/rural area</v>
          </cell>
          <cell r="C55">
            <v>11</v>
          </cell>
          <cell r="D55">
            <v>46.8</v>
          </cell>
          <cell r="E55" t="str">
            <v>#</v>
          </cell>
        </row>
        <row r="56">
          <cell r="B56" t="str">
            <v>Quintile 1 (least deprived)</v>
          </cell>
          <cell r="C56" t="str">
            <v>S</v>
          </cell>
          <cell r="D56">
            <v>71.760000000000005</v>
          </cell>
          <cell r="E56" t="str">
            <v/>
          </cell>
        </row>
        <row r="57">
          <cell r="B57" t="str">
            <v>Quintile 2</v>
          </cell>
          <cell r="C57" t="str">
            <v>S</v>
          </cell>
          <cell r="D57">
            <v>67.739999999999995</v>
          </cell>
          <cell r="E57" t="str">
            <v/>
          </cell>
        </row>
        <row r="58">
          <cell r="B58" t="str">
            <v>Quintile 3</v>
          </cell>
          <cell r="C58" t="str">
            <v>S</v>
          </cell>
          <cell r="D58">
            <v>67.010000000000005</v>
          </cell>
          <cell r="E58" t="str">
            <v/>
          </cell>
        </row>
        <row r="59">
          <cell r="B59" t="str">
            <v>Quintile 4</v>
          </cell>
          <cell r="C59">
            <v>5</v>
          </cell>
          <cell r="D59">
            <v>40.31</v>
          </cell>
          <cell r="E59" t="str">
            <v>#</v>
          </cell>
        </row>
        <row r="60">
          <cell r="B60" t="str">
            <v>Quintile 5 (most deprived)</v>
          </cell>
          <cell r="C60">
            <v>11</v>
          </cell>
          <cell r="D60">
            <v>45.99</v>
          </cell>
          <cell r="E60" t="str">
            <v>#</v>
          </cell>
        </row>
        <row r="61">
          <cell r="B61" t="str">
            <v>Had partner within last 12 months</v>
          </cell>
          <cell r="C61">
            <v>21</v>
          </cell>
          <cell r="D61">
            <v>29.55</v>
          </cell>
          <cell r="E61" t="str">
            <v>#</v>
          </cell>
        </row>
        <row r="62">
          <cell r="B62" t="str">
            <v>Did not have partner within last 12 months</v>
          </cell>
          <cell r="C62">
            <v>12</v>
          </cell>
          <cell r="D62">
            <v>40.43</v>
          </cell>
          <cell r="E62" t="str">
            <v>#</v>
          </cell>
        </row>
        <row r="63">
          <cell r="B63" t="str">
            <v>Has ever had a partner</v>
          </cell>
          <cell r="C63">
            <v>31</v>
          </cell>
          <cell r="D63">
            <v>25.07</v>
          </cell>
          <cell r="E63" t="str">
            <v>#</v>
          </cell>
        </row>
        <row r="64">
          <cell r="B64" t="str">
            <v>Has never had a partner</v>
          </cell>
          <cell r="C64" t="str">
            <v>S</v>
          </cell>
          <cell r="D64">
            <v>84.78</v>
          </cell>
          <cell r="E64" t="str">
            <v/>
          </cell>
        </row>
        <row r="65">
          <cell r="B65" t="str">
            <v>Partnered – legally registered</v>
          </cell>
          <cell r="C65">
            <v>11</v>
          </cell>
          <cell r="D65">
            <v>34.729999999999997</v>
          </cell>
          <cell r="E65" t="str">
            <v>#</v>
          </cell>
        </row>
        <row r="66">
          <cell r="B66" t="str">
            <v>Partnered – not legally registered</v>
          </cell>
          <cell r="C66" t="str">
            <v>S</v>
          </cell>
          <cell r="D66">
            <v>63.5</v>
          </cell>
          <cell r="E66" t="str">
            <v/>
          </cell>
        </row>
        <row r="67">
          <cell r="B67" t="str">
            <v>Non-partnered</v>
          </cell>
          <cell r="C67">
            <v>17</v>
          </cell>
          <cell r="D67">
            <v>37.17</v>
          </cell>
          <cell r="E67" t="str">
            <v>#</v>
          </cell>
        </row>
        <row r="68">
          <cell r="B68" t="str">
            <v>Never married and never in a civil union</v>
          </cell>
          <cell r="C68">
            <v>12</v>
          </cell>
          <cell r="D68">
            <v>42.71</v>
          </cell>
          <cell r="E68" t="str">
            <v>#</v>
          </cell>
        </row>
        <row r="69">
          <cell r="B69" t="str">
            <v>Divorced</v>
          </cell>
          <cell r="C69" t="str">
            <v>S</v>
          </cell>
          <cell r="D69">
            <v>65.08</v>
          </cell>
          <cell r="E69" t="str">
            <v/>
          </cell>
        </row>
        <row r="70">
          <cell r="B70" t="str">
            <v>Widowed/surviving partner</v>
          </cell>
          <cell r="C70" t="str">
            <v>S</v>
          </cell>
          <cell r="D70">
            <v>100.98</v>
          </cell>
          <cell r="E70" t="str">
            <v/>
          </cell>
        </row>
        <row r="71">
          <cell r="B71" t="str">
            <v>Separated</v>
          </cell>
          <cell r="C71" t="str">
            <v>S</v>
          </cell>
          <cell r="D71">
            <v>79.28</v>
          </cell>
          <cell r="E71" t="str">
            <v/>
          </cell>
        </row>
        <row r="72">
          <cell r="B72" t="str">
            <v>Married/civil union/de facto</v>
          </cell>
          <cell r="C72">
            <v>11</v>
          </cell>
          <cell r="D72">
            <v>34.729999999999997</v>
          </cell>
          <cell r="E72" t="str">
            <v>#</v>
          </cell>
        </row>
        <row r="73">
          <cell r="B73" t="str">
            <v>Adults with disability</v>
          </cell>
          <cell r="C73" t="str">
            <v>S</v>
          </cell>
          <cell r="D73">
            <v>94.26</v>
          </cell>
          <cell r="E73" t="str">
            <v/>
          </cell>
        </row>
        <row r="74">
          <cell r="B74" t="str">
            <v>Adults without disability</v>
          </cell>
          <cell r="C74">
            <v>29</v>
          </cell>
          <cell r="D74">
            <v>24.61</v>
          </cell>
          <cell r="E74" t="str">
            <v>#</v>
          </cell>
        </row>
        <row r="75">
          <cell r="B75" t="str">
            <v>Low level of psychological distress</v>
          </cell>
          <cell r="C75">
            <v>28</v>
          </cell>
          <cell r="D75">
            <v>28.16</v>
          </cell>
          <cell r="E75" t="str">
            <v>#</v>
          </cell>
        </row>
        <row r="76">
          <cell r="B76" t="str">
            <v>Moderate level of psychological distress</v>
          </cell>
          <cell r="C76">
            <v>3</v>
          </cell>
          <cell r="D76">
            <v>48.85</v>
          </cell>
          <cell r="E76" t="str">
            <v>#</v>
          </cell>
        </row>
        <row r="77">
          <cell r="B77" t="str">
            <v>High level of psychological distress</v>
          </cell>
          <cell r="C77" t="str">
            <v>S</v>
          </cell>
          <cell r="D77">
            <v>70.430000000000007</v>
          </cell>
          <cell r="E77" t="str">
            <v/>
          </cell>
        </row>
        <row r="78">
          <cell r="B78" t="str">
            <v>No probable serious mental illness</v>
          </cell>
          <cell r="C78">
            <v>28</v>
          </cell>
          <cell r="D78">
            <v>28.16</v>
          </cell>
          <cell r="E78" t="str">
            <v>#</v>
          </cell>
        </row>
        <row r="79">
          <cell r="B79" t="str">
            <v>Probable serious mental illness</v>
          </cell>
          <cell r="C79">
            <v>3</v>
          </cell>
          <cell r="D79">
            <v>48.85</v>
          </cell>
          <cell r="E79" t="str">
            <v>#</v>
          </cell>
        </row>
        <row r="80">
          <cell r="B80" t="str">
            <v>Employed</v>
          </cell>
          <cell r="C80">
            <v>20</v>
          </cell>
          <cell r="D80">
            <v>35.65</v>
          </cell>
          <cell r="E80" t="str">
            <v>#</v>
          </cell>
        </row>
        <row r="81">
          <cell r="B81" t="str">
            <v>Unemployed</v>
          </cell>
          <cell r="C81" t="str">
            <v>S</v>
          </cell>
          <cell r="D81">
            <v>72.16</v>
          </cell>
          <cell r="E81" t="str">
            <v/>
          </cell>
        </row>
        <row r="82">
          <cell r="B82" t="str">
            <v>Retired</v>
          </cell>
          <cell r="C82" t="str">
            <v>S</v>
          </cell>
          <cell r="D82">
            <v>73.97</v>
          </cell>
          <cell r="E82" t="str">
            <v/>
          </cell>
        </row>
        <row r="83">
          <cell r="B83" t="str">
            <v>Home or caring duties or voluntary work</v>
          </cell>
          <cell r="C83" t="str">
            <v>S</v>
          </cell>
          <cell r="D83">
            <v>67.88</v>
          </cell>
          <cell r="E83" t="str">
            <v/>
          </cell>
        </row>
        <row r="84">
          <cell r="B84" t="str">
            <v>Not employed, studying</v>
          </cell>
          <cell r="C84" t="str">
            <v>S</v>
          </cell>
          <cell r="D84">
            <v>75.88</v>
          </cell>
          <cell r="E84" t="str">
            <v/>
          </cell>
        </row>
        <row r="85">
          <cell r="B85" t="str">
            <v>Not employed, not actively seeking work/unable to work</v>
          </cell>
          <cell r="C85" t="str">
            <v>S</v>
          </cell>
          <cell r="D85">
            <v>66.69</v>
          </cell>
          <cell r="E85" t="str">
            <v/>
          </cell>
        </row>
        <row r="86">
          <cell r="B86" t="str">
            <v>Other employment status</v>
          </cell>
          <cell r="C86" t="str">
            <v>S</v>
          </cell>
          <cell r="D86">
            <v>93.73</v>
          </cell>
          <cell r="E86" t="str">
            <v/>
          </cell>
        </row>
        <row r="87">
          <cell r="B87" t="str">
            <v>Not in the labour force</v>
          </cell>
          <cell r="C87">
            <v>10</v>
          </cell>
          <cell r="D87">
            <v>36.51</v>
          </cell>
          <cell r="E87" t="str">
            <v>#</v>
          </cell>
        </row>
        <row r="88">
          <cell r="B88" t="str">
            <v>Personal income: $20,000 or less</v>
          </cell>
          <cell r="C88">
            <v>12</v>
          </cell>
          <cell r="D88">
            <v>39.46</v>
          </cell>
          <cell r="E88" t="str">
            <v>#</v>
          </cell>
        </row>
        <row r="89">
          <cell r="B89" t="str">
            <v>Personal income: $20,001–$40,000</v>
          </cell>
          <cell r="C89" t="str">
            <v>S</v>
          </cell>
          <cell r="D89">
            <v>55.07</v>
          </cell>
          <cell r="E89" t="str">
            <v/>
          </cell>
        </row>
        <row r="90">
          <cell r="B90" t="str">
            <v>Personal income: $40,001–$60,000</v>
          </cell>
          <cell r="C90">
            <v>7</v>
          </cell>
          <cell r="D90">
            <v>49.8</v>
          </cell>
          <cell r="E90" t="str">
            <v>#</v>
          </cell>
        </row>
        <row r="91">
          <cell r="B91" t="str">
            <v>Personal income: $60,001 or more</v>
          </cell>
          <cell r="C91" t="str">
            <v>S</v>
          </cell>
          <cell r="D91">
            <v>62.39</v>
          </cell>
          <cell r="E91" t="str">
            <v/>
          </cell>
        </row>
        <row r="92">
          <cell r="B92" t="str">
            <v>Household income: $40,000 or less</v>
          </cell>
          <cell r="C92">
            <v>12</v>
          </cell>
          <cell r="D92">
            <v>41.74</v>
          </cell>
          <cell r="E92" t="str">
            <v>#</v>
          </cell>
        </row>
        <row r="93">
          <cell r="B93" t="str">
            <v>Household income: $40,001–$60,000</v>
          </cell>
          <cell r="C93" t="str">
            <v>S</v>
          </cell>
          <cell r="D93">
            <v>51.52</v>
          </cell>
          <cell r="E93" t="str">
            <v/>
          </cell>
        </row>
        <row r="94">
          <cell r="B94" t="str">
            <v>Household income: $60,001–$100,000</v>
          </cell>
          <cell r="C94" t="str">
            <v>S</v>
          </cell>
          <cell r="D94">
            <v>65.39</v>
          </cell>
          <cell r="E94" t="str">
            <v/>
          </cell>
        </row>
        <row r="95">
          <cell r="B95" t="str">
            <v>Household income: $100,001 or more</v>
          </cell>
          <cell r="C95">
            <v>8</v>
          </cell>
          <cell r="D95">
            <v>49.33</v>
          </cell>
          <cell r="E95" t="str">
            <v>#</v>
          </cell>
        </row>
        <row r="96">
          <cell r="B96" t="str">
            <v>Not at all limited</v>
          </cell>
          <cell r="C96" t="str">
            <v>S</v>
          </cell>
          <cell r="D96">
            <v>52.32</v>
          </cell>
          <cell r="E96" t="str">
            <v/>
          </cell>
        </row>
        <row r="97">
          <cell r="B97" t="str">
            <v>A little limited</v>
          </cell>
          <cell r="C97" t="str">
            <v>S</v>
          </cell>
          <cell r="D97">
            <v>60.46</v>
          </cell>
          <cell r="E97" t="str">
            <v/>
          </cell>
        </row>
        <row r="98">
          <cell r="B98" t="str">
            <v>Quite limited</v>
          </cell>
          <cell r="C98" t="str">
            <v>S</v>
          </cell>
          <cell r="D98">
            <v>66.14</v>
          </cell>
          <cell r="E98" t="str">
            <v/>
          </cell>
        </row>
        <row r="99">
          <cell r="B99" t="str">
            <v>Very limited</v>
          </cell>
          <cell r="C99" t="str">
            <v>S</v>
          </cell>
          <cell r="D99">
            <v>72.75</v>
          </cell>
          <cell r="E99" t="str">
            <v/>
          </cell>
        </row>
        <row r="100">
          <cell r="B100" t="str">
            <v>Couldn't buy it</v>
          </cell>
          <cell r="C100">
            <v>9</v>
          </cell>
          <cell r="D100">
            <v>36.979999999999997</v>
          </cell>
          <cell r="E100" t="str">
            <v>#</v>
          </cell>
        </row>
        <row r="101">
          <cell r="B101" t="str">
            <v>Not at all limited</v>
          </cell>
          <cell r="C101" t="str">
            <v>S</v>
          </cell>
          <cell r="D101">
            <v>52.32</v>
          </cell>
          <cell r="E101" t="str">
            <v/>
          </cell>
        </row>
        <row r="102">
          <cell r="B102" t="str">
            <v>A little limited</v>
          </cell>
          <cell r="C102" t="str">
            <v>S</v>
          </cell>
          <cell r="D102">
            <v>60.46</v>
          </cell>
          <cell r="E102" t="str">
            <v/>
          </cell>
        </row>
        <row r="103">
          <cell r="B103" t="str">
            <v>Quite or very limited</v>
          </cell>
          <cell r="C103">
            <v>8</v>
          </cell>
          <cell r="D103">
            <v>48.56</v>
          </cell>
          <cell r="E103" t="str">
            <v>#</v>
          </cell>
        </row>
        <row r="104">
          <cell r="B104" t="str">
            <v>Couldn't buy it</v>
          </cell>
          <cell r="C104">
            <v>9</v>
          </cell>
          <cell r="D104">
            <v>36.979999999999997</v>
          </cell>
          <cell r="E104" t="str">
            <v>#</v>
          </cell>
        </row>
        <row r="105">
          <cell r="B105" t="str">
            <v>Yes, can meet unexpected expense</v>
          </cell>
          <cell r="C105">
            <v>20</v>
          </cell>
          <cell r="D105">
            <v>36</v>
          </cell>
          <cell r="E105" t="str">
            <v>#</v>
          </cell>
        </row>
        <row r="106">
          <cell r="B106" t="str">
            <v>No, cannot meet unexpected expense</v>
          </cell>
          <cell r="C106">
            <v>11</v>
          </cell>
          <cell r="D106">
            <v>34.96</v>
          </cell>
          <cell r="E106" t="str">
            <v>#</v>
          </cell>
        </row>
        <row r="107">
          <cell r="B107" t="str">
            <v>Household had no vehicle access</v>
          </cell>
          <cell r="C107" t="str">
            <v>S</v>
          </cell>
          <cell r="D107">
            <v>64.52</v>
          </cell>
          <cell r="E107" t="str">
            <v/>
          </cell>
        </row>
        <row r="108">
          <cell r="B108" t="str">
            <v>Household had vehicle access</v>
          </cell>
          <cell r="C108">
            <v>31</v>
          </cell>
          <cell r="D108">
            <v>25.18</v>
          </cell>
          <cell r="E108" t="str">
            <v>#</v>
          </cell>
        </row>
        <row r="109">
          <cell r="B109" t="str">
            <v>Household had no access to device</v>
          </cell>
          <cell r="C109" t="str">
            <v>S</v>
          </cell>
          <cell r="D109">
            <v>112.52</v>
          </cell>
          <cell r="E109" t="str">
            <v/>
          </cell>
        </row>
        <row r="110">
          <cell r="B110" t="str">
            <v>Household had access to device</v>
          </cell>
          <cell r="C110">
            <v>32</v>
          </cell>
          <cell r="D110">
            <v>24.78</v>
          </cell>
          <cell r="E110" t="str">
            <v>#</v>
          </cell>
        </row>
        <row r="111">
          <cell r="B111" t="str">
            <v>One person household</v>
          </cell>
          <cell r="C111">
            <v>4</v>
          </cell>
          <cell r="D111">
            <v>35.869999999999997</v>
          </cell>
          <cell r="E111" t="str">
            <v>#</v>
          </cell>
        </row>
        <row r="112">
          <cell r="B112" t="str">
            <v>One parent with child(ren)</v>
          </cell>
          <cell r="C112" t="str">
            <v>S</v>
          </cell>
          <cell r="D112">
            <v>51.49</v>
          </cell>
          <cell r="E112" t="str">
            <v/>
          </cell>
        </row>
        <row r="113">
          <cell r="B113" t="str">
            <v>Couple only</v>
          </cell>
          <cell r="C113" t="str">
            <v>S</v>
          </cell>
          <cell r="D113">
            <v>77.709999999999994</v>
          </cell>
          <cell r="E113" t="str">
            <v/>
          </cell>
        </row>
        <row r="114">
          <cell r="B114" t="str">
            <v>Couple with child(ren)</v>
          </cell>
          <cell r="C114">
            <v>6</v>
          </cell>
          <cell r="D114">
            <v>49.81</v>
          </cell>
          <cell r="E114" t="str">
            <v>#</v>
          </cell>
        </row>
        <row r="115">
          <cell r="B115" t="str">
            <v>Other multi-person household</v>
          </cell>
          <cell r="C115" t="str">
            <v>S</v>
          </cell>
          <cell r="D115">
            <v>53.43</v>
          </cell>
          <cell r="E115" t="str">
            <v/>
          </cell>
        </row>
        <row r="116">
          <cell r="B116" t="str">
            <v>Other household with couple and/or child</v>
          </cell>
          <cell r="C116" t="str">
            <v>S</v>
          </cell>
          <cell r="D116">
            <v>53.65</v>
          </cell>
          <cell r="E116" t="str">
            <v/>
          </cell>
        </row>
        <row r="117">
          <cell r="B117" t="str">
            <v>One-person household</v>
          </cell>
          <cell r="C117">
            <v>4</v>
          </cell>
          <cell r="D117">
            <v>35.869999999999997</v>
          </cell>
          <cell r="E117" t="str">
            <v>#</v>
          </cell>
        </row>
        <row r="118">
          <cell r="B118" t="str">
            <v>Two-people household</v>
          </cell>
          <cell r="C118" t="str">
            <v>S</v>
          </cell>
          <cell r="D118">
            <v>51.93</v>
          </cell>
          <cell r="E118" t="str">
            <v/>
          </cell>
        </row>
        <row r="119">
          <cell r="B119" t="str">
            <v>Three-people household</v>
          </cell>
          <cell r="C119" t="str">
            <v>S</v>
          </cell>
          <cell r="D119">
            <v>61.83</v>
          </cell>
          <cell r="E119" t="str">
            <v/>
          </cell>
        </row>
        <row r="120">
          <cell r="B120" t="str">
            <v>Four-people household</v>
          </cell>
          <cell r="C120" t="str">
            <v>S</v>
          </cell>
          <cell r="D120">
            <v>51.12</v>
          </cell>
          <cell r="E120" t="str">
            <v/>
          </cell>
        </row>
        <row r="121">
          <cell r="B121" t="str">
            <v>Five-or-more-people household</v>
          </cell>
          <cell r="C121" t="str">
            <v>S</v>
          </cell>
          <cell r="D121">
            <v>55.41</v>
          </cell>
          <cell r="E121" t="str">
            <v/>
          </cell>
        </row>
        <row r="122">
          <cell r="B122" t="str">
            <v>No children in household</v>
          </cell>
          <cell r="C122">
            <v>18</v>
          </cell>
          <cell r="D122">
            <v>31.4</v>
          </cell>
          <cell r="E122" t="str">
            <v>#</v>
          </cell>
        </row>
        <row r="123">
          <cell r="B123" t="str">
            <v>One-child household</v>
          </cell>
          <cell r="C123" t="str">
            <v>S</v>
          </cell>
          <cell r="D123">
            <v>63.94</v>
          </cell>
          <cell r="E123" t="str">
            <v/>
          </cell>
        </row>
        <row r="124">
          <cell r="B124" t="str">
            <v>Two-or-more-children household</v>
          </cell>
          <cell r="C124" t="str">
            <v>S</v>
          </cell>
          <cell r="D124">
            <v>50.75</v>
          </cell>
          <cell r="E124" t="str">
            <v/>
          </cell>
        </row>
        <row r="125">
          <cell r="B125" t="str">
            <v>No children in household</v>
          </cell>
          <cell r="C125">
            <v>18</v>
          </cell>
          <cell r="D125">
            <v>31.4</v>
          </cell>
          <cell r="E125" t="str">
            <v>#</v>
          </cell>
        </row>
        <row r="126">
          <cell r="B126" t="str">
            <v>One-or-more-children household</v>
          </cell>
          <cell r="C126">
            <v>15</v>
          </cell>
          <cell r="D126">
            <v>39.03</v>
          </cell>
          <cell r="E126" t="str">
            <v>#</v>
          </cell>
        </row>
        <row r="127">
          <cell r="B127" t="str">
            <v>Yes, lived at current address</v>
          </cell>
          <cell r="C127">
            <v>25</v>
          </cell>
          <cell r="D127">
            <v>28.94</v>
          </cell>
          <cell r="E127" t="str">
            <v>#</v>
          </cell>
        </row>
        <row r="128">
          <cell r="B128" t="str">
            <v>No, did not live at current address</v>
          </cell>
          <cell r="C128">
            <v>7</v>
          </cell>
          <cell r="D128">
            <v>49.36</v>
          </cell>
          <cell r="E128" t="str">
            <v>#</v>
          </cell>
        </row>
        <row r="129">
          <cell r="B129" t="str">
            <v>Owned</v>
          </cell>
          <cell r="C129">
            <v>18</v>
          </cell>
          <cell r="D129">
            <v>34.78</v>
          </cell>
          <cell r="E129" t="str">
            <v>#</v>
          </cell>
        </row>
        <row r="130">
          <cell r="B130" t="str">
            <v>Rented, private</v>
          </cell>
          <cell r="C130">
            <v>9</v>
          </cell>
          <cell r="D130">
            <v>40.880000000000003</v>
          </cell>
          <cell r="E130" t="str">
            <v>#</v>
          </cell>
        </row>
      </sheetData>
      <sheetData sheetId="24"/>
      <sheetData sheetId="25"/>
      <sheetData sheetId="26">
        <row r="4">
          <cell r="B4" t="str">
            <v>New Zealand Average</v>
          </cell>
          <cell r="C4">
            <v>73.099999999999994</v>
          </cell>
          <cell r="D4">
            <v>6.56</v>
          </cell>
          <cell r="E4" t="str">
            <v>.</v>
          </cell>
          <cell r="F4" t="str">
            <v/>
          </cell>
        </row>
        <row r="5">
          <cell r="B5" t="str">
            <v>Male</v>
          </cell>
          <cell r="C5">
            <v>54.38</v>
          </cell>
          <cell r="D5">
            <v>16.16</v>
          </cell>
          <cell r="E5" t="str">
            <v>.</v>
          </cell>
          <cell r="F5" t="str">
            <v/>
          </cell>
        </row>
        <row r="6">
          <cell r="B6" t="str">
            <v>Female</v>
          </cell>
          <cell r="C6">
            <v>79.53</v>
          </cell>
          <cell r="D6">
            <v>6.42</v>
          </cell>
          <cell r="E6" t="str">
            <v>.</v>
          </cell>
          <cell r="F6" t="str">
            <v/>
          </cell>
        </row>
        <row r="7">
          <cell r="B7" t="str">
            <v>Gender diverse</v>
          </cell>
          <cell r="C7" t="str">
            <v>S</v>
          </cell>
          <cell r="D7">
            <v>139.82</v>
          </cell>
          <cell r="E7" t="str">
            <v/>
          </cell>
          <cell r="F7" t="str">
            <v/>
          </cell>
        </row>
        <row r="8">
          <cell r="B8" t="str">
            <v>Cis-male</v>
          </cell>
          <cell r="C8">
            <v>53.82</v>
          </cell>
          <cell r="D8">
            <v>16.190000000000001</v>
          </cell>
          <cell r="E8" t="str">
            <v>.</v>
          </cell>
          <cell r="F8" t="str">
            <v/>
          </cell>
        </row>
        <row r="9">
          <cell r="B9" t="str">
            <v>Cis-female</v>
          </cell>
          <cell r="C9">
            <v>79.45</v>
          </cell>
          <cell r="D9">
            <v>6.46</v>
          </cell>
          <cell r="E9" t="str">
            <v>.</v>
          </cell>
          <cell r="F9" t="str">
            <v/>
          </cell>
        </row>
        <row r="10">
          <cell r="B10" t="str">
            <v>Gender-diverse or trans-gender</v>
          </cell>
          <cell r="C10">
            <v>83.21</v>
          </cell>
          <cell r="D10">
            <v>39.46</v>
          </cell>
          <cell r="E10" t="str">
            <v>.</v>
          </cell>
          <cell r="F10" t="str">
            <v/>
          </cell>
        </row>
        <row r="11">
          <cell r="B11" t="str">
            <v>Heterosexual</v>
          </cell>
          <cell r="C11">
            <v>72.78</v>
          </cell>
          <cell r="D11">
            <v>6.91</v>
          </cell>
          <cell r="E11" t="str">
            <v>.</v>
          </cell>
          <cell r="F11" t="str">
            <v/>
          </cell>
        </row>
        <row r="12">
          <cell r="B12" t="str">
            <v>Gay or lesbian</v>
          </cell>
          <cell r="C12" t="str">
            <v>Ŝ</v>
          </cell>
          <cell r="D12">
            <v>0</v>
          </cell>
          <cell r="E12" t="str">
            <v/>
          </cell>
          <cell r="F12" t="str">
            <v>*</v>
          </cell>
        </row>
        <row r="13">
          <cell r="B13" t="str">
            <v>Bisexual</v>
          </cell>
          <cell r="C13">
            <v>74.98</v>
          </cell>
          <cell r="D13">
            <v>30.67</v>
          </cell>
          <cell r="E13" t="str">
            <v>.</v>
          </cell>
          <cell r="F13" t="str">
            <v/>
          </cell>
        </row>
        <row r="14">
          <cell r="B14" t="str">
            <v>Other sexual identity</v>
          </cell>
          <cell r="C14" t="str">
            <v>S</v>
          </cell>
          <cell r="D14">
            <v>86.24</v>
          </cell>
          <cell r="E14" t="str">
            <v/>
          </cell>
          <cell r="F14" t="str">
            <v/>
          </cell>
        </row>
        <row r="15">
          <cell r="B15" t="str">
            <v>People with diverse sexualities</v>
          </cell>
          <cell r="C15">
            <v>76.52</v>
          </cell>
          <cell r="D15">
            <v>22.99</v>
          </cell>
          <cell r="E15" t="str">
            <v>.</v>
          </cell>
          <cell r="F15" t="str">
            <v/>
          </cell>
        </row>
        <row r="16">
          <cell r="B16" t="str">
            <v>Not LGBT</v>
          </cell>
          <cell r="C16">
            <v>72.72</v>
          </cell>
          <cell r="D16">
            <v>6.85</v>
          </cell>
          <cell r="E16" t="str">
            <v>.</v>
          </cell>
          <cell r="F16" t="str">
            <v/>
          </cell>
        </row>
        <row r="17">
          <cell r="B17" t="str">
            <v>LGBT</v>
          </cell>
          <cell r="C17">
            <v>76.86</v>
          </cell>
          <cell r="D17">
            <v>21.25</v>
          </cell>
          <cell r="E17" t="str">
            <v>.</v>
          </cell>
          <cell r="F17" t="str">
            <v/>
          </cell>
        </row>
        <row r="18">
          <cell r="B18" t="str">
            <v>15–19 years</v>
          </cell>
          <cell r="C18" t="str">
            <v>S</v>
          </cell>
          <cell r="D18">
            <v>33.979999999999997</v>
          </cell>
          <cell r="E18" t="str">
            <v/>
          </cell>
          <cell r="F18" t="str">
            <v/>
          </cell>
        </row>
        <row r="19">
          <cell r="B19" t="str">
            <v>20–29 years</v>
          </cell>
          <cell r="C19">
            <v>74.98</v>
          </cell>
          <cell r="D19">
            <v>14.23</v>
          </cell>
          <cell r="E19" t="str">
            <v>.</v>
          </cell>
          <cell r="F19" t="str">
            <v/>
          </cell>
        </row>
        <row r="20">
          <cell r="B20" t="str">
            <v>30–39 years</v>
          </cell>
          <cell r="C20">
            <v>73.75</v>
          </cell>
          <cell r="D20">
            <v>13.63</v>
          </cell>
          <cell r="E20" t="str">
            <v>.</v>
          </cell>
          <cell r="F20" t="str">
            <v/>
          </cell>
        </row>
        <row r="21">
          <cell r="B21" t="str">
            <v>40–49 years</v>
          </cell>
          <cell r="C21">
            <v>79.69</v>
          </cell>
          <cell r="D21">
            <v>10.69</v>
          </cell>
          <cell r="E21" t="str">
            <v>.</v>
          </cell>
          <cell r="F21" t="str">
            <v/>
          </cell>
        </row>
        <row r="22">
          <cell r="B22" t="str">
            <v>50–59 years</v>
          </cell>
          <cell r="C22">
            <v>73.94</v>
          </cell>
          <cell r="D22">
            <v>18.12</v>
          </cell>
          <cell r="E22" t="str">
            <v>.</v>
          </cell>
          <cell r="F22" t="str">
            <v/>
          </cell>
        </row>
        <row r="23">
          <cell r="B23" t="str">
            <v>60–64 years</v>
          </cell>
          <cell r="C23" t="str">
            <v>S</v>
          </cell>
          <cell r="D23">
            <v>56.02</v>
          </cell>
          <cell r="E23" t="str">
            <v/>
          </cell>
          <cell r="F23" t="str">
            <v/>
          </cell>
        </row>
        <row r="24">
          <cell r="B24" t="str">
            <v>65 years and over</v>
          </cell>
          <cell r="C24">
            <v>64.11</v>
          </cell>
          <cell r="D24">
            <v>24.2</v>
          </cell>
          <cell r="E24" t="str">
            <v>.</v>
          </cell>
          <cell r="F24" t="str">
            <v/>
          </cell>
        </row>
        <row r="25">
          <cell r="B25" t="str">
            <v>15–29 years</v>
          </cell>
          <cell r="C25">
            <v>70.05</v>
          </cell>
          <cell r="D25">
            <v>13.42</v>
          </cell>
          <cell r="E25" t="str">
            <v>.</v>
          </cell>
          <cell r="F25" t="str">
            <v/>
          </cell>
        </row>
        <row r="26">
          <cell r="B26" t="str">
            <v>30–64 years</v>
          </cell>
          <cell r="C26">
            <v>75.5</v>
          </cell>
          <cell r="D26">
            <v>7.84</v>
          </cell>
          <cell r="E26" t="str">
            <v>.‡</v>
          </cell>
          <cell r="F26" t="str">
            <v/>
          </cell>
        </row>
        <row r="27">
          <cell r="B27" t="str">
            <v>65 years and over</v>
          </cell>
          <cell r="C27">
            <v>64.11</v>
          </cell>
          <cell r="D27">
            <v>24.2</v>
          </cell>
          <cell r="E27" t="str">
            <v>.</v>
          </cell>
          <cell r="F27" t="str">
            <v/>
          </cell>
        </row>
        <row r="28">
          <cell r="B28" t="str">
            <v>15–19 years</v>
          </cell>
          <cell r="C28" t="str">
            <v>S</v>
          </cell>
          <cell r="D28">
            <v>33.979999999999997</v>
          </cell>
          <cell r="E28" t="str">
            <v/>
          </cell>
          <cell r="F28" t="str">
            <v/>
          </cell>
        </row>
        <row r="29">
          <cell r="B29" t="str">
            <v>20–29 years</v>
          </cell>
          <cell r="C29">
            <v>74.98</v>
          </cell>
          <cell r="D29">
            <v>14.23</v>
          </cell>
          <cell r="E29" t="str">
            <v>.</v>
          </cell>
          <cell r="F29" t="str">
            <v/>
          </cell>
        </row>
        <row r="30">
          <cell r="B30" t="str">
            <v>NZ European</v>
          </cell>
          <cell r="C30">
            <v>69.98</v>
          </cell>
          <cell r="D30">
            <v>8.5299999999999994</v>
          </cell>
          <cell r="E30" t="str">
            <v>.‡</v>
          </cell>
          <cell r="F30" t="str">
            <v/>
          </cell>
        </row>
        <row r="31">
          <cell r="B31" t="str">
            <v>Māori</v>
          </cell>
          <cell r="C31">
            <v>86.61</v>
          </cell>
          <cell r="D31">
            <v>6.06</v>
          </cell>
          <cell r="E31" t="str">
            <v>.‡</v>
          </cell>
          <cell r="F31" t="str">
            <v>*</v>
          </cell>
        </row>
        <row r="32">
          <cell r="B32" t="str">
            <v>Pacific peoples</v>
          </cell>
          <cell r="C32">
            <v>67.63</v>
          </cell>
          <cell r="D32">
            <v>24.6</v>
          </cell>
          <cell r="E32" t="str">
            <v>.</v>
          </cell>
          <cell r="F32" t="str">
            <v/>
          </cell>
        </row>
        <row r="33">
          <cell r="B33" t="str">
            <v>Asian</v>
          </cell>
          <cell r="C33" t="str">
            <v>S</v>
          </cell>
          <cell r="D33">
            <v>39.71</v>
          </cell>
          <cell r="E33" t="str">
            <v/>
          </cell>
          <cell r="F33" t="str">
            <v/>
          </cell>
        </row>
        <row r="34">
          <cell r="B34" t="str">
            <v>Chinese</v>
          </cell>
          <cell r="C34" t="str">
            <v>S</v>
          </cell>
          <cell r="D34">
            <v>115.48</v>
          </cell>
          <cell r="E34" t="str">
            <v/>
          </cell>
          <cell r="F34" t="str">
            <v/>
          </cell>
        </row>
        <row r="35">
          <cell r="B35" t="str">
            <v>Indian</v>
          </cell>
          <cell r="C35" t="str">
            <v>S</v>
          </cell>
          <cell r="D35">
            <v>60.17</v>
          </cell>
          <cell r="E35" t="str">
            <v/>
          </cell>
          <cell r="F35" t="str">
            <v/>
          </cell>
        </row>
        <row r="36">
          <cell r="B36" t="str">
            <v>Other Asian ethnicity</v>
          </cell>
          <cell r="C36" t="str">
            <v>S</v>
          </cell>
          <cell r="D36">
            <v>141.57</v>
          </cell>
          <cell r="E36" t="str">
            <v/>
          </cell>
          <cell r="F36" t="str">
            <v/>
          </cell>
        </row>
        <row r="37">
          <cell r="B37" t="str">
            <v>Other ethnicity</v>
          </cell>
          <cell r="C37" t="str">
            <v>S</v>
          </cell>
          <cell r="D37">
            <v>95.31</v>
          </cell>
          <cell r="E37" t="str">
            <v/>
          </cell>
          <cell r="F37" t="str">
            <v/>
          </cell>
        </row>
        <row r="38">
          <cell r="B38" t="str">
            <v>Other ethnicity (except European and Māori)</v>
          </cell>
          <cell r="C38">
            <v>68.12</v>
          </cell>
          <cell r="D38">
            <v>18.75</v>
          </cell>
          <cell r="E38" t="str">
            <v>.</v>
          </cell>
          <cell r="F38" t="str">
            <v/>
          </cell>
        </row>
        <row r="39">
          <cell r="B39" t="str">
            <v>Other ethnicity (except European, Māori and Asian)</v>
          </cell>
          <cell r="C39">
            <v>67.64</v>
          </cell>
          <cell r="D39">
            <v>21.58</v>
          </cell>
          <cell r="E39" t="str">
            <v>.</v>
          </cell>
          <cell r="F39" t="str">
            <v/>
          </cell>
        </row>
        <row r="40">
          <cell r="B40" t="str">
            <v>Other ethnicity (except European, Māori and Pacific)</v>
          </cell>
          <cell r="C40" t="str">
            <v>S</v>
          </cell>
          <cell r="D40">
            <v>35.04</v>
          </cell>
          <cell r="E40" t="str">
            <v/>
          </cell>
          <cell r="F40" t="str">
            <v/>
          </cell>
        </row>
        <row r="41">
          <cell r="B41">
            <v>2018</v>
          </cell>
          <cell r="C41">
            <v>74.099999999999994</v>
          </cell>
          <cell r="D41">
            <v>9.67</v>
          </cell>
          <cell r="E41" t="str">
            <v>.‡</v>
          </cell>
          <cell r="F41" t="str">
            <v/>
          </cell>
        </row>
        <row r="42">
          <cell r="B42" t="str">
            <v>2019/20</v>
          </cell>
          <cell r="C42">
            <v>71.95</v>
          </cell>
          <cell r="D42">
            <v>8.56</v>
          </cell>
          <cell r="E42" t="str">
            <v>.‡</v>
          </cell>
          <cell r="F42" t="str">
            <v/>
          </cell>
        </row>
        <row r="43">
          <cell r="B43" t="str">
            <v>Auckland</v>
          </cell>
          <cell r="C43">
            <v>62.11</v>
          </cell>
          <cell r="D43">
            <v>11.93</v>
          </cell>
          <cell r="E43" t="str">
            <v>.</v>
          </cell>
          <cell r="F43" t="str">
            <v/>
          </cell>
        </row>
        <row r="44">
          <cell r="B44" t="str">
            <v>Wellington</v>
          </cell>
          <cell r="C44">
            <v>68.55</v>
          </cell>
          <cell r="D44">
            <v>16.38</v>
          </cell>
          <cell r="E44" t="str">
            <v>.</v>
          </cell>
          <cell r="F44" t="str">
            <v/>
          </cell>
        </row>
        <row r="45">
          <cell r="B45" t="str">
            <v>Rest of North Island</v>
          </cell>
          <cell r="C45">
            <v>75.64</v>
          </cell>
          <cell r="D45">
            <v>10.89</v>
          </cell>
          <cell r="E45" t="str">
            <v>.</v>
          </cell>
          <cell r="F45" t="str">
            <v/>
          </cell>
        </row>
        <row r="46">
          <cell r="B46" t="str">
            <v>Canterbury</v>
          </cell>
          <cell r="C46">
            <v>84.81</v>
          </cell>
          <cell r="D46">
            <v>14.33</v>
          </cell>
          <cell r="E46" t="str">
            <v>.</v>
          </cell>
          <cell r="F46" t="str">
            <v/>
          </cell>
        </row>
        <row r="47">
          <cell r="B47" t="str">
            <v>Rest of South Island</v>
          </cell>
          <cell r="C47">
            <v>81.03</v>
          </cell>
          <cell r="D47">
            <v>15.47</v>
          </cell>
          <cell r="E47" t="str">
            <v>.</v>
          </cell>
          <cell r="F47" t="str">
            <v/>
          </cell>
        </row>
        <row r="48">
          <cell r="B48" t="str">
            <v>Major urban area</v>
          </cell>
          <cell r="C48">
            <v>70.63</v>
          </cell>
          <cell r="D48">
            <v>9.18</v>
          </cell>
          <cell r="E48" t="str">
            <v>.‡</v>
          </cell>
          <cell r="F48" t="str">
            <v/>
          </cell>
        </row>
        <row r="49">
          <cell r="B49" t="str">
            <v>Large urban area</v>
          </cell>
          <cell r="C49">
            <v>85.73</v>
          </cell>
          <cell r="D49">
            <v>9.94</v>
          </cell>
          <cell r="E49" t="str">
            <v>.‡</v>
          </cell>
          <cell r="F49" t="str">
            <v/>
          </cell>
        </row>
        <row r="50">
          <cell r="B50" t="str">
            <v>Medium urban area</v>
          </cell>
          <cell r="C50" t="str">
            <v>Ŝ</v>
          </cell>
          <cell r="D50">
            <v>18.989999999999998</v>
          </cell>
          <cell r="E50" t="str">
            <v/>
          </cell>
          <cell r="F50" t="str">
            <v/>
          </cell>
        </row>
        <row r="51">
          <cell r="B51" t="str">
            <v>Small urban area</v>
          </cell>
          <cell r="C51">
            <v>72.239999999999995</v>
          </cell>
          <cell r="D51">
            <v>20.05</v>
          </cell>
          <cell r="E51" t="str">
            <v>.</v>
          </cell>
          <cell r="F51" t="str">
            <v/>
          </cell>
        </row>
        <row r="52">
          <cell r="B52" t="str">
            <v>Rural settlement/rural other</v>
          </cell>
          <cell r="C52">
            <v>64.900000000000006</v>
          </cell>
          <cell r="D52">
            <v>19.809999999999999</v>
          </cell>
          <cell r="E52" t="str">
            <v>.</v>
          </cell>
          <cell r="F52" t="str">
            <v/>
          </cell>
        </row>
        <row r="53">
          <cell r="B53" t="str">
            <v>Major urban area</v>
          </cell>
          <cell r="C53">
            <v>70.63</v>
          </cell>
          <cell r="D53">
            <v>9.18</v>
          </cell>
          <cell r="E53" t="str">
            <v>.‡</v>
          </cell>
          <cell r="F53" t="str">
            <v/>
          </cell>
        </row>
        <row r="54">
          <cell r="B54" t="str">
            <v>Medium/large urban area</v>
          </cell>
          <cell r="C54">
            <v>85.08</v>
          </cell>
          <cell r="D54">
            <v>9.0399999999999991</v>
          </cell>
          <cell r="E54" t="str">
            <v>.‡</v>
          </cell>
          <cell r="F54" t="str">
            <v/>
          </cell>
        </row>
        <row r="55">
          <cell r="B55" t="str">
            <v>Small urban/rural area</v>
          </cell>
          <cell r="C55">
            <v>68.02</v>
          </cell>
          <cell r="D55">
            <v>14.8</v>
          </cell>
          <cell r="E55" t="str">
            <v>.</v>
          </cell>
          <cell r="F55" t="str">
            <v/>
          </cell>
        </row>
        <row r="56">
          <cell r="B56" t="str">
            <v>Quintile 1 (least deprived)</v>
          </cell>
          <cell r="C56">
            <v>60.39</v>
          </cell>
          <cell r="D56">
            <v>22.09</v>
          </cell>
          <cell r="E56" t="str">
            <v>.</v>
          </cell>
          <cell r="F56" t="str">
            <v/>
          </cell>
        </row>
        <row r="57">
          <cell r="B57" t="str">
            <v>Quintile 2</v>
          </cell>
          <cell r="C57">
            <v>60.27</v>
          </cell>
          <cell r="D57">
            <v>23.65</v>
          </cell>
          <cell r="E57" t="str">
            <v>.</v>
          </cell>
          <cell r="F57" t="str">
            <v/>
          </cell>
        </row>
        <row r="58">
          <cell r="B58" t="str">
            <v>Quintile 3</v>
          </cell>
          <cell r="C58">
            <v>79.209999999999994</v>
          </cell>
          <cell r="D58">
            <v>12.43</v>
          </cell>
          <cell r="E58" t="str">
            <v>.</v>
          </cell>
          <cell r="F58" t="str">
            <v/>
          </cell>
        </row>
        <row r="59">
          <cell r="B59" t="str">
            <v>Quintile 4</v>
          </cell>
          <cell r="C59">
            <v>69.819999999999993</v>
          </cell>
          <cell r="D59">
            <v>14.86</v>
          </cell>
          <cell r="E59" t="str">
            <v>.</v>
          </cell>
          <cell r="F59" t="str">
            <v/>
          </cell>
        </row>
        <row r="60">
          <cell r="B60" t="str">
            <v>Quintile 5 (most deprived)</v>
          </cell>
          <cell r="C60">
            <v>84.06</v>
          </cell>
          <cell r="D60">
            <v>7.03</v>
          </cell>
          <cell r="E60" t="str">
            <v>.‡</v>
          </cell>
          <cell r="F60" t="str">
            <v/>
          </cell>
        </row>
        <row r="61">
          <cell r="B61" t="str">
            <v>Had partner within last 12 months</v>
          </cell>
          <cell r="C61">
            <v>71.819999999999993</v>
          </cell>
          <cell r="D61">
            <v>7.67</v>
          </cell>
          <cell r="E61" t="str">
            <v>.</v>
          </cell>
          <cell r="F61" t="str">
            <v/>
          </cell>
        </row>
        <row r="62">
          <cell r="B62" t="str">
            <v>Did not have partner within last 12 months</v>
          </cell>
          <cell r="C62">
            <v>76.760000000000005</v>
          </cell>
          <cell r="D62">
            <v>11.16</v>
          </cell>
          <cell r="E62" t="str">
            <v>.</v>
          </cell>
          <cell r="F62" t="str">
            <v/>
          </cell>
        </row>
        <row r="63">
          <cell r="B63" t="str">
            <v>Has ever had a partner</v>
          </cell>
          <cell r="C63">
            <v>72.75</v>
          </cell>
          <cell r="D63">
            <v>6.72</v>
          </cell>
          <cell r="E63" t="str">
            <v>.</v>
          </cell>
          <cell r="F63" t="str">
            <v/>
          </cell>
        </row>
        <row r="64">
          <cell r="B64" t="str">
            <v>Has never had a partner</v>
          </cell>
          <cell r="C64">
            <v>87.7</v>
          </cell>
          <cell r="D64">
            <v>24.08</v>
          </cell>
          <cell r="E64" t="str">
            <v>.</v>
          </cell>
          <cell r="F64" t="str">
            <v/>
          </cell>
        </row>
        <row r="65">
          <cell r="B65" t="str">
            <v>Partnered – legally registered</v>
          </cell>
          <cell r="C65">
            <v>64.52</v>
          </cell>
          <cell r="D65">
            <v>12.39</v>
          </cell>
          <cell r="E65" t="str">
            <v>.</v>
          </cell>
          <cell r="F65" t="str">
            <v/>
          </cell>
        </row>
        <row r="66">
          <cell r="B66" t="str">
            <v>Partnered – not legally registered</v>
          </cell>
          <cell r="C66">
            <v>71.83</v>
          </cell>
          <cell r="D66">
            <v>22.56</v>
          </cell>
          <cell r="E66" t="str">
            <v>.</v>
          </cell>
          <cell r="F66" t="str">
            <v/>
          </cell>
        </row>
        <row r="67">
          <cell r="B67" t="str">
            <v>Non-partnered</v>
          </cell>
          <cell r="C67">
            <v>78.11</v>
          </cell>
          <cell r="D67">
            <v>7.16</v>
          </cell>
          <cell r="E67" t="str">
            <v>.‡</v>
          </cell>
          <cell r="F67" t="str">
            <v/>
          </cell>
        </row>
        <row r="68">
          <cell r="B68" t="str">
            <v>Never married and never in a civil union</v>
          </cell>
          <cell r="C68">
            <v>72.739999999999995</v>
          </cell>
          <cell r="D68">
            <v>13.99</v>
          </cell>
          <cell r="E68" t="str">
            <v>.</v>
          </cell>
          <cell r="F68" t="str">
            <v/>
          </cell>
        </row>
        <row r="69">
          <cell r="B69" t="str">
            <v>Divorced</v>
          </cell>
          <cell r="C69">
            <v>72.290000000000006</v>
          </cell>
          <cell r="D69">
            <v>21.26</v>
          </cell>
          <cell r="E69" t="str">
            <v>.</v>
          </cell>
          <cell r="F69" t="str">
            <v/>
          </cell>
        </row>
        <row r="70">
          <cell r="B70" t="str">
            <v>Widowed/surviving partner</v>
          </cell>
          <cell r="C70">
            <v>80.05</v>
          </cell>
          <cell r="D70">
            <v>32.19</v>
          </cell>
          <cell r="E70" t="str">
            <v>.</v>
          </cell>
          <cell r="F70" t="str">
            <v/>
          </cell>
        </row>
        <row r="71">
          <cell r="B71" t="str">
            <v>Separated</v>
          </cell>
          <cell r="C71">
            <v>82.39</v>
          </cell>
          <cell r="D71">
            <v>10.36</v>
          </cell>
          <cell r="E71" t="str">
            <v>.</v>
          </cell>
          <cell r="F71" t="str">
            <v/>
          </cell>
        </row>
        <row r="72">
          <cell r="B72" t="str">
            <v>Married/civil union/de facto</v>
          </cell>
          <cell r="C72">
            <v>65.61</v>
          </cell>
          <cell r="D72">
            <v>12.21</v>
          </cell>
          <cell r="E72" t="str">
            <v>.</v>
          </cell>
          <cell r="F72" t="str">
            <v/>
          </cell>
        </row>
        <row r="73">
          <cell r="B73" t="str">
            <v>Adults with disability</v>
          </cell>
          <cell r="C73" t="str">
            <v>Ŝ</v>
          </cell>
          <cell r="D73">
            <v>12.35</v>
          </cell>
          <cell r="E73" t="str">
            <v/>
          </cell>
          <cell r="F73" t="str">
            <v/>
          </cell>
        </row>
        <row r="74">
          <cell r="B74" t="str">
            <v>Adults without disability</v>
          </cell>
          <cell r="C74">
            <v>71.739999999999995</v>
          </cell>
          <cell r="D74">
            <v>6.9</v>
          </cell>
          <cell r="E74" t="str">
            <v>.</v>
          </cell>
          <cell r="F74" t="str">
            <v/>
          </cell>
        </row>
        <row r="75">
          <cell r="B75" t="str">
            <v>Low level of psychological distress</v>
          </cell>
          <cell r="C75">
            <v>70.39</v>
          </cell>
          <cell r="D75">
            <v>8.1300000000000008</v>
          </cell>
          <cell r="E75" t="str">
            <v>.</v>
          </cell>
          <cell r="F75" t="str">
            <v/>
          </cell>
        </row>
        <row r="76">
          <cell r="B76" t="str">
            <v>Moderate level of psychological distress</v>
          </cell>
          <cell r="C76" t="str">
            <v>Ŝ</v>
          </cell>
          <cell r="D76">
            <v>18.37</v>
          </cell>
          <cell r="E76" t="str">
            <v/>
          </cell>
          <cell r="F76" t="str">
            <v/>
          </cell>
        </row>
        <row r="77">
          <cell r="B77" t="str">
            <v>High level of psychological distress</v>
          </cell>
          <cell r="C77" t="str">
            <v>Ŝ</v>
          </cell>
          <cell r="D77">
            <v>6.75</v>
          </cell>
          <cell r="E77" t="str">
            <v/>
          </cell>
          <cell r="F77" t="str">
            <v>*</v>
          </cell>
        </row>
        <row r="78">
          <cell r="B78" t="str">
            <v>No probable serious mental illness</v>
          </cell>
          <cell r="C78">
            <v>70.39</v>
          </cell>
          <cell r="D78">
            <v>8.1300000000000008</v>
          </cell>
          <cell r="E78" t="str">
            <v>.</v>
          </cell>
          <cell r="F78" t="str">
            <v/>
          </cell>
        </row>
        <row r="79">
          <cell r="B79" t="str">
            <v>Probable serious mental illness</v>
          </cell>
          <cell r="C79" t="str">
            <v>Ŝ</v>
          </cell>
          <cell r="D79">
            <v>18.37</v>
          </cell>
          <cell r="E79" t="str">
            <v/>
          </cell>
          <cell r="F79" t="str">
            <v/>
          </cell>
        </row>
        <row r="80">
          <cell r="B80" t="str">
            <v>Employed</v>
          </cell>
          <cell r="C80">
            <v>67.349999999999994</v>
          </cell>
          <cell r="D80">
            <v>9.23</v>
          </cell>
          <cell r="E80" t="str">
            <v>.‡</v>
          </cell>
          <cell r="F80" t="str">
            <v/>
          </cell>
        </row>
        <row r="81">
          <cell r="B81" t="str">
            <v>Unemployed</v>
          </cell>
          <cell r="C81" t="str">
            <v>Ŝ</v>
          </cell>
          <cell r="D81">
            <v>8.61</v>
          </cell>
          <cell r="E81" t="str">
            <v/>
          </cell>
          <cell r="F81" t="str">
            <v>*</v>
          </cell>
        </row>
        <row r="82">
          <cell r="B82" t="str">
            <v>Retired</v>
          </cell>
          <cell r="C82" t="str">
            <v>S</v>
          </cell>
          <cell r="D82">
            <v>28.64</v>
          </cell>
          <cell r="E82" t="str">
            <v/>
          </cell>
          <cell r="F82" t="str">
            <v/>
          </cell>
        </row>
        <row r="83">
          <cell r="B83" t="str">
            <v>Home or caring duties or voluntary work</v>
          </cell>
          <cell r="C83">
            <v>88.35</v>
          </cell>
          <cell r="D83">
            <v>13.73</v>
          </cell>
          <cell r="E83" t="str">
            <v>.</v>
          </cell>
          <cell r="F83" t="str">
            <v/>
          </cell>
        </row>
        <row r="84">
          <cell r="B84" t="str">
            <v>Not employed, studying</v>
          </cell>
          <cell r="C84" t="str">
            <v>Ŝ</v>
          </cell>
          <cell r="D84">
            <v>12.82</v>
          </cell>
          <cell r="E84" t="str">
            <v/>
          </cell>
          <cell r="F84" t="str">
            <v/>
          </cell>
        </row>
        <row r="85">
          <cell r="B85" t="str">
            <v>Not employed, not actively seeking work/unable to work</v>
          </cell>
          <cell r="C85">
            <v>74.7</v>
          </cell>
          <cell r="D85">
            <v>26.09</v>
          </cell>
          <cell r="E85" t="str">
            <v>.</v>
          </cell>
          <cell r="F85" t="str">
            <v/>
          </cell>
        </row>
        <row r="86">
          <cell r="B86" t="str">
            <v>Other employment status</v>
          </cell>
          <cell r="C86">
            <v>82.64</v>
          </cell>
          <cell r="D86">
            <v>26.78</v>
          </cell>
          <cell r="E86" t="str">
            <v>.</v>
          </cell>
          <cell r="F86" t="str">
            <v/>
          </cell>
        </row>
        <row r="87">
          <cell r="B87" t="str">
            <v>Not in the labour force</v>
          </cell>
          <cell r="C87">
            <v>79.37</v>
          </cell>
          <cell r="D87">
            <v>9.14</v>
          </cell>
          <cell r="E87" t="str">
            <v>.‡</v>
          </cell>
          <cell r="F87" t="str">
            <v/>
          </cell>
        </row>
        <row r="88">
          <cell r="B88" t="str">
            <v>Personal income: $20,000 or less</v>
          </cell>
          <cell r="C88">
            <v>74.14</v>
          </cell>
          <cell r="D88">
            <v>11.29</v>
          </cell>
          <cell r="E88" t="str">
            <v>.</v>
          </cell>
          <cell r="F88" t="str">
            <v/>
          </cell>
        </row>
        <row r="89">
          <cell r="B89" t="str">
            <v>Personal income: $20,001–$40,000</v>
          </cell>
          <cell r="C89">
            <v>78.989999999999995</v>
          </cell>
          <cell r="D89">
            <v>11.21</v>
          </cell>
          <cell r="E89" t="str">
            <v>.</v>
          </cell>
          <cell r="F89" t="str">
            <v/>
          </cell>
        </row>
        <row r="90">
          <cell r="B90" t="str">
            <v>Personal income: $40,001–$60,000</v>
          </cell>
          <cell r="C90">
            <v>81.900000000000006</v>
          </cell>
          <cell r="D90">
            <v>11.78</v>
          </cell>
          <cell r="E90" t="str">
            <v>.</v>
          </cell>
          <cell r="F90" t="str">
            <v/>
          </cell>
        </row>
        <row r="91">
          <cell r="B91" t="str">
            <v>Personal income: $60,001 or more</v>
          </cell>
          <cell r="C91">
            <v>52.69</v>
          </cell>
          <cell r="D91">
            <v>17.43</v>
          </cell>
          <cell r="E91" t="str">
            <v>.</v>
          </cell>
          <cell r="F91" t="str">
            <v/>
          </cell>
        </row>
        <row r="92">
          <cell r="B92" t="str">
            <v>Household income: $40,000 or less</v>
          </cell>
          <cell r="C92">
            <v>78.2</v>
          </cell>
          <cell r="D92">
            <v>8.1999999999999993</v>
          </cell>
          <cell r="E92" t="str">
            <v>.‡</v>
          </cell>
          <cell r="F92" t="str">
            <v/>
          </cell>
        </row>
        <row r="93">
          <cell r="B93" t="str">
            <v>Household income: $40,001–$60,000</v>
          </cell>
          <cell r="C93">
            <v>73.930000000000007</v>
          </cell>
          <cell r="D93">
            <v>14.53</v>
          </cell>
          <cell r="E93" t="str">
            <v>.</v>
          </cell>
          <cell r="F93" t="str">
            <v/>
          </cell>
        </row>
        <row r="94">
          <cell r="B94" t="str">
            <v>Household income: $60,001–$100,000</v>
          </cell>
          <cell r="C94">
            <v>83.27</v>
          </cell>
          <cell r="D94">
            <v>10.28</v>
          </cell>
          <cell r="E94" t="str">
            <v>.</v>
          </cell>
          <cell r="F94" t="str">
            <v/>
          </cell>
        </row>
        <row r="95">
          <cell r="B95" t="str">
            <v>Household income: $100,001 or more</v>
          </cell>
          <cell r="C95">
            <v>54.4</v>
          </cell>
          <cell r="D95">
            <v>18.21</v>
          </cell>
          <cell r="E95" t="str">
            <v>.</v>
          </cell>
          <cell r="F95" t="str">
            <v/>
          </cell>
        </row>
        <row r="96">
          <cell r="B96" t="str">
            <v>Not at all limited</v>
          </cell>
          <cell r="C96">
            <v>63.17</v>
          </cell>
          <cell r="D96">
            <v>14.25</v>
          </cell>
          <cell r="E96" t="str">
            <v>.</v>
          </cell>
          <cell r="F96" t="str">
            <v/>
          </cell>
        </row>
        <row r="97">
          <cell r="B97" t="str">
            <v>A little limited</v>
          </cell>
          <cell r="C97">
            <v>67.72</v>
          </cell>
          <cell r="D97">
            <v>21.32</v>
          </cell>
          <cell r="E97" t="str">
            <v>.</v>
          </cell>
          <cell r="F97" t="str">
            <v/>
          </cell>
        </row>
        <row r="98">
          <cell r="B98" t="str">
            <v>Quite limited</v>
          </cell>
          <cell r="C98">
            <v>86.14</v>
          </cell>
          <cell r="D98">
            <v>11.99</v>
          </cell>
          <cell r="E98" t="str">
            <v>.</v>
          </cell>
          <cell r="F98" t="str">
            <v/>
          </cell>
        </row>
        <row r="99">
          <cell r="B99" t="str">
            <v>Very limited</v>
          </cell>
          <cell r="C99">
            <v>65.42</v>
          </cell>
          <cell r="D99">
            <v>20.5</v>
          </cell>
          <cell r="E99" t="str">
            <v>.</v>
          </cell>
          <cell r="F99" t="str">
            <v/>
          </cell>
        </row>
        <row r="100">
          <cell r="B100" t="str">
            <v>Couldn't buy it</v>
          </cell>
          <cell r="C100">
            <v>83.17</v>
          </cell>
          <cell r="D100">
            <v>8.4</v>
          </cell>
          <cell r="E100" t="str">
            <v>.‡</v>
          </cell>
          <cell r="F100" t="str">
            <v/>
          </cell>
        </row>
        <row r="101">
          <cell r="B101" t="str">
            <v>Not at all limited</v>
          </cell>
          <cell r="C101">
            <v>63.17</v>
          </cell>
          <cell r="D101">
            <v>14.25</v>
          </cell>
          <cell r="E101" t="str">
            <v>.</v>
          </cell>
          <cell r="F101" t="str">
            <v/>
          </cell>
        </row>
        <row r="102">
          <cell r="B102" t="str">
            <v>A little limited</v>
          </cell>
          <cell r="C102">
            <v>67.72</v>
          </cell>
          <cell r="D102">
            <v>21.32</v>
          </cell>
          <cell r="E102" t="str">
            <v>.</v>
          </cell>
          <cell r="F102" t="str">
            <v/>
          </cell>
        </row>
        <row r="103">
          <cell r="B103" t="str">
            <v>Quite or very limited</v>
          </cell>
          <cell r="C103">
            <v>74.430000000000007</v>
          </cell>
          <cell r="D103">
            <v>12.87</v>
          </cell>
          <cell r="E103" t="str">
            <v>.</v>
          </cell>
          <cell r="F103" t="str">
            <v/>
          </cell>
        </row>
        <row r="104">
          <cell r="B104" t="str">
            <v>Couldn't buy it</v>
          </cell>
          <cell r="C104">
            <v>83.17</v>
          </cell>
          <cell r="D104">
            <v>8.4</v>
          </cell>
          <cell r="E104" t="str">
            <v>.‡</v>
          </cell>
          <cell r="F104" t="str">
            <v/>
          </cell>
        </row>
        <row r="105">
          <cell r="B105" t="str">
            <v>Yes, can meet unexpected expense</v>
          </cell>
          <cell r="C105">
            <v>67.03</v>
          </cell>
          <cell r="D105">
            <v>9</v>
          </cell>
          <cell r="E105" t="str">
            <v>.‡</v>
          </cell>
          <cell r="F105" t="str">
            <v/>
          </cell>
        </row>
        <row r="106">
          <cell r="B106" t="str">
            <v>No, cannot meet unexpected expense</v>
          </cell>
          <cell r="C106">
            <v>82.56</v>
          </cell>
          <cell r="D106">
            <v>7.65</v>
          </cell>
          <cell r="E106" t="str">
            <v>.‡</v>
          </cell>
          <cell r="F106" t="str">
            <v/>
          </cell>
        </row>
        <row r="107">
          <cell r="B107" t="str">
            <v>Household had no vehicle access</v>
          </cell>
          <cell r="C107">
            <v>85.76</v>
          </cell>
          <cell r="D107">
            <v>12.73</v>
          </cell>
          <cell r="E107" t="str">
            <v>.</v>
          </cell>
          <cell r="F107" t="str">
            <v/>
          </cell>
        </row>
        <row r="108">
          <cell r="B108" t="str">
            <v>Household had vehicle access</v>
          </cell>
          <cell r="C108">
            <v>72.23</v>
          </cell>
          <cell r="D108">
            <v>6.72</v>
          </cell>
          <cell r="E108" t="str">
            <v>.</v>
          </cell>
          <cell r="F108" t="str">
            <v/>
          </cell>
        </row>
        <row r="109">
          <cell r="B109" t="str">
            <v>Household had no access to device</v>
          </cell>
          <cell r="C109">
            <v>75.650000000000006</v>
          </cell>
          <cell r="D109">
            <v>33.81</v>
          </cell>
          <cell r="E109" t="str">
            <v>.</v>
          </cell>
          <cell r="F109" t="str">
            <v/>
          </cell>
        </row>
        <row r="110">
          <cell r="B110" t="str">
            <v>Household had access to device</v>
          </cell>
          <cell r="C110">
            <v>73.06</v>
          </cell>
          <cell r="D110">
            <v>6.7</v>
          </cell>
          <cell r="E110" t="str">
            <v>.</v>
          </cell>
          <cell r="F110" t="str">
            <v/>
          </cell>
        </row>
        <row r="111">
          <cell r="B111" t="str">
            <v>One person household</v>
          </cell>
          <cell r="C111">
            <v>77.400000000000006</v>
          </cell>
          <cell r="D111">
            <v>9.1300000000000008</v>
          </cell>
          <cell r="E111" t="str">
            <v>.‡</v>
          </cell>
          <cell r="F111" t="str">
            <v/>
          </cell>
        </row>
        <row r="112">
          <cell r="B112" t="str">
            <v>One parent with child(ren)</v>
          </cell>
          <cell r="C112">
            <v>83.03</v>
          </cell>
          <cell r="D112">
            <v>9.14</v>
          </cell>
          <cell r="E112" t="str">
            <v>.‡</v>
          </cell>
          <cell r="F112" t="str">
            <v/>
          </cell>
        </row>
        <row r="113">
          <cell r="B113" t="str">
            <v>Couple only</v>
          </cell>
          <cell r="C113">
            <v>50.91</v>
          </cell>
          <cell r="D113">
            <v>24.77</v>
          </cell>
          <cell r="E113" t="str">
            <v>.</v>
          </cell>
          <cell r="F113" t="str">
            <v/>
          </cell>
        </row>
        <row r="114">
          <cell r="B114" t="str">
            <v>Couple with child(ren)</v>
          </cell>
          <cell r="C114">
            <v>75.63</v>
          </cell>
          <cell r="D114">
            <v>14.66</v>
          </cell>
          <cell r="E114" t="str">
            <v>.</v>
          </cell>
          <cell r="F114" t="str">
            <v/>
          </cell>
        </row>
        <row r="115">
          <cell r="B115" t="str">
            <v>Other multi-person household</v>
          </cell>
          <cell r="C115">
            <v>57.41</v>
          </cell>
          <cell r="D115">
            <v>27.42</v>
          </cell>
          <cell r="E115" t="str">
            <v>.</v>
          </cell>
          <cell r="F115" t="str">
            <v/>
          </cell>
        </row>
        <row r="116">
          <cell r="B116" t="str">
            <v>Other household with couple and/or child</v>
          </cell>
          <cell r="C116">
            <v>67.53</v>
          </cell>
          <cell r="D116">
            <v>18.57</v>
          </cell>
          <cell r="E116" t="str">
            <v>.</v>
          </cell>
          <cell r="F116" t="str">
            <v/>
          </cell>
        </row>
        <row r="117">
          <cell r="B117" t="str">
            <v>One-person household</v>
          </cell>
          <cell r="C117">
            <v>77.400000000000006</v>
          </cell>
          <cell r="D117">
            <v>9.1300000000000008</v>
          </cell>
          <cell r="E117" t="str">
            <v>.‡</v>
          </cell>
          <cell r="F117" t="str">
            <v/>
          </cell>
        </row>
        <row r="118">
          <cell r="B118" t="str">
            <v>Two-people household</v>
          </cell>
          <cell r="C118">
            <v>63.47</v>
          </cell>
          <cell r="D118">
            <v>15.1</v>
          </cell>
          <cell r="E118" t="str">
            <v>.</v>
          </cell>
          <cell r="F118" t="str">
            <v/>
          </cell>
        </row>
        <row r="119">
          <cell r="B119" t="str">
            <v>Three-people household</v>
          </cell>
          <cell r="C119">
            <v>77.11</v>
          </cell>
          <cell r="D119">
            <v>12.44</v>
          </cell>
          <cell r="E119" t="str">
            <v>.</v>
          </cell>
          <cell r="F119" t="str">
            <v/>
          </cell>
        </row>
        <row r="120">
          <cell r="B120" t="str">
            <v>Four-people household</v>
          </cell>
          <cell r="C120">
            <v>76.64</v>
          </cell>
          <cell r="D120">
            <v>14.37</v>
          </cell>
          <cell r="E120" t="str">
            <v>.</v>
          </cell>
          <cell r="F120" t="str">
            <v/>
          </cell>
        </row>
        <row r="121">
          <cell r="B121" t="str">
            <v>Five-or-more-people household</v>
          </cell>
          <cell r="C121">
            <v>72.989999999999995</v>
          </cell>
          <cell r="D121">
            <v>16.47</v>
          </cell>
          <cell r="E121" t="str">
            <v>.</v>
          </cell>
          <cell r="F121" t="str">
            <v/>
          </cell>
        </row>
        <row r="122">
          <cell r="B122" t="str">
            <v>No children in household</v>
          </cell>
          <cell r="C122">
            <v>63.01</v>
          </cell>
          <cell r="D122">
            <v>10.53</v>
          </cell>
          <cell r="E122" t="str">
            <v>.</v>
          </cell>
          <cell r="F122" t="str">
            <v/>
          </cell>
        </row>
        <row r="123">
          <cell r="B123" t="str">
            <v>One-child household</v>
          </cell>
          <cell r="C123">
            <v>78.02</v>
          </cell>
          <cell r="D123">
            <v>14.13</v>
          </cell>
          <cell r="E123" t="str">
            <v>.</v>
          </cell>
          <cell r="F123" t="str">
            <v/>
          </cell>
        </row>
        <row r="124">
          <cell r="B124" t="str">
            <v>Two-or-more-children household</v>
          </cell>
          <cell r="C124">
            <v>82.21</v>
          </cell>
          <cell r="D124">
            <v>9.5500000000000007</v>
          </cell>
          <cell r="E124" t="str">
            <v>.‡</v>
          </cell>
          <cell r="F124" t="str">
            <v/>
          </cell>
        </row>
        <row r="125">
          <cell r="B125" t="str">
            <v>No children in household</v>
          </cell>
          <cell r="C125">
            <v>63.01</v>
          </cell>
          <cell r="D125">
            <v>10.53</v>
          </cell>
          <cell r="E125" t="str">
            <v>.</v>
          </cell>
          <cell r="F125" t="str">
            <v/>
          </cell>
        </row>
        <row r="126">
          <cell r="B126" t="str">
            <v>One-or-more-children household</v>
          </cell>
          <cell r="C126">
            <v>80.900000000000006</v>
          </cell>
          <cell r="D126">
            <v>7.7</v>
          </cell>
          <cell r="E126" t="str">
            <v>.‡</v>
          </cell>
          <cell r="F126" t="str">
            <v/>
          </cell>
        </row>
        <row r="127">
          <cell r="B127" t="str">
            <v>Yes, lived at current address</v>
          </cell>
          <cell r="C127">
            <v>73.459999999999994</v>
          </cell>
          <cell r="D127">
            <v>7.57</v>
          </cell>
          <cell r="E127" t="str">
            <v>.</v>
          </cell>
          <cell r="F127" t="str">
            <v/>
          </cell>
        </row>
        <row r="128">
          <cell r="B128" t="str">
            <v>No, did not live at current address</v>
          </cell>
          <cell r="C128">
            <v>72.8</v>
          </cell>
          <cell r="D128">
            <v>10.93</v>
          </cell>
          <cell r="E128" t="str">
            <v>.</v>
          </cell>
          <cell r="F128" t="str">
            <v/>
          </cell>
        </row>
        <row r="129">
          <cell r="B129" t="str">
            <v>Owned</v>
          </cell>
          <cell r="C129">
            <v>64.930000000000007</v>
          </cell>
          <cell r="D129">
            <v>11.33</v>
          </cell>
          <cell r="E129" t="str">
            <v>.</v>
          </cell>
          <cell r="F129" t="str">
            <v/>
          </cell>
        </row>
        <row r="130">
          <cell r="B130" t="str">
            <v>Rented, private</v>
          </cell>
          <cell r="C130">
            <v>75.56</v>
          </cell>
          <cell r="D130">
            <v>9.16</v>
          </cell>
          <cell r="E130" t="str">
            <v>.‡</v>
          </cell>
          <cell r="F130" t="str">
            <v/>
          </cell>
        </row>
      </sheetData>
      <sheetData sheetId="27">
        <row r="4">
          <cell r="B4" t="str">
            <v>New Zealand Average</v>
          </cell>
          <cell r="C4">
            <v>57.36</v>
          </cell>
          <cell r="D4">
            <v>7.64</v>
          </cell>
          <cell r="E4" t="str">
            <v>.</v>
          </cell>
          <cell r="F4" t="str">
            <v/>
          </cell>
        </row>
        <row r="5">
          <cell r="B5" t="str">
            <v>Male</v>
          </cell>
          <cell r="C5">
            <v>48.15</v>
          </cell>
          <cell r="D5">
            <v>16.2</v>
          </cell>
          <cell r="E5" t="str">
            <v>.</v>
          </cell>
          <cell r="F5" t="str">
            <v/>
          </cell>
        </row>
        <row r="6">
          <cell r="B6" t="str">
            <v>Female</v>
          </cell>
          <cell r="C6">
            <v>60.56</v>
          </cell>
          <cell r="D6">
            <v>8.7100000000000009</v>
          </cell>
          <cell r="E6" t="str">
            <v>.</v>
          </cell>
          <cell r="F6" t="str">
            <v/>
          </cell>
        </row>
        <row r="7">
          <cell r="B7" t="str">
            <v>Gender diverse</v>
          </cell>
          <cell r="C7" t="str">
            <v>S</v>
          </cell>
          <cell r="D7">
            <v>139.82</v>
          </cell>
          <cell r="E7" t="str">
            <v/>
          </cell>
          <cell r="F7" t="str">
            <v/>
          </cell>
        </row>
        <row r="8">
          <cell r="B8" t="str">
            <v>Cis-male</v>
          </cell>
          <cell r="C8">
            <v>47.52</v>
          </cell>
          <cell r="D8">
            <v>16.39</v>
          </cell>
          <cell r="E8" t="str">
            <v>.</v>
          </cell>
          <cell r="F8" t="str">
            <v/>
          </cell>
        </row>
        <row r="9">
          <cell r="B9" t="str">
            <v>Cis-female</v>
          </cell>
          <cell r="C9">
            <v>60.56</v>
          </cell>
          <cell r="D9">
            <v>8.73</v>
          </cell>
          <cell r="E9" t="str">
            <v>.</v>
          </cell>
          <cell r="F9" t="str">
            <v/>
          </cell>
        </row>
        <row r="10">
          <cell r="B10" t="str">
            <v>Gender-diverse or trans-gender</v>
          </cell>
          <cell r="C10" t="str">
            <v>S</v>
          </cell>
          <cell r="D10">
            <v>52.71</v>
          </cell>
          <cell r="E10" t="str">
            <v/>
          </cell>
          <cell r="F10" t="str">
            <v/>
          </cell>
        </row>
        <row r="11">
          <cell r="B11" t="str">
            <v>Heterosexual</v>
          </cell>
          <cell r="C11">
            <v>56.15</v>
          </cell>
          <cell r="D11">
            <v>7.83</v>
          </cell>
          <cell r="E11" t="str">
            <v>.</v>
          </cell>
          <cell r="F11" t="str">
            <v/>
          </cell>
        </row>
        <row r="12">
          <cell r="B12" t="str">
            <v>Gay or lesbian</v>
          </cell>
          <cell r="C12" t="str">
            <v>S</v>
          </cell>
          <cell r="D12">
            <v>55.6</v>
          </cell>
          <cell r="E12" t="str">
            <v/>
          </cell>
          <cell r="F12" t="str">
            <v/>
          </cell>
        </row>
        <row r="13">
          <cell r="B13" t="str">
            <v>Bisexual</v>
          </cell>
          <cell r="C13" t="str">
            <v>S</v>
          </cell>
          <cell r="D13">
            <v>34.090000000000003</v>
          </cell>
          <cell r="E13" t="str">
            <v/>
          </cell>
          <cell r="F13" t="str">
            <v/>
          </cell>
        </row>
        <row r="14">
          <cell r="B14" t="str">
            <v>Other sexual identity</v>
          </cell>
          <cell r="C14" t="str">
            <v>S</v>
          </cell>
          <cell r="D14">
            <v>86.24</v>
          </cell>
          <cell r="E14" t="str">
            <v/>
          </cell>
          <cell r="F14" t="str">
            <v/>
          </cell>
        </row>
        <row r="15">
          <cell r="B15" t="str">
            <v>People with diverse sexualities</v>
          </cell>
          <cell r="C15">
            <v>68.150000000000006</v>
          </cell>
          <cell r="D15">
            <v>24.86</v>
          </cell>
          <cell r="E15" t="str">
            <v>.</v>
          </cell>
          <cell r="F15" t="str">
            <v/>
          </cell>
        </row>
        <row r="16">
          <cell r="B16" t="str">
            <v>Not LGBT</v>
          </cell>
          <cell r="C16">
            <v>56.29</v>
          </cell>
          <cell r="D16">
            <v>7.75</v>
          </cell>
          <cell r="E16" t="str">
            <v>.</v>
          </cell>
          <cell r="F16" t="str">
            <v/>
          </cell>
        </row>
        <row r="17">
          <cell r="B17" t="str">
            <v>LGBT</v>
          </cell>
          <cell r="C17">
            <v>67.89</v>
          </cell>
          <cell r="D17">
            <v>23.14</v>
          </cell>
          <cell r="E17" t="str">
            <v>.</v>
          </cell>
          <cell r="F17" t="str">
            <v/>
          </cell>
        </row>
        <row r="18">
          <cell r="B18" t="str">
            <v>15–19 years</v>
          </cell>
          <cell r="C18" t="str">
            <v>S</v>
          </cell>
          <cell r="D18">
            <v>23.62</v>
          </cell>
          <cell r="E18" t="str">
            <v/>
          </cell>
          <cell r="F18" t="str">
            <v>*</v>
          </cell>
        </row>
        <row r="19">
          <cell r="B19" t="str">
            <v>20–29 years</v>
          </cell>
          <cell r="C19">
            <v>59.75</v>
          </cell>
          <cell r="D19">
            <v>13.99</v>
          </cell>
          <cell r="E19" t="str">
            <v>.</v>
          </cell>
          <cell r="F19" t="str">
            <v/>
          </cell>
        </row>
        <row r="20">
          <cell r="B20" t="str">
            <v>30–39 years</v>
          </cell>
          <cell r="C20">
            <v>65.06</v>
          </cell>
          <cell r="D20">
            <v>14.43</v>
          </cell>
          <cell r="E20" t="str">
            <v>.</v>
          </cell>
          <cell r="F20" t="str">
            <v/>
          </cell>
        </row>
        <row r="21">
          <cell r="B21" t="str">
            <v>40–49 years</v>
          </cell>
          <cell r="C21">
            <v>61.08</v>
          </cell>
          <cell r="D21">
            <v>17.420000000000002</v>
          </cell>
          <cell r="E21" t="str">
            <v>.</v>
          </cell>
          <cell r="F21" t="str">
            <v/>
          </cell>
        </row>
        <row r="22">
          <cell r="B22" t="str">
            <v>50–59 years</v>
          </cell>
          <cell r="C22">
            <v>60.9</v>
          </cell>
          <cell r="D22">
            <v>20.87</v>
          </cell>
          <cell r="E22" t="str">
            <v>.</v>
          </cell>
          <cell r="F22" t="str">
            <v/>
          </cell>
        </row>
        <row r="23">
          <cell r="B23" t="str">
            <v>60–64 years</v>
          </cell>
          <cell r="C23" t="str">
            <v>S</v>
          </cell>
          <cell r="D23">
            <v>41.18</v>
          </cell>
          <cell r="E23" t="str">
            <v/>
          </cell>
          <cell r="F23" t="str">
            <v/>
          </cell>
        </row>
        <row r="24">
          <cell r="B24" t="str">
            <v>65 years and over</v>
          </cell>
          <cell r="C24" t="str">
            <v>S</v>
          </cell>
          <cell r="D24">
            <v>22.95</v>
          </cell>
          <cell r="E24" t="str">
            <v/>
          </cell>
          <cell r="F24" t="str">
            <v/>
          </cell>
        </row>
        <row r="25">
          <cell r="B25" t="str">
            <v>15–29 years</v>
          </cell>
          <cell r="C25">
            <v>52.82</v>
          </cell>
          <cell r="D25">
            <v>12.51</v>
          </cell>
          <cell r="E25" t="str">
            <v>.</v>
          </cell>
          <cell r="F25" t="str">
            <v/>
          </cell>
        </row>
        <row r="26">
          <cell r="B26" t="str">
            <v>30–64 years</v>
          </cell>
          <cell r="C26">
            <v>61.73</v>
          </cell>
          <cell r="D26">
            <v>9.5500000000000007</v>
          </cell>
          <cell r="E26" t="str">
            <v>.‡</v>
          </cell>
          <cell r="F26" t="str">
            <v/>
          </cell>
        </row>
        <row r="27">
          <cell r="B27" t="str">
            <v>65 years and over</v>
          </cell>
          <cell r="C27" t="str">
            <v>S</v>
          </cell>
          <cell r="D27">
            <v>22.95</v>
          </cell>
          <cell r="E27" t="str">
            <v/>
          </cell>
          <cell r="F27" t="str">
            <v/>
          </cell>
        </row>
        <row r="28">
          <cell r="B28" t="str">
            <v>15–19 years</v>
          </cell>
          <cell r="C28" t="str">
            <v>S</v>
          </cell>
          <cell r="D28">
            <v>23.62</v>
          </cell>
          <cell r="E28" t="str">
            <v/>
          </cell>
          <cell r="F28" t="str">
            <v>*</v>
          </cell>
        </row>
        <row r="29">
          <cell r="B29" t="str">
            <v>20–29 years</v>
          </cell>
          <cell r="C29">
            <v>59.75</v>
          </cell>
          <cell r="D29">
            <v>13.99</v>
          </cell>
          <cell r="E29" t="str">
            <v>.</v>
          </cell>
          <cell r="F29" t="str">
            <v/>
          </cell>
        </row>
        <row r="30">
          <cell r="B30" t="str">
            <v>NZ European</v>
          </cell>
          <cell r="C30">
            <v>51.04</v>
          </cell>
          <cell r="D30">
            <v>9.18</v>
          </cell>
          <cell r="E30" t="str">
            <v>.‡</v>
          </cell>
          <cell r="F30" t="str">
            <v/>
          </cell>
        </row>
        <row r="31">
          <cell r="B31" t="str">
            <v>Māori</v>
          </cell>
          <cell r="C31">
            <v>75.02</v>
          </cell>
          <cell r="D31">
            <v>8.64</v>
          </cell>
          <cell r="E31" t="str">
            <v>.‡</v>
          </cell>
          <cell r="F31" t="str">
            <v>*</v>
          </cell>
        </row>
        <row r="32">
          <cell r="B32" t="str">
            <v>Pacific peoples</v>
          </cell>
          <cell r="C32">
            <v>64.19</v>
          </cell>
          <cell r="D32">
            <v>23.7</v>
          </cell>
          <cell r="E32" t="str">
            <v>.</v>
          </cell>
          <cell r="F32" t="str">
            <v/>
          </cell>
        </row>
        <row r="33">
          <cell r="B33" t="str">
            <v>Asian</v>
          </cell>
          <cell r="C33" t="str">
            <v>S</v>
          </cell>
          <cell r="D33">
            <v>43.34</v>
          </cell>
          <cell r="E33" t="str">
            <v/>
          </cell>
          <cell r="F33" t="str">
            <v/>
          </cell>
        </row>
        <row r="34">
          <cell r="B34" t="str">
            <v>Chinese</v>
          </cell>
          <cell r="C34" t="str">
            <v>S</v>
          </cell>
          <cell r="D34">
            <v>115.48</v>
          </cell>
          <cell r="E34" t="str">
            <v/>
          </cell>
          <cell r="F34" t="str">
            <v/>
          </cell>
        </row>
        <row r="35">
          <cell r="B35" t="str">
            <v>Indian</v>
          </cell>
          <cell r="C35" t="str">
            <v>S</v>
          </cell>
          <cell r="D35">
            <v>70.64</v>
          </cell>
          <cell r="E35" t="str">
            <v/>
          </cell>
          <cell r="F35" t="str">
            <v/>
          </cell>
        </row>
        <row r="36">
          <cell r="B36" t="str">
            <v>Other Asian ethnicity</v>
          </cell>
          <cell r="C36">
            <v>0</v>
          </cell>
          <cell r="D36">
            <v>0</v>
          </cell>
          <cell r="E36" t="str">
            <v>.</v>
          </cell>
          <cell r="F36" t="str">
            <v>*</v>
          </cell>
        </row>
        <row r="37">
          <cell r="B37" t="str">
            <v>Other ethnicity</v>
          </cell>
          <cell r="C37" t="str">
            <v>S</v>
          </cell>
          <cell r="D37">
            <v>95.31</v>
          </cell>
          <cell r="E37" t="str">
            <v/>
          </cell>
          <cell r="F37" t="str">
            <v/>
          </cell>
        </row>
        <row r="38">
          <cell r="B38" t="str">
            <v>Other ethnicity (except European and Māori)</v>
          </cell>
          <cell r="C38">
            <v>60.4</v>
          </cell>
          <cell r="D38">
            <v>19.420000000000002</v>
          </cell>
          <cell r="E38" t="str">
            <v>.</v>
          </cell>
          <cell r="F38" t="str">
            <v/>
          </cell>
        </row>
        <row r="39">
          <cell r="B39" t="str">
            <v>Other ethnicity (except European, Māori and Asian)</v>
          </cell>
          <cell r="C39">
            <v>64.7</v>
          </cell>
          <cell r="D39">
            <v>22.18</v>
          </cell>
          <cell r="E39" t="str">
            <v>.</v>
          </cell>
          <cell r="F39" t="str">
            <v/>
          </cell>
        </row>
        <row r="40">
          <cell r="B40" t="str">
            <v>Other ethnicity (except European, Māori and Pacific)</v>
          </cell>
          <cell r="C40" t="str">
            <v>S</v>
          </cell>
          <cell r="D40">
            <v>37.619999999999997</v>
          </cell>
          <cell r="E40" t="str">
            <v/>
          </cell>
          <cell r="F40" t="str">
            <v/>
          </cell>
        </row>
        <row r="41">
          <cell r="B41">
            <v>2018</v>
          </cell>
          <cell r="C41">
            <v>53.56</v>
          </cell>
          <cell r="D41">
            <v>11.08</v>
          </cell>
          <cell r="E41" t="str">
            <v>.</v>
          </cell>
          <cell r="F41" t="str">
            <v/>
          </cell>
        </row>
        <row r="42">
          <cell r="B42" t="str">
            <v>2019/20</v>
          </cell>
          <cell r="C42">
            <v>61.65</v>
          </cell>
          <cell r="D42">
            <v>9.82</v>
          </cell>
          <cell r="E42" t="str">
            <v>.‡</v>
          </cell>
          <cell r="F42" t="str">
            <v/>
          </cell>
        </row>
        <row r="43">
          <cell r="B43" t="str">
            <v>Auckland</v>
          </cell>
          <cell r="C43">
            <v>52.18</v>
          </cell>
          <cell r="D43">
            <v>11.61</v>
          </cell>
          <cell r="E43" t="str">
            <v>.</v>
          </cell>
          <cell r="F43" t="str">
            <v/>
          </cell>
        </row>
        <row r="44">
          <cell r="B44" t="str">
            <v>Wellington</v>
          </cell>
          <cell r="C44" t="str">
            <v>Ŝ</v>
          </cell>
          <cell r="D44">
            <v>18.39</v>
          </cell>
          <cell r="E44" t="str">
            <v/>
          </cell>
          <cell r="F44" t="str">
            <v/>
          </cell>
        </row>
        <row r="45">
          <cell r="B45" t="str">
            <v>Rest of North Island</v>
          </cell>
          <cell r="C45">
            <v>67.819999999999993</v>
          </cell>
          <cell r="D45">
            <v>11.92</v>
          </cell>
          <cell r="E45" t="str">
            <v>.</v>
          </cell>
          <cell r="F45" t="str">
            <v/>
          </cell>
        </row>
        <row r="46">
          <cell r="B46" t="str">
            <v>Canterbury</v>
          </cell>
          <cell r="C46">
            <v>54.12</v>
          </cell>
          <cell r="D46">
            <v>24.33</v>
          </cell>
          <cell r="E46" t="str">
            <v>.</v>
          </cell>
          <cell r="F46" t="str">
            <v/>
          </cell>
        </row>
        <row r="47">
          <cell r="B47" t="str">
            <v>Rest of South Island</v>
          </cell>
          <cell r="C47">
            <v>55</v>
          </cell>
          <cell r="D47">
            <v>20.41</v>
          </cell>
          <cell r="E47" t="str">
            <v>.</v>
          </cell>
          <cell r="F47" t="str">
            <v/>
          </cell>
        </row>
        <row r="48">
          <cell r="B48" t="str">
            <v>Major urban area</v>
          </cell>
          <cell r="C48">
            <v>54.14</v>
          </cell>
          <cell r="D48">
            <v>10.07</v>
          </cell>
          <cell r="E48" t="str">
            <v>.</v>
          </cell>
          <cell r="F48" t="str">
            <v/>
          </cell>
        </row>
        <row r="49">
          <cell r="B49" t="str">
            <v>Large urban area</v>
          </cell>
          <cell r="C49">
            <v>65.75</v>
          </cell>
          <cell r="D49">
            <v>17.489999999999998</v>
          </cell>
          <cell r="E49" t="str">
            <v>.</v>
          </cell>
          <cell r="F49" t="str">
            <v/>
          </cell>
        </row>
        <row r="50">
          <cell r="B50" t="str">
            <v>Medium urban area</v>
          </cell>
          <cell r="C50" t="str">
            <v>S</v>
          </cell>
          <cell r="D50">
            <v>41.1</v>
          </cell>
          <cell r="E50" t="str">
            <v/>
          </cell>
          <cell r="F50" t="str">
            <v/>
          </cell>
        </row>
        <row r="51">
          <cell r="B51" t="str">
            <v>Small urban area</v>
          </cell>
          <cell r="C51">
            <v>61.13</v>
          </cell>
          <cell r="D51">
            <v>22.93</v>
          </cell>
          <cell r="E51" t="str">
            <v>.</v>
          </cell>
          <cell r="F51" t="str">
            <v/>
          </cell>
        </row>
        <row r="52">
          <cell r="B52" t="str">
            <v>Rural settlement/rural other</v>
          </cell>
          <cell r="C52">
            <v>59.86</v>
          </cell>
          <cell r="D52">
            <v>21.24</v>
          </cell>
          <cell r="E52" t="str">
            <v>.</v>
          </cell>
          <cell r="F52" t="str">
            <v/>
          </cell>
        </row>
        <row r="53">
          <cell r="B53" t="str">
            <v>Major urban area</v>
          </cell>
          <cell r="C53">
            <v>54.14</v>
          </cell>
          <cell r="D53">
            <v>10.07</v>
          </cell>
          <cell r="E53" t="str">
            <v>.</v>
          </cell>
          <cell r="F53" t="str">
            <v/>
          </cell>
        </row>
        <row r="54">
          <cell r="B54" t="str">
            <v>Medium/large urban area</v>
          </cell>
          <cell r="C54">
            <v>60.46</v>
          </cell>
          <cell r="D54">
            <v>18.37</v>
          </cell>
          <cell r="E54" t="str">
            <v>.</v>
          </cell>
          <cell r="F54" t="str">
            <v/>
          </cell>
        </row>
        <row r="55">
          <cell r="B55" t="str">
            <v>Small urban/rural area</v>
          </cell>
          <cell r="C55">
            <v>60.4</v>
          </cell>
          <cell r="D55">
            <v>16.239999999999998</v>
          </cell>
          <cell r="E55" t="str">
            <v>.</v>
          </cell>
          <cell r="F55" t="str">
            <v/>
          </cell>
        </row>
        <row r="56">
          <cell r="B56" t="str">
            <v>Quintile 1 (least deprived)</v>
          </cell>
          <cell r="C56" t="str">
            <v>S</v>
          </cell>
          <cell r="D56">
            <v>20.14</v>
          </cell>
          <cell r="E56" t="str">
            <v/>
          </cell>
          <cell r="F56" t="str">
            <v/>
          </cell>
        </row>
        <row r="57">
          <cell r="B57" t="str">
            <v>Quintile 2</v>
          </cell>
          <cell r="C57" t="str">
            <v>S</v>
          </cell>
          <cell r="D57">
            <v>25.11</v>
          </cell>
          <cell r="E57" t="str">
            <v/>
          </cell>
          <cell r="F57" t="str">
            <v/>
          </cell>
        </row>
        <row r="58">
          <cell r="B58" t="str">
            <v>Quintile 3</v>
          </cell>
          <cell r="C58">
            <v>53.02</v>
          </cell>
          <cell r="D58">
            <v>19.260000000000002</v>
          </cell>
          <cell r="E58" t="str">
            <v>.</v>
          </cell>
          <cell r="F58" t="str">
            <v/>
          </cell>
        </row>
        <row r="59">
          <cell r="B59" t="str">
            <v>Quintile 4</v>
          </cell>
          <cell r="C59">
            <v>60.93</v>
          </cell>
          <cell r="D59">
            <v>14.64</v>
          </cell>
          <cell r="E59" t="str">
            <v>.</v>
          </cell>
          <cell r="F59" t="str">
            <v/>
          </cell>
        </row>
        <row r="60">
          <cell r="B60" t="str">
            <v>Quintile 5 (most deprived)</v>
          </cell>
          <cell r="C60">
            <v>73.25</v>
          </cell>
          <cell r="D60">
            <v>10.11</v>
          </cell>
          <cell r="E60" t="str">
            <v>.</v>
          </cell>
          <cell r="F60" t="str">
            <v/>
          </cell>
        </row>
        <row r="61">
          <cell r="B61" t="str">
            <v>Had partner within last 12 months</v>
          </cell>
          <cell r="C61">
            <v>54.04</v>
          </cell>
          <cell r="D61">
            <v>8.1199999999999992</v>
          </cell>
          <cell r="E61" t="str">
            <v>.</v>
          </cell>
          <cell r="F61" t="str">
            <v/>
          </cell>
        </row>
        <row r="62">
          <cell r="B62" t="str">
            <v>Did not have partner within last 12 months</v>
          </cell>
          <cell r="C62">
            <v>66.56</v>
          </cell>
          <cell r="D62">
            <v>13.24</v>
          </cell>
          <cell r="E62" t="str">
            <v>.</v>
          </cell>
          <cell r="F62" t="str">
            <v/>
          </cell>
        </row>
        <row r="63">
          <cell r="B63" t="str">
            <v>Has ever had a partner</v>
          </cell>
          <cell r="C63">
            <v>57.11</v>
          </cell>
          <cell r="D63">
            <v>7.87</v>
          </cell>
          <cell r="E63" t="str">
            <v>.</v>
          </cell>
          <cell r="F63" t="str">
            <v/>
          </cell>
        </row>
        <row r="64">
          <cell r="B64" t="str">
            <v>Has never had a partner</v>
          </cell>
          <cell r="C64" t="str">
            <v>S</v>
          </cell>
          <cell r="D64">
            <v>55.24</v>
          </cell>
          <cell r="E64" t="str">
            <v/>
          </cell>
          <cell r="F64" t="str">
            <v/>
          </cell>
        </row>
        <row r="65">
          <cell r="B65" t="str">
            <v>Partnered – legally registered</v>
          </cell>
          <cell r="C65">
            <v>45.09</v>
          </cell>
          <cell r="D65">
            <v>12.09</v>
          </cell>
          <cell r="E65" t="str">
            <v>.</v>
          </cell>
          <cell r="F65" t="str">
            <v/>
          </cell>
        </row>
        <row r="66">
          <cell r="B66" t="str">
            <v>Partnered – not legally registered</v>
          </cell>
          <cell r="C66">
            <v>54.41</v>
          </cell>
          <cell r="D66">
            <v>18.850000000000001</v>
          </cell>
          <cell r="E66" t="str">
            <v>.</v>
          </cell>
          <cell r="F66" t="str">
            <v/>
          </cell>
        </row>
        <row r="67">
          <cell r="B67" t="str">
            <v>Non-partnered</v>
          </cell>
          <cell r="C67">
            <v>64.86</v>
          </cell>
          <cell r="D67">
            <v>10.01</v>
          </cell>
          <cell r="E67" t="str">
            <v>.</v>
          </cell>
          <cell r="F67" t="str">
            <v/>
          </cell>
        </row>
        <row r="68">
          <cell r="B68" t="str">
            <v>Never married and never in a civil union</v>
          </cell>
          <cell r="C68">
            <v>57.66</v>
          </cell>
          <cell r="D68">
            <v>13.9</v>
          </cell>
          <cell r="E68" t="str">
            <v>.</v>
          </cell>
          <cell r="F68" t="str">
            <v/>
          </cell>
        </row>
        <row r="69">
          <cell r="B69" t="str">
            <v>Divorced</v>
          </cell>
          <cell r="C69">
            <v>68.569999999999993</v>
          </cell>
          <cell r="D69">
            <v>21.43</v>
          </cell>
          <cell r="E69" t="str">
            <v>.</v>
          </cell>
          <cell r="F69" t="str">
            <v/>
          </cell>
        </row>
        <row r="70">
          <cell r="B70" t="str">
            <v>Widowed/surviving partner</v>
          </cell>
          <cell r="C70" t="str">
            <v>S</v>
          </cell>
          <cell r="D70">
            <v>55.38</v>
          </cell>
          <cell r="E70" t="str">
            <v/>
          </cell>
          <cell r="F70" t="str">
            <v/>
          </cell>
        </row>
        <row r="71">
          <cell r="B71" t="str">
            <v>Separated</v>
          </cell>
          <cell r="C71">
            <v>67.27</v>
          </cell>
          <cell r="D71">
            <v>17.25</v>
          </cell>
          <cell r="E71" t="str">
            <v>.</v>
          </cell>
          <cell r="F71" t="str">
            <v/>
          </cell>
        </row>
        <row r="72">
          <cell r="B72" t="str">
            <v>Married/civil union/de facto</v>
          </cell>
          <cell r="C72">
            <v>46.79</v>
          </cell>
          <cell r="D72">
            <v>12.18</v>
          </cell>
          <cell r="E72" t="str">
            <v>.</v>
          </cell>
          <cell r="F72" t="str">
            <v/>
          </cell>
        </row>
        <row r="73">
          <cell r="B73" t="str">
            <v>Adults with disability</v>
          </cell>
          <cell r="C73" t="str">
            <v>S</v>
          </cell>
          <cell r="D73">
            <v>41.05</v>
          </cell>
          <cell r="E73" t="str">
            <v/>
          </cell>
          <cell r="F73" t="str">
            <v/>
          </cell>
        </row>
        <row r="74">
          <cell r="B74" t="str">
            <v>Adults without disability</v>
          </cell>
          <cell r="C74">
            <v>57.69</v>
          </cell>
          <cell r="D74">
            <v>7.96</v>
          </cell>
          <cell r="E74" t="str">
            <v>.‡</v>
          </cell>
          <cell r="F74" t="str">
            <v/>
          </cell>
        </row>
        <row r="75">
          <cell r="B75" t="str">
            <v>Low level of psychological distress</v>
          </cell>
          <cell r="C75">
            <v>53.49</v>
          </cell>
          <cell r="D75">
            <v>9.33</v>
          </cell>
          <cell r="E75" t="str">
            <v>.‡</v>
          </cell>
          <cell r="F75" t="str">
            <v/>
          </cell>
        </row>
        <row r="76">
          <cell r="B76" t="str">
            <v>Moderate level of psychological distress</v>
          </cell>
          <cell r="C76" t="str">
            <v>Ŝ</v>
          </cell>
          <cell r="D76">
            <v>19.350000000000001</v>
          </cell>
          <cell r="E76" t="str">
            <v/>
          </cell>
          <cell r="F76" t="str">
            <v/>
          </cell>
        </row>
        <row r="77">
          <cell r="B77" t="str">
            <v>High level of psychological distress</v>
          </cell>
          <cell r="C77" t="str">
            <v>Ŝ</v>
          </cell>
          <cell r="D77">
            <v>10.6</v>
          </cell>
          <cell r="E77" t="str">
            <v/>
          </cell>
          <cell r="F77" t="str">
            <v>*</v>
          </cell>
        </row>
        <row r="78">
          <cell r="B78" t="str">
            <v>No probable serious mental illness</v>
          </cell>
          <cell r="C78">
            <v>53.49</v>
          </cell>
          <cell r="D78">
            <v>9.33</v>
          </cell>
          <cell r="E78" t="str">
            <v>.‡</v>
          </cell>
          <cell r="F78" t="str">
            <v/>
          </cell>
        </row>
        <row r="79">
          <cell r="B79" t="str">
            <v>Probable serious mental illness</v>
          </cell>
          <cell r="C79" t="str">
            <v>Ŝ</v>
          </cell>
          <cell r="D79">
            <v>19.350000000000001</v>
          </cell>
          <cell r="E79" t="str">
            <v/>
          </cell>
          <cell r="F79" t="str">
            <v/>
          </cell>
        </row>
        <row r="80">
          <cell r="B80" t="str">
            <v>Employed</v>
          </cell>
          <cell r="C80">
            <v>50.29</v>
          </cell>
          <cell r="D80">
            <v>9.86</v>
          </cell>
          <cell r="E80" t="str">
            <v>.‡</v>
          </cell>
          <cell r="F80" t="str">
            <v/>
          </cell>
        </row>
        <row r="81">
          <cell r="B81" t="str">
            <v>Unemployed</v>
          </cell>
          <cell r="C81" t="str">
            <v>Ŝ</v>
          </cell>
          <cell r="D81">
            <v>18.37</v>
          </cell>
          <cell r="E81" t="str">
            <v/>
          </cell>
          <cell r="F81" t="str">
            <v/>
          </cell>
        </row>
        <row r="82">
          <cell r="B82" t="str">
            <v>Retired</v>
          </cell>
          <cell r="C82" t="str">
            <v>S</v>
          </cell>
          <cell r="D82">
            <v>26.49</v>
          </cell>
          <cell r="E82" t="str">
            <v/>
          </cell>
          <cell r="F82" t="str">
            <v/>
          </cell>
        </row>
        <row r="83">
          <cell r="B83" t="str">
            <v>Home or caring duties or voluntary work</v>
          </cell>
          <cell r="C83">
            <v>75.58</v>
          </cell>
          <cell r="D83">
            <v>16.739999999999998</v>
          </cell>
          <cell r="E83" t="str">
            <v>.</v>
          </cell>
          <cell r="F83" t="str">
            <v/>
          </cell>
        </row>
        <row r="84">
          <cell r="B84" t="str">
            <v>Not employed, studying</v>
          </cell>
          <cell r="C84">
            <v>56.23</v>
          </cell>
          <cell r="D84">
            <v>27.65</v>
          </cell>
          <cell r="E84" t="str">
            <v>.</v>
          </cell>
          <cell r="F84" t="str">
            <v/>
          </cell>
        </row>
        <row r="85">
          <cell r="B85" t="str">
            <v>Not employed, not actively seeking work/unable to work</v>
          </cell>
          <cell r="C85">
            <v>61.17</v>
          </cell>
          <cell r="D85">
            <v>30.21</v>
          </cell>
          <cell r="E85" t="str">
            <v>.</v>
          </cell>
          <cell r="F85" t="str">
            <v/>
          </cell>
        </row>
        <row r="86">
          <cell r="B86" t="str">
            <v>Other employment status</v>
          </cell>
          <cell r="C86">
            <v>82.64</v>
          </cell>
          <cell r="D86">
            <v>26.78</v>
          </cell>
          <cell r="E86" t="str">
            <v>.</v>
          </cell>
          <cell r="F86" t="str">
            <v/>
          </cell>
        </row>
        <row r="87">
          <cell r="B87" t="str">
            <v>Not in the labour force</v>
          </cell>
          <cell r="C87">
            <v>64.510000000000005</v>
          </cell>
          <cell r="D87">
            <v>11.02</v>
          </cell>
          <cell r="E87" t="str">
            <v>.</v>
          </cell>
          <cell r="F87" t="str">
            <v/>
          </cell>
        </row>
        <row r="88">
          <cell r="B88" t="str">
            <v>Personal income: $20,000 or less</v>
          </cell>
          <cell r="C88">
            <v>53.61</v>
          </cell>
          <cell r="D88">
            <v>14.2</v>
          </cell>
          <cell r="E88" t="str">
            <v>.</v>
          </cell>
          <cell r="F88" t="str">
            <v/>
          </cell>
        </row>
        <row r="89">
          <cell r="B89" t="str">
            <v>Personal income: $20,001–$40,000</v>
          </cell>
          <cell r="C89">
            <v>64.540000000000006</v>
          </cell>
          <cell r="D89">
            <v>13</v>
          </cell>
          <cell r="E89" t="str">
            <v>.</v>
          </cell>
          <cell r="F89" t="str">
            <v/>
          </cell>
        </row>
        <row r="90">
          <cell r="B90" t="str">
            <v>Personal income: $40,001–$60,000</v>
          </cell>
          <cell r="C90">
            <v>67.489999999999995</v>
          </cell>
          <cell r="D90">
            <v>15.16</v>
          </cell>
          <cell r="E90" t="str">
            <v>.</v>
          </cell>
          <cell r="F90" t="str">
            <v/>
          </cell>
        </row>
        <row r="91">
          <cell r="B91" t="str">
            <v>Personal income: $60,001 or more</v>
          </cell>
          <cell r="C91">
            <v>40.659999999999997</v>
          </cell>
          <cell r="D91">
            <v>16.28</v>
          </cell>
          <cell r="E91" t="str">
            <v>.</v>
          </cell>
          <cell r="F91" t="str">
            <v/>
          </cell>
        </row>
        <row r="92">
          <cell r="B92" t="str">
            <v>Household income: $40,000 or less</v>
          </cell>
          <cell r="C92">
            <v>66.239999999999995</v>
          </cell>
          <cell r="D92">
            <v>10.18</v>
          </cell>
          <cell r="E92" t="str">
            <v>.</v>
          </cell>
          <cell r="F92" t="str">
            <v/>
          </cell>
        </row>
        <row r="93">
          <cell r="B93" t="str">
            <v>Household income: $40,001–$60,000</v>
          </cell>
          <cell r="C93">
            <v>65.069999999999993</v>
          </cell>
          <cell r="D93">
            <v>16.79</v>
          </cell>
          <cell r="E93" t="str">
            <v>.</v>
          </cell>
          <cell r="F93" t="str">
            <v/>
          </cell>
        </row>
        <row r="94">
          <cell r="B94" t="str">
            <v>Household income: $60,001–$100,000</v>
          </cell>
          <cell r="C94">
            <v>58.67</v>
          </cell>
          <cell r="D94">
            <v>18.55</v>
          </cell>
          <cell r="E94" t="str">
            <v>.</v>
          </cell>
          <cell r="F94" t="str">
            <v/>
          </cell>
        </row>
        <row r="95">
          <cell r="B95" t="str">
            <v>Household income: $100,001 or more</v>
          </cell>
          <cell r="C95" t="str">
            <v>Ŝ</v>
          </cell>
          <cell r="D95">
            <v>16.03</v>
          </cell>
          <cell r="E95" t="str">
            <v/>
          </cell>
          <cell r="F95" t="str">
            <v>*</v>
          </cell>
        </row>
        <row r="96">
          <cell r="B96" t="str">
            <v>Not at all limited</v>
          </cell>
          <cell r="C96">
            <v>48.62</v>
          </cell>
          <cell r="D96">
            <v>15.51</v>
          </cell>
          <cell r="E96" t="str">
            <v>.</v>
          </cell>
          <cell r="F96" t="str">
            <v/>
          </cell>
        </row>
        <row r="97">
          <cell r="B97" t="str">
            <v>A little limited</v>
          </cell>
          <cell r="C97">
            <v>40.01</v>
          </cell>
          <cell r="D97">
            <v>18.39</v>
          </cell>
          <cell r="E97" t="str">
            <v>.</v>
          </cell>
          <cell r="F97" t="str">
            <v/>
          </cell>
        </row>
        <row r="98">
          <cell r="B98" t="str">
            <v>Quite limited</v>
          </cell>
          <cell r="C98">
            <v>64.95</v>
          </cell>
          <cell r="D98">
            <v>20.78</v>
          </cell>
          <cell r="E98" t="str">
            <v>.</v>
          </cell>
          <cell r="F98" t="str">
            <v/>
          </cell>
        </row>
        <row r="99">
          <cell r="B99" t="str">
            <v>Very limited</v>
          </cell>
          <cell r="C99">
            <v>55.23</v>
          </cell>
          <cell r="D99">
            <v>21.57</v>
          </cell>
          <cell r="E99" t="str">
            <v>.</v>
          </cell>
          <cell r="F99" t="str">
            <v/>
          </cell>
        </row>
        <row r="100">
          <cell r="B100" t="str">
            <v>Couldn't buy it</v>
          </cell>
          <cell r="C100">
            <v>73.5</v>
          </cell>
          <cell r="D100">
            <v>9.15</v>
          </cell>
          <cell r="E100" t="str">
            <v>.‡</v>
          </cell>
          <cell r="F100" t="str">
            <v/>
          </cell>
        </row>
        <row r="101">
          <cell r="B101" t="str">
            <v>Not at all limited</v>
          </cell>
          <cell r="C101">
            <v>48.62</v>
          </cell>
          <cell r="D101">
            <v>15.51</v>
          </cell>
          <cell r="E101" t="str">
            <v>.</v>
          </cell>
          <cell r="F101" t="str">
            <v/>
          </cell>
        </row>
        <row r="102">
          <cell r="B102" t="str">
            <v>A little limited</v>
          </cell>
          <cell r="C102">
            <v>40.01</v>
          </cell>
          <cell r="D102">
            <v>18.39</v>
          </cell>
          <cell r="E102" t="str">
            <v>.</v>
          </cell>
          <cell r="F102" t="str">
            <v/>
          </cell>
        </row>
        <row r="103">
          <cell r="B103" t="str">
            <v>Quite or very limited</v>
          </cell>
          <cell r="C103">
            <v>59.46</v>
          </cell>
          <cell r="D103">
            <v>14.82</v>
          </cell>
          <cell r="E103" t="str">
            <v>.</v>
          </cell>
          <cell r="F103" t="str">
            <v/>
          </cell>
        </row>
        <row r="104">
          <cell r="B104" t="str">
            <v>Couldn't buy it</v>
          </cell>
          <cell r="C104">
            <v>73.5</v>
          </cell>
          <cell r="D104">
            <v>9.15</v>
          </cell>
          <cell r="E104" t="str">
            <v>.‡</v>
          </cell>
          <cell r="F104" t="str">
            <v/>
          </cell>
        </row>
        <row r="105">
          <cell r="B105" t="str">
            <v>Yes, can meet unexpected expense</v>
          </cell>
          <cell r="C105">
            <v>48.39</v>
          </cell>
          <cell r="D105">
            <v>9.9499999999999993</v>
          </cell>
          <cell r="E105" t="str">
            <v>.‡</v>
          </cell>
          <cell r="F105" t="str">
            <v/>
          </cell>
        </row>
        <row r="106">
          <cell r="B106" t="str">
            <v>No, cannot meet unexpected expense</v>
          </cell>
          <cell r="C106">
            <v>73.8</v>
          </cell>
          <cell r="D106">
            <v>8.75</v>
          </cell>
          <cell r="E106" t="str">
            <v>.‡</v>
          </cell>
          <cell r="F106" t="str">
            <v>*</v>
          </cell>
        </row>
        <row r="107">
          <cell r="B107" t="str">
            <v>Household had no vehicle access</v>
          </cell>
          <cell r="C107">
            <v>67.63</v>
          </cell>
          <cell r="D107">
            <v>27.13</v>
          </cell>
          <cell r="E107" t="str">
            <v>.</v>
          </cell>
          <cell r="F107" t="str">
            <v/>
          </cell>
        </row>
        <row r="108">
          <cell r="B108" t="str">
            <v>Household had vehicle access</v>
          </cell>
          <cell r="C108">
            <v>56.66</v>
          </cell>
          <cell r="D108">
            <v>7.63</v>
          </cell>
          <cell r="E108" t="str">
            <v>.</v>
          </cell>
          <cell r="F108" t="str">
            <v/>
          </cell>
        </row>
        <row r="109">
          <cell r="B109" t="str">
            <v>Household had no access to device</v>
          </cell>
          <cell r="C109" t="str">
            <v>S</v>
          </cell>
          <cell r="D109">
            <v>32.450000000000003</v>
          </cell>
          <cell r="E109" t="str">
            <v/>
          </cell>
          <cell r="F109" t="str">
            <v/>
          </cell>
        </row>
        <row r="110">
          <cell r="B110" t="str">
            <v>Household had access to device</v>
          </cell>
          <cell r="C110">
            <v>57.81</v>
          </cell>
          <cell r="D110">
            <v>7.63</v>
          </cell>
          <cell r="E110" t="str">
            <v>.</v>
          </cell>
          <cell r="F110" t="str">
            <v/>
          </cell>
        </row>
        <row r="111">
          <cell r="B111" t="str">
            <v>One person household</v>
          </cell>
          <cell r="C111">
            <v>57.94</v>
          </cell>
          <cell r="D111">
            <v>10.56</v>
          </cell>
          <cell r="E111" t="str">
            <v>.</v>
          </cell>
          <cell r="F111" t="str">
            <v/>
          </cell>
        </row>
        <row r="112">
          <cell r="B112" t="str">
            <v>One parent with child(ren)</v>
          </cell>
          <cell r="C112">
            <v>75.069999999999993</v>
          </cell>
          <cell r="D112">
            <v>10.97</v>
          </cell>
          <cell r="E112" t="str">
            <v>.</v>
          </cell>
          <cell r="F112" t="str">
            <v/>
          </cell>
        </row>
        <row r="113">
          <cell r="B113" t="str">
            <v>Couple only</v>
          </cell>
          <cell r="C113" t="str">
            <v>SŜ</v>
          </cell>
          <cell r="D113">
            <v>19.149999999999999</v>
          </cell>
          <cell r="E113" t="str">
            <v/>
          </cell>
          <cell r="F113" t="str">
            <v/>
          </cell>
        </row>
        <row r="114">
          <cell r="B114" t="str">
            <v>Couple with child(ren)</v>
          </cell>
          <cell r="C114">
            <v>61.25</v>
          </cell>
          <cell r="D114">
            <v>17.7</v>
          </cell>
          <cell r="E114" t="str">
            <v>.</v>
          </cell>
          <cell r="F114" t="str">
            <v/>
          </cell>
        </row>
        <row r="115">
          <cell r="B115" t="str">
            <v>Other multi-person household</v>
          </cell>
          <cell r="C115" t="str">
            <v>S</v>
          </cell>
          <cell r="D115">
            <v>26.5</v>
          </cell>
          <cell r="E115" t="str">
            <v/>
          </cell>
          <cell r="F115" t="str">
            <v/>
          </cell>
        </row>
        <row r="116">
          <cell r="B116" t="str">
            <v>Other household with couple and/or child</v>
          </cell>
          <cell r="C116">
            <v>42.75</v>
          </cell>
          <cell r="D116">
            <v>18.399999999999999</v>
          </cell>
          <cell r="E116" t="str">
            <v>.</v>
          </cell>
          <cell r="F116" t="str">
            <v/>
          </cell>
        </row>
        <row r="117">
          <cell r="B117" t="str">
            <v>One-person household</v>
          </cell>
          <cell r="C117">
            <v>57.94</v>
          </cell>
          <cell r="D117">
            <v>10.56</v>
          </cell>
          <cell r="E117" t="str">
            <v>.</v>
          </cell>
          <cell r="F117" t="str">
            <v/>
          </cell>
        </row>
        <row r="118">
          <cell r="B118" t="str">
            <v>Two-people household</v>
          </cell>
          <cell r="C118">
            <v>47.89</v>
          </cell>
          <cell r="D118">
            <v>15.43</v>
          </cell>
          <cell r="E118" t="str">
            <v>.</v>
          </cell>
          <cell r="F118" t="str">
            <v/>
          </cell>
        </row>
        <row r="119">
          <cell r="B119" t="str">
            <v>Three-people household</v>
          </cell>
          <cell r="C119">
            <v>54.56</v>
          </cell>
          <cell r="D119">
            <v>15.56</v>
          </cell>
          <cell r="E119" t="str">
            <v>.</v>
          </cell>
          <cell r="F119" t="str">
            <v/>
          </cell>
        </row>
        <row r="120">
          <cell r="B120" t="str">
            <v>Four-people household</v>
          </cell>
          <cell r="C120">
            <v>57.57</v>
          </cell>
          <cell r="D120">
            <v>17.59</v>
          </cell>
          <cell r="E120" t="str">
            <v>.</v>
          </cell>
          <cell r="F120" t="str">
            <v/>
          </cell>
        </row>
        <row r="121">
          <cell r="B121" t="str">
            <v>Five-or-more-people household</v>
          </cell>
          <cell r="C121">
            <v>66.459999999999994</v>
          </cell>
          <cell r="D121">
            <v>16.59</v>
          </cell>
          <cell r="E121" t="str">
            <v>.</v>
          </cell>
          <cell r="F121" t="str">
            <v/>
          </cell>
        </row>
        <row r="122">
          <cell r="B122" t="str">
            <v>No children in household</v>
          </cell>
          <cell r="C122">
            <v>42.94</v>
          </cell>
          <cell r="D122">
            <v>8.82</v>
          </cell>
          <cell r="E122" t="str">
            <v>.‡</v>
          </cell>
          <cell r="F122" t="str">
            <v/>
          </cell>
        </row>
        <row r="123">
          <cell r="B123" t="str">
            <v>One-child household</v>
          </cell>
          <cell r="C123">
            <v>58.38</v>
          </cell>
          <cell r="D123">
            <v>20.78</v>
          </cell>
          <cell r="E123" t="str">
            <v>.</v>
          </cell>
          <cell r="F123" t="str">
            <v/>
          </cell>
        </row>
        <row r="124">
          <cell r="B124" t="str">
            <v>Two-or-more-children household</v>
          </cell>
          <cell r="C124">
            <v>73.41</v>
          </cell>
          <cell r="D124">
            <v>11.28</v>
          </cell>
          <cell r="E124" t="str">
            <v>.</v>
          </cell>
          <cell r="F124" t="str">
            <v/>
          </cell>
        </row>
        <row r="125">
          <cell r="B125" t="str">
            <v>No children in household</v>
          </cell>
          <cell r="C125">
            <v>42.94</v>
          </cell>
          <cell r="D125">
            <v>8.82</v>
          </cell>
          <cell r="E125" t="str">
            <v>.‡</v>
          </cell>
          <cell r="F125" t="str">
            <v/>
          </cell>
        </row>
        <row r="126">
          <cell r="B126" t="str">
            <v>One-or-more-children household</v>
          </cell>
          <cell r="C126">
            <v>68.709999999999994</v>
          </cell>
          <cell r="D126">
            <v>10.65</v>
          </cell>
          <cell r="E126" t="str">
            <v>.</v>
          </cell>
          <cell r="F126" t="str">
            <v/>
          </cell>
        </row>
        <row r="127">
          <cell r="B127" t="str">
            <v>Yes, lived at current address</v>
          </cell>
          <cell r="C127">
            <v>58.93</v>
          </cell>
          <cell r="D127">
            <v>8.8800000000000008</v>
          </cell>
          <cell r="E127" t="str">
            <v>.‡</v>
          </cell>
          <cell r="F127" t="str">
            <v/>
          </cell>
        </row>
        <row r="128">
          <cell r="B128" t="str">
            <v>No, did not live at current address</v>
          </cell>
          <cell r="C128">
            <v>53.4</v>
          </cell>
          <cell r="D128">
            <v>11.55</v>
          </cell>
          <cell r="E128" t="str">
            <v>.</v>
          </cell>
          <cell r="F128" t="str">
            <v/>
          </cell>
        </row>
        <row r="129">
          <cell r="B129" t="str">
            <v>Owned</v>
          </cell>
          <cell r="C129">
            <v>45.79</v>
          </cell>
          <cell r="D129">
            <v>11.02</v>
          </cell>
          <cell r="E129" t="str">
            <v>.</v>
          </cell>
          <cell r="F129" t="str">
            <v/>
          </cell>
        </row>
        <row r="130">
          <cell r="B130" t="str">
            <v>Rented, private</v>
          </cell>
          <cell r="C130">
            <v>62.79</v>
          </cell>
          <cell r="D130">
            <v>10.69</v>
          </cell>
          <cell r="E130" t="str">
            <v>.</v>
          </cell>
          <cell r="F130" t="str">
            <v/>
          </cell>
        </row>
      </sheetData>
      <sheetData sheetId="28">
        <row r="4">
          <cell r="B4" t="str">
            <v>New Zealand Average</v>
          </cell>
          <cell r="C4">
            <v>41.84</v>
          </cell>
          <cell r="D4">
            <v>7.58</v>
          </cell>
          <cell r="E4" t="str">
            <v>.‡</v>
          </cell>
          <cell r="F4" t="str">
            <v/>
          </cell>
        </row>
        <row r="5">
          <cell r="B5" t="str">
            <v>Male</v>
          </cell>
          <cell r="C5" t="str">
            <v>SŜ</v>
          </cell>
          <cell r="D5">
            <v>14.48</v>
          </cell>
          <cell r="E5" t="str">
            <v/>
          </cell>
          <cell r="F5" t="str">
            <v/>
          </cell>
        </row>
        <row r="6">
          <cell r="B6" t="str">
            <v>Female</v>
          </cell>
          <cell r="C6">
            <v>48.36</v>
          </cell>
          <cell r="D6">
            <v>8.4</v>
          </cell>
          <cell r="E6" t="str">
            <v>.‡</v>
          </cell>
          <cell r="F6" t="str">
            <v/>
          </cell>
        </row>
        <row r="7">
          <cell r="B7" t="str">
            <v>Gender diverse</v>
          </cell>
          <cell r="C7">
            <v>0</v>
          </cell>
          <cell r="D7">
            <v>0</v>
          </cell>
          <cell r="E7" t="str">
            <v>.</v>
          </cell>
          <cell r="F7" t="str">
            <v>*</v>
          </cell>
        </row>
        <row r="8">
          <cell r="B8" t="str">
            <v>Cis-male</v>
          </cell>
          <cell r="C8" t="str">
            <v>SŜ</v>
          </cell>
          <cell r="D8">
            <v>14.26</v>
          </cell>
          <cell r="E8" t="str">
            <v/>
          </cell>
          <cell r="F8" t="str">
            <v>*</v>
          </cell>
        </row>
        <row r="9">
          <cell r="B9" t="str">
            <v>Cis-female</v>
          </cell>
          <cell r="C9">
            <v>48.32</v>
          </cell>
          <cell r="D9">
            <v>8.41</v>
          </cell>
          <cell r="E9" t="str">
            <v>.‡</v>
          </cell>
          <cell r="F9" t="str">
            <v/>
          </cell>
        </row>
        <row r="10">
          <cell r="B10" t="str">
            <v>Gender-diverse or trans-gender</v>
          </cell>
          <cell r="C10" t="str">
            <v>S</v>
          </cell>
          <cell r="D10">
            <v>62.38</v>
          </cell>
          <cell r="E10" t="str">
            <v/>
          </cell>
          <cell r="F10" t="str">
            <v/>
          </cell>
        </row>
        <row r="11">
          <cell r="B11" t="str">
            <v>Heterosexual</v>
          </cell>
          <cell r="C11">
            <v>40.549999999999997</v>
          </cell>
          <cell r="D11">
            <v>7.55</v>
          </cell>
          <cell r="E11" t="str">
            <v>.‡</v>
          </cell>
          <cell r="F11" t="str">
            <v/>
          </cell>
        </row>
        <row r="12">
          <cell r="B12" t="str">
            <v>Gay or lesbian</v>
          </cell>
          <cell r="C12" t="str">
            <v>S</v>
          </cell>
          <cell r="D12">
            <v>55.6</v>
          </cell>
          <cell r="E12" t="str">
            <v/>
          </cell>
          <cell r="F12" t="str">
            <v/>
          </cell>
        </row>
        <row r="13">
          <cell r="B13" t="str">
            <v>Bisexual</v>
          </cell>
          <cell r="C13" t="str">
            <v>S</v>
          </cell>
          <cell r="D13">
            <v>37.71</v>
          </cell>
          <cell r="E13" t="str">
            <v/>
          </cell>
          <cell r="F13" t="str">
            <v/>
          </cell>
        </row>
        <row r="14">
          <cell r="B14" t="str">
            <v>Other sexual identity</v>
          </cell>
          <cell r="C14" t="str">
            <v>S</v>
          </cell>
          <cell r="D14">
            <v>69.55</v>
          </cell>
          <cell r="E14" t="str">
            <v/>
          </cell>
          <cell r="F14" t="str">
            <v/>
          </cell>
        </row>
        <row r="15">
          <cell r="B15" t="str">
            <v>People with diverse sexualities</v>
          </cell>
          <cell r="C15" t="str">
            <v>S</v>
          </cell>
          <cell r="D15">
            <v>31.92</v>
          </cell>
          <cell r="E15" t="str">
            <v/>
          </cell>
          <cell r="F15" t="str">
            <v/>
          </cell>
        </row>
        <row r="16">
          <cell r="B16" t="str">
            <v>Not LGBT</v>
          </cell>
          <cell r="C16">
            <v>40.71</v>
          </cell>
          <cell r="D16">
            <v>7.53</v>
          </cell>
          <cell r="E16" t="str">
            <v>.‡</v>
          </cell>
          <cell r="F16" t="str">
            <v/>
          </cell>
        </row>
        <row r="17">
          <cell r="B17" t="str">
            <v>LGBT</v>
          </cell>
          <cell r="C17" t="str">
            <v>S</v>
          </cell>
          <cell r="D17">
            <v>29.73</v>
          </cell>
          <cell r="E17" t="str">
            <v/>
          </cell>
          <cell r="F17" t="str">
            <v/>
          </cell>
        </row>
        <row r="18">
          <cell r="B18" t="str">
            <v>15–19 years</v>
          </cell>
          <cell r="C18" t="str">
            <v>SŜ</v>
          </cell>
          <cell r="D18">
            <v>12.6</v>
          </cell>
          <cell r="E18" t="str">
            <v/>
          </cell>
          <cell r="F18" t="str">
            <v>*</v>
          </cell>
        </row>
        <row r="19">
          <cell r="B19" t="str">
            <v>20–29 years</v>
          </cell>
          <cell r="C19">
            <v>50.55</v>
          </cell>
          <cell r="D19">
            <v>16.489999999999998</v>
          </cell>
          <cell r="E19" t="str">
            <v>.</v>
          </cell>
          <cell r="F19" t="str">
            <v/>
          </cell>
        </row>
        <row r="20">
          <cell r="B20" t="str">
            <v>30–39 years</v>
          </cell>
          <cell r="C20">
            <v>46.48</v>
          </cell>
          <cell r="D20">
            <v>14.87</v>
          </cell>
          <cell r="E20" t="str">
            <v>.</v>
          </cell>
          <cell r="F20" t="str">
            <v/>
          </cell>
        </row>
        <row r="21">
          <cell r="B21" t="str">
            <v>40–49 years</v>
          </cell>
          <cell r="C21">
            <v>42.87</v>
          </cell>
          <cell r="D21">
            <v>17.010000000000002</v>
          </cell>
          <cell r="E21" t="str">
            <v>.</v>
          </cell>
          <cell r="F21" t="str">
            <v/>
          </cell>
        </row>
        <row r="22">
          <cell r="B22" t="str">
            <v>50–59 years</v>
          </cell>
          <cell r="C22">
            <v>46.3</v>
          </cell>
          <cell r="D22">
            <v>21.38</v>
          </cell>
          <cell r="E22" t="str">
            <v>.</v>
          </cell>
          <cell r="F22" t="str">
            <v/>
          </cell>
        </row>
        <row r="23">
          <cell r="B23" t="str">
            <v>60–64 years</v>
          </cell>
          <cell r="C23" t="str">
            <v>SŜ</v>
          </cell>
          <cell r="D23">
            <v>12.16</v>
          </cell>
          <cell r="E23" t="str">
            <v/>
          </cell>
          <cell r="F23" t="str">
            <v>*</v>
          </cell>
        </row>
        <row r="24">
          <cell r="B24" t="str">
            <v>65 years and over</v>
          </cell>
          <cell r="C24" t="str">
            <v>SŜ</v>
          </cell>
          <cell r="D24">
            <v>18.36</v>
          </cell>
          <cell r="E24" t="str">
            <v/>
          </cell>
          <cell r="F24" t="str">
            <v>*</v>
          </cell>
        </row>
        <row r="25">
          <cell r="B25" t="str">
            <v>15–29 years</v>
          </cell>
          <cell r="C25">
            <v>41.92</v>
          </cell>
          <cell r="D25">
            <v>13.86</v>
          </cell>
          <cell r="E25" t="str">
            <v>.</v>
          </cell>
          <cell r="F25" t="str">
            <v/>
          </cell>
        </row>
        <row r="26">
          <cell r="B26" t="str">
            <v>30–64 years</v>
          </cell>
          <cell r="C26">
            <v>44.44</v>
          </cell>
          <cell r="D26">
            <v>9.4499999999999993</v>
          </cell>
          <cell r="E26" t="str">
            <v>.‡</v>
          </cell>
          <cell r="F26" t="str">
            <v/>
          </cell>
        </row>
        <row r="27">
          <cell r="B27" t="str">
            <v>65 years and over</v>
          </cell>
          <cell r="C27" t="str">
            <v>SŜ</v>
          </cell>
          <cell r="D27">
            <v>18.36</v>
          </cell>
          <cell r="E27" t="str">
            <v/>
          </cell>
          <cell r="F27" t="str">
            <v>*</v>
          </cell>
        </row>
        <row r="28">
          <cell r="B28" t="str">
            <v>15–19 years</v>
          </cell>
          <cell r="C28" t="str">
            <v>SŜ</v>
          </cell>
          <cell r="D28">
            <v>12.6</v>
          </cell>
          <cell r="E28" t="str">
            <v/>
          </cell>
          <cell r="F28" t="str">
            <v>*</v>
          </cell>
        </row>
        <row r="29">
          <cell r="B29" t="str">
            <v>20–29 years</v>
          </cell>
          <cell r="C29">
            <v>50.55</v>
          </cell>
          <cell r="D29">
            <v>16.489999999999998</v>
          </cell>
          <cell r="E29" t="str">
            <v>.</v>
          </cell>
          <cell r="F29" t="str">
            <v/>
          </cell>
        </row>
        <row r="30">
          <cell r="B30" t="str">
            <v>NZ European</v>
          </cell>
          <cell r="C30">
            <v>38</v>
          </cell>
          <cell r="D30">
            <v>9.3699999999999992</v>
          </cell>
          <cell r="E30" t="str">
            <v>.‡</v>
          </cell>
          <cell r="F30" t="str">
            <v/>
          </cell>
        </row>
        <row r="31">
          <cell r="B31" t="str">
            <v>Māori</v>
          </cell>
          <cell r="C31">
            <v>55.57</v>
          </cell>
          <cell r="D31">
            <v>12.58</v>
          </cell>
          <cell r="E31" t="str">
            <v>.</v>
          </cell>
          <cell r="F31" t="str">
            <v/>
          </cell>
        </row>
        <row r="32">
          <cell r="B32" t="str">
            <v>Pacific peoples</v>
          </cell>
          <cell r="C32">
            <v>57.3</v>
          </cell>
          <cell r="D32">
            <v>25.62</v>
          </cell>
          <cell r="E32" t="str">
            <v>.</v>
          </cell>
          <cell r="F32" t="str">
            <v/>
          </cell>
        </row>
        <row r="33">
          <cell r="B33" t="str">
            <v>Asian</v>
          </cell>
          <cell r="C33" t="str">
            <v>S</v>
          </cell>
          <cell r="D33">
            <v>35.340000000000003</v>
          </cell>
          <cell r="E33" t="str">
            <v/>
          </cell>
          <cell r="F33" t="str">
            <v/>
          </cell>
        </row>
        <row r="34">
          <cell r="B34" t="str">
            <v>Chinese</v>
          </cell>
          <cell r="C34" t="str">
            <v>S</v>
          </cell>
          <cell r="D34">
            <v>138.54</v>
          </cell>
          <cell r="E34" t="str">
            <v/>
          </cell>
          <cell r="F34" t="str">
            <v/>
          </cell>
        </row>
        <row r="35">
          <cell r="B35" t="str">
            <v>Indian</v>
          </cell>
          <cell r="C35" t="str">
            <v>S</v>
          </cell>
          <cell r="D35">
            <v>36.020000000000003</v>
          </cell>
          <cell r="E35" t="str">
            <v/>
          </cell>
          <cell r="F35" t="str">
            <v/>
          </cell>
        </row>
        <row r="36">
          <cell r="B36" t="str">
            <v>Other Asian ethnicity</v>
          </cell>
          <cell r="C36">
            <v>0</v>
          </cell>
          <cell r="D36">
            <v>0</v>
          </cell>
          <cell r="E36" t="str">
            <v>.</v>
          </cell>
          <cell r="F36" t="str">
            <v>*</v>
          </cell>
        </row>
        <row r="37">
          <cell r="B37" t="str">
            <v>Other ethnicity</v>
          </cell>
          <cell r="C37" t="str">
            <v>S</v>
          </cell>
          <cell r="D37">
            <v>115.58</v>
          </cell>
          <cell r="E37" t="str">
            <v/>
          </cell>
          <cell r="F37" t="str">
            <v/>
          </cell>
        </row>
        <row r="38">
          <cell r="B38" t="str">
            <v>Other ethnicity (except European and Māori)</v>
          </cell>
          <cell r="C38">
            <v>50.57</v>
          </cell>
          <cell r="D38">
            <v>22.14</v>
          </cell>
          <cell r="E38" t="str">
            <v>.</v>
          </cell>
          <cell r="F38" t="str">
            <v/>
          </cell>
        </row>
        <row r="39">
          <cell r="B39" t="str">
            <v>Other ethnicity (except European, Māori and Asian)</v>
          </cell>
          <cell r="C39">
            <v>56.56</v>
          </cell>
          <cell r="D39">
            <v>25.35</v>
          </cell>
          <cell r="E39" t="str">
            <v>.</v>
          </cell>
          <cell r="F39" t="str">
            <v/>
          </cell>
        </row>
        <row r="40">
          <cell r="B40" t="str">
            <v>Other ethnicity (except European, Māori and Pacific)</v>
          </cell>
          <cell r="C40" t="str">
            <v>S</v>
          </cell>
          <cell r="D40">
            <v>39.24</v>
          </cell>
          <cell r="E40" t="str">
            <v/>
          </cell>
          <cell r="F40" t="str">
            <v/>
          </cell>
        </row>
        <row r="41">
          <cell r="B41">
            <v>2018</v>
          </cell>
          <cell r="C41">
            <v>36.21</v>
          </cell>
          <cell r="D41">
            <v>10.220000000000001</v>
          </cell>
          <cell r="E41" t="str">
            <v>.</v>
          </cell>
          <cell r="F41" t="str">
            <v/>
          </cell>
        </row>
        <row r="42">
          <cell r="B42" t="str">
            <v>2019/20</v>
          </cell>
          <cell r="C42">
            <v>48.46</v>
          </cell>
          <cell r="D42">
            <v>12.74</v>
          </cell>
          <cell r="E42" t="str">
            <v>.</v>
          </cell>
          <cell r="F42" t="str">
            <v/>
          </cell>
        </row>
        <row r="43">
          <cell r="B43" t="str">
            <v>Auckland</v>
          </cell>
          <cell r="C43">
            <v>33.49</v>
          </cell>
          <cell r="D43">
            <v>10.73</v>
          </cell>
          <cell r="E43" t="str">
            <v>.</v>
          </cell>
          <cell r="F43" t="str">
            <v/>
          </cell>
        </row>
        <row r="44">
          <cell r="B44" t="str">
            <v>Wellington</v>
          </cell>
          <cell r="C44" t="str">
            <v>SŜ</v>
          </cell>
          <cell r="D44">
            <v>19.03</v>
          </cell>
          <cell r="E44" t="str">
            <v/>
          </cell>
          <cell r="F44" t="str">
            <v/>
          </cell>
        </row>
        <row r="45">
          <cell r="B45" t="str">
            <v>Rest of North Island</v>
          </cell>
          <cell r="C45">
            <v>48.49</v>
          </cell>
          <cell r="D45">
            <v>13.5</v>
          </cell>
          <cell r="E45" t="str">
            <v>.</v>
          </cell>
          <cell r="F45" t="str">
            <v/>
          </cell>
        </row>
        <row r="46">
          <cell r="B46" t="str">
            <v>Canterbury</v>
          </cell>
          <cell r="C46" t="str">
            <v>S</v>
          </cell>
          <cell r="D46">
            <v>25.64</v>
          </cell>
          <cell r="E46" t="str">
            <v/>
          </cell>
          <cell r="F46" t="str">
            <v/>
          </cell>
        </row>
        <row r="47">
          <cell r="B47" t="str">
            <v>Rest of South Island</v>
          </cell>
          <cell r="C47">
            <v>51.49</v>
          </cell>
          <cell r="D47">
            <v>21.02</v>
          </cell>
          <cell r="E47" t="str">
            <v>.</v>
          </cell>
          <cell r="F47" t="str">
            <v/>
          </cell>
        </row>
        <row r="48">
          <cell r="B48" t="str">
            <v>Major urban area</v>
          </cell>
          <cell r="C48">
            <v>38.9</v>
          </cell>
          <cell r="D48">
            <v>11.17</v>
          </cell>
          <cell r="E48" t="str">
            <v>.</v>
          </cell>
          <cell r="F48" t="str">
            <v/>
          </cell>
        </row>
        <row r="49">
          <cell r="B49" t="str">
            <v>Large urban area</v>
          </cell>
          <cell r="C49">
            <v>54.37</v>
          </cell>
          <cell r="D49">
            <v>17.25</v>
          </cell>
          <cell r="E49" t="str">
            <v>.</v>
          </cell>
          <cell r="F49" t="str">
            <v/>
          </cell>
        </row>
        <row r="50">
          <cell r="B50" t="str">
            <v>Medium urban area</v>
          </cell>
          <cell r="C50" t="str">
            <v>S</v>
          </cell>
          <cell r="D50">
            <v>37.270000000000003</v>
          </cell>
          <cell r="E50" t="str">
            <v/>
          </cell>
          <cell r="F50" t="str">
            <v/>
          </cell>
        </row>
        <row r="51">
          <cell r="B51" t="str">
            <v>Small urban area</v>
          </cell>
          <cell r="C51" t="str">
            <v>S</v>
          </cell>
          <cell r="D51">
            <v>22.83</v>
          </cell>
          <cell r="E51" t="str">
            <v/>
          </cell>
          <cell r="F51" t="str">
            <v/>
          </cell>
        </row>
        <row r="52">
          <cell r="B52" t="str">
            <v>Rural settlement/rural other</v>
          </cell>
          <cell r="C52">
            <v>42.52</v>
          </cell>
          <cell r="D52">
            <v>21</v>
          </cell>
          <cell r="E52" t="str">
            <v>.</v>
          </cell>
          <cell r="F52" t="str">
            <v/>
          </cell>
        </row>
        <row r="53">
          <cell r="B53" t="str">
            <v>Major urban area</v>
          </cell>
          <cell r="C53">
            <v>38.9</v>
          </cell>
          <cell r="D53">
            <v>11.17</v>
          </cell>
          <cell r="E53" t="str">
            <v>.</v>
          </cell>
          <cell r="F53" t="str">
            <v/>
          </cell>
        </row>
        <row r="54">
          <cell r="B54" t="str">
            <v>Medium/large urban area</v>
          </cell>
          <cell r="C54">
            <v>49.85</v>
          </cell>
          <cell r="D54">
            <v>17.16</v>
          </cell>
          <cell r="E54" t="str">
            <v>.</v>
          </cell>
          <cell r="F54" t="str">
            <v/>
          </cell>
        </row>
        <row r="55">
          <cell r="B55" t="str">
            <v>Small urban/rural area</v>
          </cell>
          <cell r="C55">
            <v>40.21</v>
          </cell>
          <cell r="D55">
            <v>15.39</v>
          </cell>
          <cell r="E55" t="str">
            <v>.</v>
          </cell>
          <cell r="F55" t="str">
            <v/>
          </cell>
        </row>
        <row r="56">
          <cell r="B56" t="str">
            <v>Quintile 1 (least deprived)</v>
          </cell>
          <cell r="C56" t="str">
            <v>SŜ</v>
          </cell>
          <cell r="D56">
            <v>16.07</v>
          </cell>
          <cell r="E56" t="str">
            <v/>
          </cell>
          <cell r="F56" t="str">
            <v/>
          </cell>
        </row>
        <row r="57">
          <cell r="B57" t="str">
            <v>Quintile 2</v>
          </cell>
          <cell r="C57" t="str">
            <v>S</v>
          </cell>
          <cell r="D57">
            <v>25.31</v>
          </cell>
          <cell r="E57" t="str">
            <v/>
          </cell>
          <cell r="F57" t="str">
            <v/>
          </cell>
        </row>
        <row r="58">
          <cell r="B58" t="str">
            <v>Quintile 3</v>
          </cell>
          <cell r="C58" t="str">
            <v>Ŝ</v>
          </cell>
          <cell r="D58">
            <v>18.59</v>
          </cell>
          <cell r="E58" t="str">
            <v/>
          </cell>
          <cell r="F58" t="str">
            <v/>
          </cell>
        </row>
        <row r="59">
          <cell r="B59" t="str">
            <v>Quintile 4</v>
          </cell>
          <cell r="C59">
            <v>48.74</v>
          </cell>
          <cell r="D59">
            <v>14.79</v>
          </cell>
          <cell r="E59" t="str">
            <v>.</v>
          </cell>
          <cell r="F59" t="str">
            <v/>
          </cell>
        </row>
        <row r="60">
          <cell r="B60" t="str">
            <v>Quintile 5 (most deprived)</v>
          </cell>
          <cell r="C60">
            <v>51.05</v>
          </cell>
          <cell r="D60">
            <v>13.07</v>
          </cell>
          <cell r="E60" t="str">
            <v>.</v>
          </cell>
          <cell r="F60" t="str">
            <v/>
          </cell>
        </row>
        <row r="61">
          <cell r="B61" t="str">
            <v>Had partner within last 12 months</v>
          </cell>
          <cell r="C61">
            <v>41.72</v>
          </cell>
          <cell r="D61">
            <v>8.31</v>
          </cell>
          <cell r="E61" t="str">
            <v>.‡</v>
          </cell>
          <cell r="F61" t="str">
            <v/>
          </cell>
        </row>
        <row r="62">
          <cell r="B62" t="str">
            <v>Did not have partner within last 12 months</v>
          </cell>
          <cell r="C62">
            <v>42.18</v>
          </cell>
          <cell r="D62">
            <v>15.78</v>
          </cell>
          <cell r="E62" t="str">
            <v>.</v>
          </cell>
          <cell r="F62" t="str">
            <v/>
          </cell>
        </row>
        <row r="63">
          <cell r="B63" t="str">
            <v>Has ever had a partner</v>
          </cell>
          <cell r="C63">
            <v>42.48</v>
          </cell>
          <cell r="D63">
            <v>7.77</v>
          </cell>
          <cell r="E63" t="str">
            <v>.‡</v>
          </cell>
          <cell r="F63" t="str">
            <v/>
          </cell>
        </row>
        <row r="64">
          <cell r="B64" t="str">
            <v>Has never had a partner</v>
          </cell>
          <cell r="C64" t="str">
            <v>S</v>
          </cell>
          <cell r="D64">
            <v>34.4</v>
          </cell>
          <cell r="E64" t="str">
            <v/>
          </cell>
          <cell r="F64" t="str">
            <v/>
          </cell>
        </row>
        <row r="65">
          <cell r="B65" t="str">
            <v>Partnered – legally registered</v>
          </cell>
          <cell r="C65">
            <v>34.44</v>
          </cell>
          <cell r="D65">
            <v>12.8</v>
          </cell>
          <cell r="E65" t="str">
            <v>.</v>
          </cell>
          <cell r="F65" t="str">
            <v/>
          </cell>
        </row>
        <row r="66">
          <cell r="B66" t="str">
            <v>Partnered – not legally registered</v>
          </cell>
          <cell r="C66" t="str">
            <v>Ŝ</v>
          </cell>
          <cell r="D66">
            <v>17.03</v>
          </cell>
          <cell r="E66" t="str">
            <v/>
          </cell>
          <cell r="F66" t="str">
            <v/>
          </cell>
        </row>
        <row r="67">
          <cell r="B67" t="str">
            <v>Non-partnered</v>
          </cell>
          <cell r="C67">
            <v>46.08</v>
          </cell>
          <cell r="D67">
            <v>10.56</v>
          </cell>
          <cell r="E67" t="str">
            <v>.</v>
          </cell>
          <cell r="F67" t="str">
            <v/>
          </cell>
        </row>
        <row r="68">
          <cell r="B68" t="str">
            <v>Never married and never in a civil union</v>
          </cell>
          <cell r="C68">
            <v>41.6</v>
          </cell>
          <cell r="D68">
            <v>15.7</v>
          </cell>
          <cell r="E68" t="str">
            <v>.</v>
          </cell>
          <cell r="F68" t="str">
            <v/>
          </cell>
        </row>
        <row r="69">
          <cell r="B69" t="str">
            <v>Divorced</v>
          </cell>
          <cell r="C69">
            <v>51.09</v>
          </cell>
          <cell r="D69">
            <v>23.51</v>
          </cell>
          <cell r="E69" t="str">
            <v>.</v>
          </cell>
          <cell r="F69" t="str">
            <v/>
          </cell>
        </row>
        <row r="70">
          <cell r="B70" t="str">
            <v>Widowed/surviving partner</v>
          </cell>
          <cell r="C70" t="str">
            <v>S</v>
          </cell>
          <cell r="D70">
            <v>40.159999999999997</v>
          </cell>
          <cell r="E70" t="str">
            <v/>
          </cell>
          <cell r="F70" t="str">
            <v/>
          </cell>
        </row>
        <row r="71">
          <cell r="B71" t="str">
            <v>Separated</v>
          </cell>
          <cell r="C71">
            <v>49.73</v>
          </cell>
          <cell r="D71">
            <v>15.54</v>
          </cell>
          <cell r="E71" t="str">
            <v>.</v>
          </cell>
          <cell r="F71" t="str">
            <v/>
          </cell>
        </row>
        <row r="72">
          <cell r="B72" t="str">
            <v>Married/civil union/de facto</v>
          </cell>
          <cell r="C72">
            <v>33.200000000000003</v>
          </cell>
          <cell r="D72">
            <v>12.58</v>
          </cell>
          <cell r="E72" t="str">
            <v>.</v>
          </cell>
          <cell r="F72" t="str">
            <v/>
          </cell>
        </row>
        <row r="73">
          <cell r="B73" t="str">
            <v>Adults with disability</v>
          </cell>
          <cell r="C73" t="str">
            <v>S</v>
          </cell>
          <cell r="D73">
            <v>41.5</v>
          </cell>
          <cell r="E73" t="str">
            <v/>
          </cell>
          <cell r="F73" t="str">
            <v/>
          </cell>
        </row>
        <row r="74">
          <cell r="B74" t="str">
            <v>Adults without disability</v>
          </cell>
          <cell r="C74">
            <v>41.48</v>
          </cell>
          <cell r="D74">
            <v>8.17</v>
          </cell>
          <cell r="E74" t="str">
            <v>.‡</v>
          </cell>
          <cell r="F74" t="str">
            <v/>
          </cell>
        </row>
        <row r="75">
          <cell r="B75" t="str">
            <v>Low level of psychological distress</v>
          </cell>
          <cell r="C75">
            <v>37.89</v>
          </cell>
          <cell r="D75">
            <v>8.4</v>
          </cell>
          <cell r="E75" t="str">
            <v>.‡</v>
          </cell>
          <cell r="F75" t="str">
            <v/>
          </cell>
        </row>
        <row r="76">
          <cell r="B76" t="str">
            <v>Moderate level of psychological distress</v>
          </cell>
          <cell r="C76">
            <v>59.29</v>
          </cell>
          <cell r="D76">
            <v>22.55</v>
          </cell>
          <cell r="E76" t="str">
            <v>.</v>
          </cell>
          <cell r="F76" t="str">
            <v/>
          </cell>
        </row>
        <row r="77">
          <cell r="B77" t="str">
            <v>High level of psychological distress</v>
          </cell>
          <cell r="C77">
            <v>58.63</v>
          </cell>
          <cell r="D77">
            <v>28.74</v>
          </cell>
          <cell r="E77" t="str">
            <v>.</v>
          </cell>
          <cell r="F77" t="str">
            <v/>
          </cell>
        </row>
        <row r="78">
          <cell r="B78" t="str">
            <v>No probable serious mental illness</v>
          </cell>
          <cell r="C78">
            <v>37.89</v>
          </cell>
          <cell r="D78">
            <v>8.4</v>
          </cell>
          <cell r="E78" t="str">
            <v>.‡</v>
          </cell>
          <cell r="F78" t="str">
            <v/>
          </cell>
        </row>
        <row r="79">
          <cell r="B79" t="str">
            <v>Probable serious mental illness</v>
          </cell>
          <cell r="C79">
            <v>59.29</v>
          </cell>
          <cell r="D79">
            <v>22.55</v>
          </cell>
          <cell r="E79" t="str">
            <v>.</v>
          </cell>
          <cell r="F79" t="str">
            <v/>
          </cell>
        </row>
        <row r="80">
          <cell r="B80" t="str">
            <v>Employed</v>
          </cell>
          <cell r="C80">
            <v>34.979999999999997</v>
          </cell>
          <cell r="D80">
            <v>10.01</v>
          </cell>
          <cell r="E80" t="str">
            <v>.</v>
          </cell>
          <cell r="F80" t="str">
            <v/>
          </cell>
        </row>
        <row r="81">
          <cell r="B81" t="str">
            <v>Unemployed</v>
          </cell>
          <cell r="C81">
            <v>65.81</v>
          </cell>
          <cell r="D81">
            <v>28.32</v>
          </cell>
          <cell r="E81" t="str">
            <v>.</v>
          </cell>
          <cell r="F81" t="str">
            <v/>
          </cell>
        </row>
        <row r="82">
          <cell r="B82" t="str">
            <v>Retired</v>
          </cell>
          <cell r="C82" t="str">
            <v>S</v>
          </cell>
          <cell r="D82">
            <v>23.91</v>
          </cell>
          <cell r="E82" t="str">
            <v/>
          </cell>
          <cell r="F82" t="str">
            <v/>
          </cell>
        </row>
        <row r="83">
          <cell r="B83" t="str">
            <v>Home or caring duties or voluntary work</v>
          </cell>
          <cell r="C83">
            <v>56.6</v>
          </cell>
          <cell r="D83">
            <v>20.440000000000001</v>
          </cell>
          <cell r="E83" t="str">
            <v>.</v>
          </cell>
          <cell r="F83" t="str">
            <v/>
          </cell>
        </row>
        <row r="84">
          <cell r="B84" t="str">
            <v>Not employed, studying</v>
          </cell>
          <cell r="C84" t="str">
            <v>S</v>
          </cell>
          <cell r="D84">
            <v>31</v>
          </cell>
          <cell r="E84" t="str">
            <v/>
          </cell>
          <cell r="F84" t="str">
            <v/>
          </cell>
        </row>
        <row r="85">
          <cell r="B85" t="str">
            <v>Not employed, not actively seeking work/unable to work</v>
          </cell>
          <cell r="C85" t="str">
            <v>S</v>
          </cell>
          <cell r="D85">
            <v>30.79</v>
          </cell>
          <cell r="E85" t="str">
            <v/>
          </cell>
          <cell r="F85" t="str">
            <v/>
          </cell>
        </row>
        <row r="86">
          <cell r="B86" t="str">
            <v>Other employment status</v>
          </cell>
          <cell r="C86">
            <v>85.69</v>
          </cell>
          <cell r="D86">
            <v>27.87</v>
          </cell>
          <cell r="E86" t="str">
            <v>.</v>
          </cell>
          <cell r="F86" t="str">
            <v>*</v>
          </cell>
        </row>
        <row r="87">
          <cell r="B87" t="str">
            <v>Not in the labour force</v>
          </cell>
          <cell r="C87">
            <v>47.51</v>
          </cell>
          <cell r="D87">
            <v>13.78</v>
          </cell>
          <cell r="E87" t="str">
            <v>.</v>
          </cell>
          <cell r="F87" t="str">
            <v/>
          </cell>
        </row>
        <row r="88">
          <cell r="B88" t="str">
            <v>Personal income: $20,000 or less</v>
          </cell>
          <cell r="C88">
            <v>40.68</v>
          </cell>
          <cell r="D88">
            <v>14.02</v>
          </cell>
          <cell r="E88" t="str">
            <v>.</v>
          </cell>
          <cell r="F88" t="str">
            <v/>
          </cell>
        </row>
        <row r="89">
          <cell r="B89" t="str">
            <v>Personal income: $20,001–$40,000</v>
          </cell>
          <cell r="C89">
            <v>43.16</v>
          </cell>
          <cell r="D89">
            <v>13.88</v>
          </cell>
          <cell r="E89" t="str">
            <v>.</v>
          </cell>
          <cell r="F89" t="str">
            <v/>
          </cell>
        </row>
        <row r="90">
          <cell r="B90" t="str">
            <v>Personal income: $40,001–$60,000</v>
          </cell>
          <cell r="C90">
            <v>51.28</v>
          </cell>
          <cell r="D90">
            <v>16.48</v>
          </cell>
          <cell r="E90" t="str">
            <v>.</v>
          </cell>
          <cell r="F90" t="str">
            <v/>
          </cell>
        </row>
        <row r="91">
          <cell r="B91" t="str">
            <v>Personal income: $60,001 or more</v>
          </cell>
          <cell r="C91" t="str">
            <v>Ŝ</v>
          </cell>
          <cell r="D91">
            <v>15.56</v>
          </cell>
          <cell r="E91" t="str">
            <v/>
          </cell>
          <cell r="F91" t="str">
            <v/>
          </cell>
        </row>
        <row r="92">
          <cell r="B92" t="str">
            <v>Household income: $40,000 or less</v>
          </cell>
          <cell r="C92">
            <v>43.63</v>
          </cell>
          <cell r="D92">
            <v>10.73</v>
          </cell>
          <cell r="E92" t="str">
            <v>.</v>
          </cell>
          <cell r="F92" t="str">
            <v/>
          </cell>
        </row>
        <row r="93">
          <cell r="B93" t="str">
            <v>Household income: $40,001–$60,000</v>
          </cell>
          <cell r="C93">
            <v>55.22</v>
          </cell>
          <cell r="D93">
            <v>17.96</v>
          </cell>
          <cell r="E93" t="str">
            <v>.</v>
          </cell>
          <cell r="F93" t="str">
            <v/>
          </cell>
        </row>
        <row r="94">
          <cell r="B94" t="str">
            <v>Household income: $60,001–$100,000</v>
          </cell>
          <cell r="C94">
            <v>48.11</v>
          </cell>
          <cell r="D94">
            <v>19.09</v>
          </cell>
          <cell r="E94" t="str">
            <v>.</v>
          </cell>
          <cell r="F94" t="str">
            <v/>
          </cell>
        </row>
        <row r="95">
          <cell r="B95" t="str">
            <v>Household income: $100,001 or more</v>
          </cell>
          <cell r="C95" t="str">
            <v>SŜ</v>
          </cell>
          <cell r="D95">
            <v>14.03</v>
          </cell>
          <cell r="E95" t="str">
            <v/>
          </cell>
          <cell r="F95" t="str">
            <v/>
          </cell>
        </row>
        <row r="96">
          <cell r="B96" t="str">
            <v>Not at all limited</v>
          </cell>
          <cell r="C96" t="str">
            <v>Ŝ</v>
          </cell>
          <cell r="D96">
            <v>15.53</v>
          </cell>
          <cell r="E96" t="str">
            <v/>
          </cell>
          <cell r="F96" t="str">
            <v/>
          </cell>
        </row>
        <row r="97">
          <cell r="B97" t="str">
            <v>A little limited</v>
          </cell>
          <cell r="C97" t="str">
            <v>SŜ</v>
          </cell>
          <cell r="D97">
            <v>17.14</v>
          </cell>
          <cell r="E97" t="str">
            <v/>
          </cell>
          <cell r="F97" t="str">
            <v/>
          </cell>
        </row>
        <row r="98">
          <cell r="B98" t="str">
            <v>Quite limited</v>
          </cell>
          <cell r="C98">
            <v>57.12</v>
          </cell>
          <cell r="D98">
            <v>24.04</v>
          </cell>
          <cell r="E98" t="str">
            <v>.</v>
          </cell>
          <cell r="F98" t="str">
            <v/>
          </cell>
        </row>
        <row r="99">
          <cell r="B99" t="str">
            <v>Very limited</v>
          </cell>
          <cell r="C99" t="str">
            <v>SŜ</v>
          </cell>
          <cell r="D99">
            <v>18.899999999999999</v>
          </cell>
          <cell r="E99" t="str">
            <v/>
          </cell>
          <cell r="F99" t="str">
            <v/>
          </cell>
        </row>
        <row r="100">
          <cell r="B100" t="str">
            <v>Couldn't buy it</v>
          </cell>
          <cell r="C100">
            <v>54.44</v>
          </cell>
          <cell r="D100">
            <v>11.58</v>
          </cell>
          <cell r="E100" t="str">
            <v>.</v>
          </cell>
          <cell r="F100" t="str">
            <v/>
          </cell>
        </row>
        <row r="101">
          <cell r="B101" t="str">
            <v>Not at all limited</v>
          </cell>
          <cell r="C101" t="str">
            <v>Ŝ</v>
          </cell>
          <cell r="D101">
            <v>15.53</v>
          </cell>
          <cell r="E101" t="str">
            <v/>
          </cell>
          <cell r="F101" t="str">
            <v/>
          </cell>
        </row>
        <row r="102">
          <cell r="B102" t="str">
            <v>A little limited</v>
          </cell>
          <cell r="C102" t="str">
            <v>SŜ</v>
          </cell>
          <cell r="D102">
            <v>17.14</v>
          </cell>
          <cell r="E102" t="str">
            <v/>
          </cell>
          <cell r="F102" t="str">
            <v/>
          </cell>
        </row>
        <row r="103">
          <cell r="B103" t="str">
            <v>Quite or very limited</v>
          </cell>
          <cell r="C103">
            <v>40.6</v>
          </cell>
          <cell r="D103">
            <v>14.66</v>
          </cell>
          <cell r="E103" t="str">
            <v>.</v>
          </cell>
          <cell r="F103" t="str">
            <v/>
          </cell>
        </row>
        <row r="104">
          <cell r="B104" t="str">
            <v>Couldn't buy it</v>
          </cell>
          <cell r="C104">
            <v>54.44</v>
          </cell>
          <cell r="D104">
            <v>11.58</v>
          </cell>
          <cell r="E104" t="str">
            <v>.</v>
          </cell>
          <cell r="F104" t="str">
            <v/>
          </cell>
        </row>
        <row r="105">
          <cell r="B105" t="str">
            <v>Yes, can meet unexpected expense</v>
          </cell>
          <cell r="C105">
            <v>30.39</v>
          </cell>
          <cell r="D105">
            <v>8.9499999999999993</v>
          </cell>
          <cell r="E105" t="str">
            <v>.‡</v>
          </cell>
          <cell r="F105" t="str">
            <v/>
          </cell>
        </row>
        <row r="106">
          <cell r="B106" t="str">
            <v>No, cannot meet unexpected expense</v>
          </cell>
          <cell r="C106">
            <v>61.11</v>
          </cell>
          <cell r="D106">
            <v>10.45</v>
          </cell>
          <cell r="E106" t="str">
            <v>.</v>
          </cell>
          <cell r="F106" t="str">
            <v>*</v>
          </cell>
        </row>
        <row r="107">
          <cell r="B107" t="str">
            <v>Household had no vehicle access</v>
          </cell>
          <cell r="C107">
            <v>60.26</v>
          </cell>
          <cell r="D107">
            <v>27.27</v>
          </cell>
          <cell r="E107" t="str">
            <v>.</v>
          </cell>
          <cell r="F107" t="str">
            <v/>
          </cell>
        </row>
        <row r="108">
          <cell r="B108" t="str">
            <v>Household had vehicle access</v>
          </cell>
          <cell r="C108">
            <v>40.5</v>
          </cell>
          <cell r="D108">
            <v>7.34</v>
          </cell>
          <cell r="E108" t="str">
            <v>.‡</v>
          </cell>
          <cell r="F108" t="str">
            <v/>
          </cell>
        </row>
        <row r="109">
          <cell r="B109" t="str">
            <v>Household had no access to device</v>
          </cell>
          <cell r="C109" t="str">
            <v>S</v>
          </cell>
          <cell r="D109">
            <v>29.64</v>
          </cell>
          <cell r="E109" t="str">
            <v/>
          </cell>
          <cell r="F109" t="str">
            <v/>
          </cell>
        </row>
        <row r="110">
          <cell r="B110" t="str">
            <v>Household had access to device</v>
          </cell>
          <cell r="C110">
            <v>42.19</v>
          </cell>
          <cell r="D110">
            <v>7.61</v>
          </cell>
          <cell r="E110" t="str">
            <v>.‡</v>
          </cell>
          <cell r="F110" t="str">
            <v/>
          </cell>
        </row>
        <row r="111">
          <cell r="B111" t="str">
            <v>One person household</v>
          </cell>
          <cell r="C111">
            <v>42.64</v>
          </cell>
          <cell r="D111">
            <v>12.72</v>
          </cell>
          <cell r="E111" t="str">
            <v>.</v>
          </cell>
          <cell r="F111" t="str">
            <v/>
          </cell>
        </row>
        <row r="112">
          <cell r="B112" t="str">
            <v>One parent with child(ren)</v>
          </cell>
          <cell r="C112">
            <v>51.47</v>
          </cell>
          <cell r="D112">
            <v>12.37</v>
          </cell>
          <cell r="E112" t="str">
            <v>.</v>
          </cell>
          <cell r="F112" t="str">
            <v/>
          </cell>
        </row>
        <row r="113">
          <cell r="B113" t="str">
            <v>Couple only</v>
          </cell>
          <cell r="C113" t="str">
            <v>SŜ</v>
          </cell>
          <cell r="D113">
            <v>18.09</v>
          </cell>
          <cell r="E113" t="str">
            <v/>
          </cell>
          <cell r="F113" t="str">
            <v/>
          </cell>
        </row>
        <row r="114">
          <cell r="B114" t="str">
            <v>Couple with child(ren)</v>
          </cell>
          <cell r="C114" t="str">
            <v>Ŝ</v>
          </cell>
          <cell r="D114">
            <v>19.899999999999999</v>
          </cell>
          <cell r="E114" t="str">
            <v/>
          </cell>
          <cell r="F114" t="str">
            <v/>
          </cell>
        </row>
        <row r="115">
          <cell r="B115" t="str">
            <v>Other multi-person household</v>
          </cell>
          <cell r="C115" t="str">
            <v>S</v>
          </cell>
          <cell r="D115">
            <v>25.96</v>
          </cell>
          <cell r="E115" t="str">
            <v/>
          </cell>
          <cell r="F115" t="str">
            <v/>
          </cell>
        </row>
        <row r="116">
          <cell r="B116" t="str">
            <v>Other household with couple and/or child</v>
          </cell>
          <cell r="C116" t="str">
            <v>SŜ</v>
          </cell>
          <cell r="D116">
            <v>19.670000000000002</v>
          </cell>
          <cell r="E116" t="str">
            <v/>
          </cell>
          <cell r="F116" t="str">
            <v/>
          </cell>
        </row>
        <row r="117">
          <cell r="B117" t="str">
            <v>One-person household</v>
          </cell>
          <cell r="C117">
            <v>42.64</v>
          </cell>
          <cell r="D117">
            <v>12.72</v>
          </cell>
          <cell r="E117" t="str">
            <v>.</v>
          </cell>
          <cell r="F117" t="str">
            <v/>
          </cell>
        </row>
        <row r="118">
          <cell r="B118" t="str">
            <v>Two-people household</v>
          </cell>
          <cell r="C118">
            <v>31.1</v>
          </cell>
          <cell r="D118">
            <v>14.5</v>
          </cell>
          <cell r="E118" t="str">
            <v>.</v>
          </cell>
          <cell r="F118" t="str">
            <v/>
          </cell>
        </row>
        <row r="119">
          <cell r="B119" t="str">
            <v>Three-people household</v>
          </cell>
          <cell r="C119">
            <v>42.85</v>
          </cell>
          <cell r="D119">
            <v>15.18</v>
          </cell>
          <cell r="E119" t="str">
            <v>.</v>
          </cell>
          <cell r="F119" t="str">
            <v/>
          </cell>
        </row>
        <row r="120">
          <cell r="B120" t="str">
            <v>Four-people household</v>
          </cell>
          <cell r="C120" t="str">
            <v>Ŝ</v>
          </cell>
          <cell r="D120">
            <v>19.73</v>
          </cell>
          <cell r="E120" t="str">
            <v/>
          </cell>
          <cell r="F120" t="str">
            <v/>
          </cell>
        </row>
        <row r="121">
          <cell r="B121" t="str">
            <v>Five-or-more-people household</v>
          </cell>
          <cell r="C121">
            <v>45.66</v>
          </cell>
          <cell r="D121">
            <v>16.5</v>
          </cell>
          <cell r="E121" t="str">
            <v>.</v>
          </cell>
          <cell r="F121" t="str">
            <v/>
          </cell>
        </row>
        <row r="122">
          <cell r="B122" t="str">
            <v>No children in household</v>
          </cell>
          <cell r="C122">
            <v>29.06</v>
          </cell>
          <cell r="D122">
            <v>8.85</v>
          </cell>
          <cell r="E122" t="str">
            <v>.‡</v>
          </cell>
          <cell r="F122" t="str">
            <v/>
          </cell>
        </row>
        <row r="123">
          <cell r="B123" t="str">
            <v>One-child household</v>
          </cell>
          <cell r="C123">
            <v>44.58</v>
          </cell>
          <cell r="D123">
            <v>21.49</v>
          </cell>
          <cell r="E123" t="str">
            <v>.</v>
          </cell>
          <cell r="F123" t="str">
            <v/>
          </cell>
        </row>
        <row r="124">
          <cell r="B124" t="str">
            <v>Two-or-more-children household</v>
          </cell>
          <cell r="C124">
            <v>54.9</v>
          </cell>
          <cell r="D124">
            <v>12.78</v>
          </cell>
          <cell r="E124" t="str">
            <v>.</v>
          </cell>
          <cell r="F124" t="str">
            <v/>
          </cell>
        </row>
        <row r="125">
          <cell r="B125" t="str">
            <v>No children in household</v>
          </cell>
          <cell r="C125">
            <v>29.06</v>
          </cell>
          <cell r="D125">
            <v>8.85</v>
          </cell>
          <cell r="E125" t="str">
            <v>.‡</v>
          </cell>
          <cell r="F125" t="str">
            <v/>
          </cell>
        </row>
        <row r="126">
          <cell r="B126" t="str">
            <v>One-or-more-children household</v>
          </cell>
          <cell r="C126">
            <v>51.86</v>
          </cell>
          <cell r="D126">
            <v>10.97</v>
          </cell>
          <cell r="E126" t="str">
            <v>.</v>
          </cell>
          <cell r="F126" t="str">
            <v/>
          </cell>
        </row>
        <row r="127">
          <cell r="B127" t="str">
            <v>Yes, lived at current address</v>
          </cell>
          <cell r="C127">
            <v>42.27</v>
          </cell>
          <cell r="D127">
            <v>8.3800000000000008</v>
          </cell>
          <cell r="E127" t="str">
            <v>.‡</v>
          </cell>
          <cell r="F127" t="str">
            <v/>
          </cell>
        </row>
        <row r="128">
          <cell r="B128" t="str">
            <v>No, did not live at current address</v>
          </cell>
          <cell r="C128">
            <v>40.65</v>
          </cell>
          <cell r="D128">
            <v>15.34</v>
          </cell>
          <cell r="E128" t="str">
            <v>.</v>
          </cell>
          <cell r="F128" t="str">
            <v/>
          </cell>
        </row>
        <row r="129">
          <cell r="B129" t="str">
            <v>Owned</v>
          </cell>
          <cell r="C129">
            <v>31.67</v>
          </cell>
          <cell r="D129">
            <v>10.49</v>
          </cell>
          <cell r="E129" t="str">
            <v>.</v>
          </cell>
          <cell r="F129" t="str">
            <v/>
          </cell>
        </row>
        <row r="130">
          <cell r="B130" t="str">
            <v>Rented, private</v>
          </cell>
          <cell r="C130">
            <v>44.78</v>
          </cell>
          <cell r="D130">
            <v>10.93</v>
          </cell>
          <cell r="E130" t="str">
            <v>.</v>
          </cell>
          <cell r="F130" t="str">
            <v/>
          </cell>
        </row>
      </sheetData>
      <sheetData sheetId="29">
        <row r="4">
          <cell r="B4" t="str">
            <v>New Zealand Average</v>
          </cell>
          <cell r="C4">
            <v>26.9</v>
          </cell>
          <cell r="D4">
            <v>6.56</v>
          </cell>
          <cell r="E4" t="str">
            <v>.‡</v>
          </cell>
          <cell r="F4" t="str">
            <v/>
          </cell>
        </row>
        <row r="5">
          <cell r="B5" t="str">
            <v>Male</v>
          </cell>
          <cell r="C5">
            <v>45.62</v>
          </cell>
          <cell r="D5">
            <v>16.16</v>
          </cell>
          <cell r="E5" t="str">
            <v>.</v>
          </cell>
          <cell r="F5" t="str">
            <v/>
          </cell>
        </row>
        <row r="6">
          <cell r="B6" t="str">
            <v>Female</v>
          </cell>
          <cell r="C6">
            <v>20.47</v>
          </cell>
          <cell r="D6">
            <v>6.42</v>
          </cell>
          <cell r="E6" t="str">
            <v>.‡</v>
          </cell>
          <cell r="F6" t="str">
            <v/>
          </cell>
        </row>
        <row r="7">
          <cell r="B7" t="str">
            <v>Gender diverse</v>
          </cell>
          <cell r="C7" t="str">
            <v>S</v>
          </cell>
          <cell r="D7">
            <v>139.82</v>
          </cell>
          <cell r="E7" t="str">
            <v/>
          </cell>
          <cell r="F7" t="str">
            <v/>
          </cell>
        </row>
        <row r="8">
          <cell r="B8" t="str">
            <v>Cis-male</v>
          </cell>
          <cell r="C8">
            <v>46.18</v>
          </cell>
          <cell r="D8">
            <v>16.190000000000001</v>
          </cell>
          <cell r="E8" t="str">
            <v>.</v>
          </cell>
          <cell r="F8" t="str">
            <v/>
          </cell>
        </row>
        <row r="9">
          <cell r="B9" t="str">
            <v>Cis-female</v>
          </cell>
          <cell r="C9">
            <v>20.55</v>
          </cell>
          <cell r="D9">
            <v>6.46</v>
          </cell>
          <cell r="E9" t="str">
            <v>.‡</v>
          </cell>
          <cell r="F9" t="str">
            <v/>
          </cell>
        </row>
        <row r="10">
          <cell r="B10" t="str">
            <v>Gender-diverse or trans-gender</v>
          </cell>
          <cell r="C10" t="str">
            <v>S</v>
          </cell>
          <cell r="D10">
            <v>39.46</v>
          </cell>
          <cell r="E10" t="str">
            <v/>
          </cell>
          <cell r="F10" t="str">
            <v/>
          </cell>
        </row>
        <row r="11">
          <cell r="B11" t="str">
            <v>Heterosexual</v>
          </cell>
          <cell r="C11">
            <v>27.22</v>
          </cell>
          <cell r="D11">
            <v>6.91</v>
          </cell>
          <cell r="E11" t="str">
            <v>.‡</v>
          </cell>
          <cell r="F11" t="str">
            <v/>
          </cell>
        </row>
        <row r="12">
          <cell r="B12" t="str">
            <v>Gay or lesbian</v>
          </cell>
          <cell r="C12">
            <v>0</v>
          </cell>
          <cell r="D12">
            <v>0</v>
          </cell>
          <cell r="E12" t="str">
            <v>.</v>
          </cell>
          <cell r="F12" t="str">
            <v>*</v>
          </cell>
        </row>
        <row r="13">
          <cell r="B13" t="str">
            <v>Bisexual</v>
          </cell>
          <cell r="C13" t="str">
            <v>S</v>
          </cell>
          <cell r="D13">
            <v>30.67</v>
          </cell>
          <cell r="E13" t="str">
            <v/>
          </cell>
          <cell r="F13" t="str">
            <v/>
          </cell>
        </row>
        <row r="14">
          <cell r="B14" t="str">
            <v>Other sexual identity</v>
          </cell>
          <cell r="C14" t="str">
            <v>S</v>
          </cell>
          <cell r="D14">
            <v>86.24</v>
          </cell>
          <cell r="E14" t="str">
            <v/>
          </cell>
          <cell r="F14" t="str">
            <v/>
          </cell>
        </row>
        <row r="15">
          <cell r="B15" t="str">
            <v>People with diverse sexualities</v>
          </cell>
          <cell r="C15" t="str">
            <v>S</v>
          </cell>
          <cell r="D15">
            <v>22.99</v>
          </cell>
          <cell r="E15" t="str">
            <v/>
          </cell>
          <cell r="F15" t="str">
            <v/>
          </cell>
        </row>
        <row r="16">
          <cell r="B16" t="str">
            <v>Not LGBT</v>
          </cell>
          <cell r="C16">
            <v>27.28</v>
          </cell>
          <cell r="D16">
            <v>6.85</v>
          </cell>
          <cell r="E16" t="str">
            <v>.‡</v>
          </cell>
          <cell r="F16" t="str">
            <v/>
          </cell>
        </row>
        <row r="17">
          <cell r="B17" t="str">
            <v>LGBT</v>
          </cell>
          <cell r="C17" t="str">
            <v>S</v>
          </cell>
          <cell r="D17">
            <v>21.25</v>
          </cell>
          <cell r="E17" t="str">
            <v/>
          </cell>
          <cell r="F17" t="str">
            <v/>
          </cell>
        </row>
        <row r="18">
          <cell r="B18" t="str">
            <v>15–19 years</v>
          </cell>
          <cell r="C18" t="str">
            <v>S</v>
          </cell>
          <cell r="D18">
            <v>33.979999999999997</v>
          </cell>
          <cell r="E18" t="str">
            <v/>
          </cell>
          <cell r="F18" t="str">
            <v/>
          </cell>
        </row>
        <row r="19">
          <cell r="B19" t="str">
            <v>20–29 years</v>
          </cell>
          <cell r="C19" t="str">
            <v>SŜ</v>
          </cell>
          <cell r="D19">
            <v>14.23</v>
          </cell>
          <cell r="E19" t="str">
            <v/>
          </cell>
          <cell r="F19" t="str">
            <v/>
          </cell>
        </row>
        <row r="20">
          <cell r="B20" t="str">
            <v>30–39 years</v>
          </cell>
          <cell r="C20" t="str">
            <v>SŜ</v>
          </cell>
          <cell r="D20">
            <v>13.63</v>
          </cell>
          <cell r="E20" t="str">
            <v/>
          </cell>
          <cell r="F20" t="str">
            <v/>
          </cell>
        </row>
        <row r="21">
          <cell r="B21" t="str">
            <v>40–49 years</v>
          </cell>
          <cell r="C21" t="str">
            <v>SŜ</v>
          </cell>
          <cell r="D21">
            <v>10.69</v>
          </cell>
          <cell r="E21" t="str">
            <v/>
          </cell>
          <cell r="F21" t="str">
            <v/>
          </cell>
        </row>
        <row r="22">
          <cell r="B22" t="str">
            <v>50–59 years</v>
          </cell>
          <cell r="C22" t="str">
            <v>SŜ</v>
          </cell>
          <cell r="D22">
            <v>18.12</v>
          </cell>
          <cell r="E22" t="str">
            <v/>
          </cell>
          <cell r="F22" t="str">
            <v/>
          </cell>
        </row>
        <row r="23">
          <cell r="B23" t="str">
            <v>60–64 years</v>
          </cell>
          <cell r="C23" t="str">
            <v>S</v>
          </cell>
          <cell r="D23">
            <v>56.02</v>
          </cell>
          <cell r="E23" t="str">
            <v/>
          </cell>
          <cell r="F23" t="str">
            <v/>
          </cell>
        </row>
        <row r="24">
          <cell r="B24" t="str">
            <v>65 years and over</v>
          </cell>
          <cell r="C24" t="str">
            <v>S</v>
          </cell>
          <cell r="D24">
            <v>24.2</v>
          </cell>
          <cell r="E24" t="str">
            <v/>
          </cell>
          <cell r="F24" t="str">
            <v/>
          </cell>
        </row>
        <row r="25">
          <cell r="B25" t="str">
            <v>15–29 years</v>
          </cell>
          <cell r="C25" t="str">
            <v>Ŝ</v>
          </cell>
          <cell r="D25">
            <v>13.42</v>
          </cell>
          <cell r="E25" t="str">
            <v/>
          </cell>
          <cell r="F25" t="str">
            <v/>
          </cell>
        </row>
        <row r="26">
          <cell r="B26" t="str">
            <v>30–64 years</v>
          </cell>
          <cell r="C26">
            <v>24.5</v>
          </cell>
          <cell r="D26">
            <v>7.84</v>
          </cell>
          <cell r="E26" t="str">
            <v>.‡</v>
          </cell>
          <cell r="F26" t="str">
            <v/>
          </cell>
        </row>
        <row r="27">
          <cell r="B27" t="str">
            <v>65 years and over</v>
          </cell>
          <cell r="C27" t="str">
            <v>S</v>
          </cell>
          <cell r="D27">
            <v>24.2</v>
          </cell>
          <cell r="E27" t="str">
            <v/>
          </cell>
          <cell r="F27" t="str">
            <v/>
          </cell>
        </row>
        <row r="28">
          <cell r="B28" t="str">
            <v>15–19 years</v>
          </cell>
          <cell r="C28" t="str">
            <v>S</v>
          </cell>
          <cell r="D28">
            <v>33.979999999999997</v>
          </cell>
          <cell r="E28" t="str">
            <v/>
          </cell>
          <cell r="F28" t="str">
            <v/>
          </cell>
        </row>
        <row r="29">
          <cell r="B29" t="str">
            <v>20–29 years</v>
          </cell>
          <cell r="C29" t="str">
            <v>SŜ</v>
          </cell>
          <cell r="D29">
            <v>14.23</v>
          </cell>
          <cell r="E29" t="str">
            <v/>
          </cell>
          <cell r="F29" t="str">
            <v/>
          </cell>
        </row>
        <row r="30">
          <cell r="B30" t="str">
            <v>NZ European</v>
          </cell>
          <cell r="C30">
            <v>30.02</v>
          </cell>
          <cell r="D30">
            <v>8.5299999999999994</v>
          </cell>
          <cell r="E30" t="str">
            <v>.‡</v>
          </cell>
          <cell r="F30" t="str">
            <v/>
          </cell>
        </row>
        <row r="31">
          <cell r="B31" t="str">
            <v>Māori</v>
          </cell>
          <cell r="C31">
            <v>13.39</v>
          </cell>
          <cell r="D31">
            <v>6.06</v>
          </cell>
          <cell r="E31" t="str">
            <v>.‡</v>
          </cell>
          <cell r="F31" t="str">
            <v>*</v>
          </cell>
        </row>
        <row r="32">
          <cell r="B32" t="str">
            <v>Pacific peoples</v>
          </cell>
          <cell r="C32" t="str">
            <v>S</v>
          </cell>
          <cell r="D32">
            <v>24.6</v>
          </cell>
          <cell r="E32" t="str">
            <v/>
          </cell>
          <cell r="F32" t="str">
            <v/>
          </cell>
        </row>
        <row r="33">
          <cell r="B33" t="str">
            <v>Asian</v>
          </cell>
          <cell r="C33" t="str">
            <v>S</v>
          </cell>
          <cell r="D33">
            <v>39.71</v>
          </cell>
          <cell r="E33" t="str">
            <v/>
          </cell>
          <cell r="F33" t="str">
            <v/>
          </cell>
        </row>
        <row r="34">
          <cell r="B34" t="str">
            <v>Chinese</v>
          </cell>
          <cell r="C34" t="str">
            <v>S</v>
          </cell>
          <cell r="D34">
            <v>115.48</v>
          </cell>
          <cell r="E34" t="str">
            <v/>
          </cell>
          <cell r="F34" t="str">
            <v/>
          </cell>
        </row>
        <row r="35">
          <cell r="B35" t="str">
            <v>Indian</v>
          </cell>
          <cell r="C35" t="str">
            <v>S</v>
          </cell>
          <cell r="D35">
            <v>60.17</v>
          </cell>
          <cell r="E35" t="str">
            <v/>
          </cell>
          <cell r="F35" t="str">
            <v/>
          </cell>
        </row>
        <row r="36">
          <cell r="B36" t="str">
            <v>Other Asian ethnicity</v>
          </cell>
          <cell r="C36" t="str">
            <v>S</v>
          </cell>
          <cell r="D36">
            <v>141.57</v>
          </cell>
          <cell r="E36" t="str">
            <v/>
          </cell>
          <cell r="F36" t="str">
            <v/>
          </cell>
        </row>
        <row r="37">
          <cell r="B37" t="str">
            <v>Other ethnicity</v>
          </cell>
          <cell r="C37" t="str">
            <v>S</v>
          </cell>
          <cell r="D37">
            <v>95.31</v>
          </cell>
          <cell r="E37" t="str">
            <v/>
          </cell>
          <cell r="F37" t="str">
            <v/>
          </cell>
        </row>
        <row r="38">
          <cell r="B38" t="str">
            <v>Other ethnicity (except European and Māori)</v>
          </cell>
          <cell r="C38" t="str">
            <v>SŜ</v>
          </cell>
          <cell r="D38">
            <v>18.75</v>
          </cell>
          <cell r="E38" t="str">
            <v/>
          </cell>
          <cell r="F38" t="str">
            <v/>
          </cell>
        </row>
        <row r="39">
          <cell r="B39" t="str">
            <v>Other ethnicity (except European, Māori and Asian)</v>
          </cell>
          <cell r="C39" t="str">
            <v>S</v>
          </cell>
          <cell r="D39">
            <v>21.58</v>
          </cell>
          <cell r="E39" t="str">
            <v/>
          </cell>
          <cell r="F39" t="str">
            <v/>
          </cell>
        </row>
        <row r="40">
          <cell r="B40" t="str">
            <v>Other ethnicity (except European, Māori and Pacific)</v>
          </cell>
          <cell r="C40" t="str">
            <v>S</v>
          </cell>
          <cell r="D40">
            <v>35.04</v>
          </cell>
          <cell r="E40" t="str">
            <v/>
          </cell>
          <cell r="F40" t="str">
            <v/>
          </cell>
        </row>
        <row r="41">
          <cell r="B41">
            <v>2018</v>
          </cell>
          <cell r="C41">
            <v>25.9</v>
          </cell>
          <cell r="D41">
            <v>9.67</v>
          </cell>
          <cell r="E41" t="str">
            <v>.‡</v>
          </cell>
          <cell r="F41" t="str">
            <v/>
          </cell>
        </row>
        <row r="42">
          <cell r="B42" t="str">
            <v>2019/20</v>
          </cell>
          <cell r="C42">
            <v>28.05</v>
          </cell>
          <cell r="D42">
            <v>8.56</v>
          </cell>
          <cell r="E42" t="str">
            <v>.‡</v>
          </cell>
          <cell r="F42" t="str">
            <v/>
          </cell>
        </row>
        <row r="43">
          <cell r="B43" t="str">
            <v>Auckland</v>
          </cell>
          <cell r="C43">
            <v>37.89</v>
          </cell>
          <cell r="D43">
            <v>11.93</v>
          </cell>
          <cell r="E43" t="str">
            <v>.</v>
          </cell>
          <cell r="F43" t="str">
            <v/>
          </cell>
        </row>
        <row r="44">
          <cell r="B44" t="str">
            <v>Wellington</v>
          </cell>
          <cell r="C44" t="str">
            <v>SŜ</v>
          </cell>
          <cell r="D44">
            <v>16.38</v>
          </cell>
          <cell r="E44" t="str">
            <v/>
          </cell>
          <cell r="F44" t="str">
            <v/>
          </cell>
        </row>
        <row r="45">
          <cell r="B45" t="str">
            <v>Rest of North Island</v>
          </cell>
          <cell r="C45">
            <v>24.36</v>
          </cell>
          <cell r="D45">
            <v>10.89</v>
          </cell>
          <cell r="E45" t="str">
            <v>.</v>
          </cell>
          <cell r="F45" t="str">
            <v/>
          </cell>
        </row>
        <row r="46">
          <cell r="B46" t="str">
            <v>Canterbury</v>
          </cell>
          <cell r="C46" t="str">
            <v>SŜ</v>
          </cell>
          <cell r="D46">
            <v>14.33</v>
          </cell>
          <cell r="E46" t="str">
            <v/>
          </cell>
          <cell r="F46" t="str">
            <v/>
          </cell>
        </row>
        <row r="47">
          <cell r="B47" t="str">
            <v>Rest of South Island</v>
          </cell>
          <cell r="C47" t="str">
            <v>SŜ</v>
          </cell>
          <cell r="D47">
            <v>15.47</v>
          </cell>
          <cell r="E47" t="str">
            <v/>
          </cell>
          <cell r="F47" t="str">
            <v/>
          </cell>
        </row>
        <row r="48">
          <cell r="B48" t="str">
            <v>Major urban area</v>
          </cell>
          <cell r="C48">
            <v>29.37</v>
          </cell>
          <cell r="D48">
            <v>9.18</v>
          </cell>
          <cell r="E48" t="str">
            <v>.‡</v>
          </cell>
          <cell r="F48" t="str">
            <v/>
          </cell>
        </row>
        <row r="49">
          <cell r="B49" t="str">
            <v>Large urban area</v>
          </cell>
          <cell r="C49" t="str">
            <v>SŜ</v>
          </cell>
          <cell r="D49">
            <v>9.94</v>
          </cell>
          <cell r="E49" t="str">
            <v/>
          </cell>
          <cell r="F49" t="str">
            <v/>
          </cell>
        </row>
        <row r="50">
          <cell r="B50" t="str">
            <v>Medium urban area</v>
          </cell>
          <cell r="C50" t="str">
            <v>SŜ</v>
          </cell>
          <cell r="D50">
            <v>18.989999999999998</v>
          </cell>
          <cell r="E50" t="str">
            <v/>
          </cell>
          <cell r="F50" t="str">
            <v/>
          </cell>
        </row>
        <row r="51">
          <cell r="B51" t="str">
            <v>Small urban area</v>
          </cell>
          <cell r="C51" t="str">
            <v>S</v>
          </cell>
          <cell r="D51">
            <v>20.05</v>
          </cell>
          <cell r="E51" t="str">
            <v/>
          </cell>
          <cell r="F51" t="str">
            <v/>
          </cell>
        </row>
        <row r="52">
          <cell r="B52" t="str">
            <v>Rural settlement/rural other</v>
          </cell>
          <cell r="C52" t="str">
            <v>SŜ</v>
          </cell>
          <cell r="D52">
            <v>19.809999999999999</v>
          </cell>
          <cell r="E52" t="str">
            <v/>
          </cell>
          <cell r="F52" t="str">
            <v/>
          </cell>
        </row>
        <row r="53">
          <cell r="B53" t="str">
            <v>Major urban area</v>
          </cell>
          <cell r="C53">
            <v>29.37</v>
          </cell>
          <cell r="D53">
            <v>9.18</v>
          </cell>
          <cell r="E53" t="str">
            <v>.‡</v>
          </cell>
          <cell r="F53" t="str">
            <v/>
          </cell>
        </row>
        <row r="54">
          <cell r="B54" t="str">
            <v>Medium/large urban area</v>
          </cell>
          <cell r="C54" t="str">
            <v>SŜ</v>
          </cell>
          <cell r="D54">
            <v>9.0399999999999991</v>
          </cell>
          <cell r="E54" t="str">
            <v/>
          </cell>
          <cell r="F54" t="str">
            <v/>
          </cell>
        </row>
        <row r="55">
          <cell r="B55" t="str">
            <v>Small urban/rural area</v>
          </cell>
          <cell r="C55">
            <v>31.98</v>
          </cell>
          <cell r="D55">
            <v>14.8</v>
          </cell>
          <cell r="E55" t="str">
            <v>.</v>
          </cell>
          <cell r="F55" t="str">
            <v/>
          </cell>
        </row>
        <row r="56">
          <cell r="B56" t="str">
            <v>Quintile 1 (least deprived)</v>
          </cell>
          <cell r="C56" t="str">
            <v>S</v>
          </cell>
          <cell r="D56">
            <v>22.09</v>
          </cell>
          <cell r="E56" t="str">
            <v/>
          </cell>
          <cell r="F56" t="str">
            <v/>
          </cell>
        </row>
        <row r="57">
          <cell r="B57" t="str">
            <v>Quintile 2</v>
          </cell>
          <cell r="C57" t="str">
            <v>S</v>
          </cell>
          <cell r="D57">
            <v>23.65</v>
          </cell>
          <cell r="E57" t="str">
            <v/>
          </cell>
          <cell r="F57" t="str">
            <v/>
          </cell>
        </row>
        <row r="58">
          <cell r="B58" t="str">
            <v>Quintile 3</v>
          </cell>
          <cell r="C58" t="str">
            <v>SŜ</v>
          </cell>
          <cell r="D58">
            <v>12.43</v>
          </cell>
          <cell r="E58" t="str">
            <v/>
          </cell>
          <cell r="F58" t="str">
            <v/>
          </cell>
        </row>
        <row r="59">
          <cell r="B59" t="str">
            <v>Quintile 4</v>
          </cell>
          <cell r="C59" t="str">
            <v>Ŝ</v>
          </cell>
          <cell r="D59">
            <v>14.86</v>
          </cell>
          <cell r="E59" t="str">
            <v/>
          </cell>
          <cell r="F59" t="str">
            <v/>
          </cell>
        </row>
        <row r="60">
          <cell r="B60" t="str">
            <v>Quintile 5 (most deprived)</v>
          </cell>
          <cell r="C60">
            <v>15.94</v>
          </cell>
          <cell r="D60">
            <v>7.03</v>
          </cell>
          <cell r="E60" t="str">
            <v>.‡</v>
          </cell>
          <cell r="F60" t="str">
            <v/>
          </cell>
        </row>
        <row r="61">
          <cell r="B61" t="str">
            <v>Had partner within last 12 months</v>
          </cell>
          <cell r="C61">
            <v>28.18</v>
          </cell>
          <cell r="D61">
            <v>7.67</v>
          </cell>
          <cell r="E61" t="str">
            <v>.‡</v>
          </cell>
          <cell r="F61" t="str">
            <v/>
          </cell>
        </row>
        <row r="62">
          <cell r="B62" t="str">
            <v>Did not have partner within last 12 months</v>
          </cell>
          <cell r="C62">
            <v>23.24</v>
          </cell>
          <cell r="D62">
            <v>11.16</v>
          </cell>
          <cell r="E62" t="str">
            <v>.</v>
          </cell>
          <cell r="F62" t="str">
            <v/>
          </cell>
        </row>
        <row r="63">
          <cell r="B63" t="str">
            <v>Has ever had a partner</v>
          </cell>
          <cell r="C63">
            <v>27.25</v>
          </cell>
          <cell r="D63">
            <v>6.72</v>
          </cell>
          <cell r="E63" t="str">
            <v>.‡</v>
          </cell>
          <cell r="F63" t="str">
            <v/>
          </cell>
        </row>
        <row r="64">
          <cell r="B64" t="str">
            <v>Has never had a partner</v>
          </cell>
          <cell r="C64" t="str">
            <v>S</v>
          </cell>
          <cell r="D64">
            <v>24.08</v>
          </cell>
          <cell r="E64" t="str">
            <v/>
          </cell>
          <cell r="F64" t="str">
            <v/>
          </cell>
        </row>
        <row r="65">
          <cell r="B65" t="str">
            <v>Partnered – legally registered</v>
          </cell>
          <cell r="C65">
            <v>35.479999999999997</v>
          </cell>
          <cell r="D65">
            <v>12.39</v>
          </cell>
          <cell r="E65" t="str">
            <v>.</v>
          </cell>
          <cell r="F65" t="str">
            <v/>
          </cell>
        </row>
        <row r="66">
          <cell r="B66" t="str">
            <v>Partnered – not legally registered</v>
          </cell>
          <cell r="C66" t="str">
            <v>S</v>
          </cell>
          <cell r="D66">
            <v>22.56</v>
          </cell>
          <cell r="E66" t="str">
            <v/>
          </cell>
          <cell r="F66" t="str">
            <v/>
          </cell>
        </row>
        <row r="67">
          <cell r="B67" t="str">
            <v>Non-partnered</v>
          </cell>
          <cell r="C67">
            <v>21.89</v>
          </cell>
          <cell r="D67">
            <v>7.16</v>
          </cell>
          <cell r="E67" t="str">
            <v>.‡</v>
          </cell>
          <cell r="F67" t="str">
            <v/>
          </cell>
        </row>
        <row r="68">
          <cell r="B68" t="str">
            <v>Never married and never in a civil union</v>
          </cell>
          <cell r="C68" t="str">
            <v>SŜ</v>
          </cell>
          <cell r="D68">
            <v>13.99</v>
          </cell>
          <cell r="E68" t="str">
            <v/>
          </cell>
          <cell r="F68" t="str">
            <v/>
          </cell>
        </row>
        <row r="69">
          <cell r="B69" t="str">
            <v>Divorced</v>
          </cell>
          <cell r="C69" t="str">
            <v>S</v>
          </cell>
          <cell r="D69">
            <v>21.26</v>
          </cell>
          <cell r="E69" t="str">
            <v/>
          </cell>
          <cell r="F69" t="str">
            <v/>
          </cell>
        </row>
        <row r="70">
          <cell r="B70" t="str">
            <v>Widowed/surviving partner</v>
          </cell>
          <cell r="C70" t="str">
            <v>S</v>
          </cell>
          <cell r="D70">
            <v>32.19</v>
          </cell>
          <cell r="E70" t="str">
            <v/>
          </cell>
          <cell r="F70" t="str">
            <v/>
          </cell>
        </row>
        <row r="71">
          <cell r="B71" t="str">
            <v>Separated</v>
          </cell>
          <cell r="C71" t="str">
            <v>SŜ</v>
          </cell>
          <cell r="D71">
            <v>10.36</v>
          </cell>
          <cell r="E71" t="str">
            <v/>
          </cell>
          <cell r="F71" t="str">
            <v/>
          </cell>
        </row>
        <row r="72">
          <cell r="B72" t="str">
            <v>Married/civil union/de facto</v>
          </cell>
          <cell r="C72">
            <v>34.39</v>
          </cell>
          <cell r="D72">
            <v>12.21</v>
          </cell>
          <cell r="E72" t="str">
            <v>.</v>
          </cell>
          <cell r="F72" t="str">
            <v/>
          </cell>
        </row>
        <row r="73">
          <cell r="B73" t="str">
            <v>Adults with disability</v>
          </cell>
          <cell r="C73" t="str">
            <v>SŜ</v>
          </cell>
          <cell r="D73">
            <v>12.35</v>
          </cell>
          <cell r="E73" t="str">
            <v/>
          </cell>
          <cell r="F73" t="str">
            <v/>
          </cell>
        </row>
        <row r="74">
          <cell r="B74" t="str">
            <v>Adults without disability</v>
          </cell>
          <cell r="C74">
            <v>28.26</v>
          </cell>
          <cell r="D74">
            <v>6.9</v>
          </cell>
          <cell r="E74" t="str">
            <v>.‡</v>
          </cell>
          <cell r="F74" t="str">
            <v/>
          </cell>
        </row>
        <row r="75">
          <cell r="B75" t="str">
            <v>Low level of psychological distress</v>
          </cell>
          <cell r="C75">
            <v>29.61</v>
          </cell>
          <cell r="D75">
            <v>8.1300000000000008</v>
          </cell>
          <cell r="E75" t="str">
            <v>.‡</v>
          </cell>
          <cell r="F75" t="str">
            <v/>
          </cell>
        </row>
        <row r="76">
          <cell r="B76" t="str">
            <v>Moderate level of psychological distress</v>
          </cell>
          <cell r="C76" t="str">
            <v>SŜ</v>
          </cell>
          <cell r="D76">
            <v>18.37</v>
          </cell>
          <cell r="E76" t="str">
            <v/>
          </cell>
          <cell r="F76" t="str">
            <v/>
          </cell>
        </row>
        <row r="77">
          <cell r="B77" t="str">
            <v>High level of psychological distress</v>
          </cell>
          <cell r="C77" t="str">
            <v>SŜ</v>
          </cell>
          <cell r="D77">
            <v>6.75</v>
          </cell>
          <cell r="E77" t="str">
            <v/>
          </cell>
          <cell r="F77" t="str">
            <v>*</v>
          </cell>
        </row>
        <row r="78">
          <cell r="B78" t="str">
            <v>No probable serious mental illness</v>
          </cell>
          <cell r="C78">
            <v>29.61</v>
          </cell>
          <cell r="D78">
            <v>8.1300000000000008</v>
          </cell>
          <cell r="E78" t="str">
            <v>.‡</v>
          </cell>
          <cell r="F78" t="str">
            <v/>
          </cell>
        </row>
        <row r="79">
          <cell r="B79" t="str">
            <v>Probable serious mental illness</v>
          </cell>
          <cell r="C79" t="str">
            <v>SŜ</v>
          </cell>
          <cell r="D79">
            <v>18.37</v>
          </cell>
          <cell r="E79" t="str">
            <v/>
          </cell>
          <cell r="F79" t="str">
            <v/>
          </cell>
        </row>
        <row r="80">
          <cell r="B80" t="str">
            <v>Employed</v>
          </cell>
          <cell r="C80">
            <v>32.65</v>
          </cell>
          <cell r="D80">
            <v>9.23</v>
          </cell>
          <cell r="E80" t="str">
            <v>.‡</v>
          </cell>
          <cell r="F80" t="str">
            <v/>
          </cell>
        </row>
        <row r="81">
          <cell r="B81" t="str">
            <v>Unemployed</v>
          </cell>
          <cell r="C81" t="str">
            <v>SŜ</v>
          </cell>
          <cell r="D81">
            <v>8.61</v>
          </cell>
          <cell r="E81" t="str">
            <v/>
          </cell>
          <cell r="F81" t="str">
            <v>*</v>
          </cell>
        </row>
        <row r="82">
          <cell r="B82" t="str">
            <v>Retired</v>
          </cell>
          <cell r="C82" t="str">
            <v>S</v>
          </cell>
          <cell r="D82">
            <v>28.64</v>
          </cell>
          <cell r="E82" t="str">
            <v/>
          </cell>
          <cell r="F82" t="str">
            <v/>
          </cell>
        </row>
        <row r="83">
          <cell r="B83" t="str">
            <v>Home or caring duties or voluntary work</v>
          </cell>
          <cell r="C83" t="str">
            <v>SŜ</v>
          </cell>
          <cell r="D83">
            <v>13.73</v>
          </cell>
          <cell r="E83" t="str">
            <v/>
          </cell>
          <cell r="F83" t="str">
            <v/>
          </cell>
        </row>
        <row r="84">
          <cell r="B84" t="str">
            <v>Not employed, studying</v>
          </cell>
          <cell r="C84" t="str">
            <v>SŜ</v>
          </cell>
          <cell r="D84">
            <v>12.82</v>
          </cell>
          <cell r="E84" t="str">
            <v/>
          </cell>
          <cell r="F84" t="str">
            <v/>
          </cell>
        </row>
        <row r="85">
          <cell r="B85" t="str">
            <v>Not employed, not actively seeking work/unable to work</v>
          </cell>
          <cell r="C85" t="str">
            <v>S</v>
          </cell>
          <cell r="D85">
            <v>26.09</v>
          </cell>
          <cell r="E85" t="str">
            <v/>
          </cell>
          <cell r="F85" t="str">
            <v/>
          </cell>
        </row>
        <row r="86">
          <cell r="B86" t="str">
            <v>Other employment status</v>
          </cell>
          <cell r="C86" t="str">
            <v>S</v>
          </cell>
          <cell r="D86">
            <v>26.78</v>
          </cell>
          <cell r="E86" t="str">
            <v/>
          </cell>
          <cell r="F86" t="str">
            <v/>
          </cell>
        </row>
        <row r="87">
          <cell r="B87" t="str">
            <v>Not in the labour force</v>
          </cell>
          <cell r="C87" t="str">
            <v>Ŝ</v>
          </cell>
          <cell r="D87">
            <v>9.14</v>
          </cell>
          <cell r="E87" t="str">
            <v/>
          </cell>
          <cell r="F87" t="str">
            <v/>
          </cell>
        </row>
        <row r="88">
          <cell r="B88" t="str">
            <v>Personal income: $20,000 or less</v>
          </cell>
          <cell r="C88">
            <v>25.86</v>
          </cell>
          <cell r="D88">
            <v>11.29</v>
          </cell>
          <cell r="E88" t="str">
            <v>.</v>
          </cell>
          <cell r="F88" t="str">
            <v/>
          </cell>
        </row>
        <row r="89">
          <cell r="B89" t="str">
            <v>Personal income: $20,001–$40,000</v>
          </cell>
          <cell r="C89" t="str">
            <v>SŜ</v>
          </cell>
          <cell r="D89">
            <v>11.21</v>
          </cell>
          <cell r="E89" t="str">
            <v/>
          </cell>
          <cell r="F89" t="str">
            <v/>
          </cell>
        </row>
        <row r="90">
          <cell r="B90" t="str">
            <v>Personal income: $40,001–$60,000</v>
          </cell>
          <cell r="C90" t="str">
            <v>SŜ</v>
          </cell>
          <cell r="D90">
            <v>11.78</v>
          </cell>
          <cell r="E90" t="str">
            <v/>
          </cell>
          <cell r="F90" t="str">
            <v/>
          </cell>
        </row>
        <row r="91">
          <cell r="B91" t="str">
            <v>Personal income: $60,001 or more</v>
          </cell>
          <cell r="C91" t="str">
            <v>Ŝ</v>
          </cell>
          <cell r="D91">
            <v>17.43</v>
          </cell>
          <cell r="E91" t="str">
            <v/>
          </cell>
          <cell r="F91" t="str">
            <v/>
          </cell>
        </row>
        <row r="92">
          <cell r="B92" t="str">
            <v>Household income: $40,000 or less</v>
          </cell>
          <cell r="C92">
            <v>21.8</v>
          </cell>
          <cell r="D92">
            <v>8.1999999999999993</v>
          </cell>
          <cell r="E92" t="str">
            <v>.‡</v>
          </cell>
          <cell r="F92" t="str">
            <v/>
          </cell>
        </row>
        <row r="93">
          <cell r="B93" t="str">
            <v>Household income: $40,001–$60,000</v>
          </cell>
          <cell r="C93" t="str">
            <v>SŜ</v>
          </cell>
          <cell r="D93">
            <v>14.53</v>
          </cell>
          <cell r="E93" t="str">
            <v/>
          </cell>
          <cell r="F93" t="str">
            <v/>
          </cell>
        </row>
        <row r="94">
          <cell r="B94" t="str">
            <v>Household income: $60,001–$100,000</v>
          </cell>
          <cell r="C94" t="str">
            <v>SŜ</v>
          </cell>
          <cell r="D94">
            <v>10.28</v>
          </cell>
          <cell r="E94" t="str">
            <v/>
          </cell>
          <cell r="F94" t="str">
            <v/>
          </cell>
        </row>
        <row r="95">
          <cell r="B95" t="str">
            <v>Household income: $100,001 or more</v>
          </cell>
          <cell r="C95" t="str">
            <v>Ŝ</v>
          </cell>
          <cell r="D95">
            <v>18.21</v>
          </cell>
          <cell r="E95" t="str">
            <v/>
          </cell>
          <cell r="F95" t="str">
            <v/>
          </cell>
        </row>
        <row r="96">
          <cell r="B96" t="str">
            <v>Not at all limited</v>
          </cell>
          <cell r="C96">
            <v>36.83</v>
          </cell>
          <cell r="D96">
            <v>14.25</v>
          </cell>
          <cell r="E96" t="str">
            <v>.</v>
          </cell>
          <cell r="F96" t="str">
            <v/>
          </cell>
        </row>
        <row r="97">
          <cell r="B97" t="str">
            <v>A little limited</v>
          </cell>
          <cell r="C97" t="str">
            <v>S</v>
          </cell>
          <cell r="D97">
            <v>21.32</v>
          </cell>
          <cell r="E97" t="str">
            <v/>
          </cell>
          <cell r="F97" t="str">
            <v/>
          </cell>
        </row>
        <row r="98">
          <cell r="B98" t="str">
            <v>Quite limited</v>
          </cell>
          <cell r="C98" t="str">
            <v>SŜ</v>
          </cell>
          <cell r="D98">
            <v>11.99</v>
          </cell>
          <cell r="E98" t="str">
            <v/>
          </cell>
          <cell r="F98" t="str">
            <v/>
          </cell>
        </row>
        <row r="99">
          <cell r="B99" t="str">
            <v>Very limited</v>
          </cell>
          <cell r="C99" t="str">
            <v>S</v>
          </cell>
          <cell r="D99">
            <v>20.5</v>
          </cell>
          <cell r="E99" t="str">
            <v/>
          </cell>
          <cell r="F99" t="str">
            <v/>
          </cell>
        </row>
        <row r="100">
          <cell r="B100" t="str">
            <v>Couldn't buy it</v>
          </cell>
          <cell r="C100" t="str">
            <v>Ŝ</v>
          </cell>
          <cell r="D100">
            <v>8.4</v>
          </cell>
          <cell r="E100" t="str">
            <v/>
          </cell>
          <cell r="F100" t="str">
            <v/>
          </cell>
        </row>
        <row r="101">
          <cell r="B101" t="str">
            <v>Not at all limited</v>
          </cell>
          <cell r="C101">
            <v>36.83</v>
          </cell>
          <cell r="D101">
            <v>14.25</v>
          </cell>
          <cell r="E101" t="str">
            <v>.</v>
          </cell>
          <cell r="F101" t="str">
            <v/>
          </cell>
        </row>
        <row r="102">
          <cell r="B102" t="str">
            <v>A little limited</v>
          </cell>
          <cell r="C102" t="str">
            <v>S</v>
          </cell>
          <cell r="D102">
            <v>21.32</v>
          </cell>
          <cell r="E102" t="str">
            <v/>
          </cell>
          <cell r="F102" t="str">
            <v/>
          </cell>
        </row>
        <row r="103">
          <cell r="B103" t="str">
            <v>Quite or very limited</v>
          </cell>
          <cell r="C103" t="str">
            <v>SŜ</v>
          </cell>
          <cell r="D103">
            <v>12.87</v>
          </cell>
          <cell r="E103" t="str">
            <v/>
          </cell>
          <cell r="F103" t="str">
            <v/>
          </cell>
        </row>
        <row r="104">
          <cell r="B104" t="str">
            <v>Couldn't buy it</v>
          </cell>
          <cell r="C104" t="str">
            <v>Ŝ</v>
          </cell>
          <cell r="D104">
            <v>8.4</v>
          </cell>
          <cell r="E104" t="str">
            <v/>
          </cell>
          <cell r="F104" t="str">
            <v/>
          </cell>
        </row>
        <row r="105">
          <cell r="B105" t="str">
            <v>Yes, can meet unexpected expense</v>
          </cell>
          <cell r="C105">
            <v>32.97</v>
          </cell>
          <cell r="D105">
            <v>9</v>
          </cell>
          <cell r="E105" t="str">
            <v>.‡</v>
          </cell>
          <cell r="F105" t="str">
            <v/>
          </cell>
        </row>
        <row r="106">
          <cell r="B106" t="str">
            <v>No, cannot meet unexpected expense</v>
          </cell>
          <cell r="C106">
            <v>17.440000000000001</v>
          </cell>
          <cell r="D106">
            <v>7.65</v>
          </cell>
          <cell r="E106" t="str">
            <v>.‡</v>
          </cell>
          <cell r="F106" t="str">
            <v/>
          </cell>
        </row>
        <row r="107">
          <cell r="B107" t="str">
            <v>Household had no vehicle access</v>
          </cell>
          <cell r="C107" t="str">
            <v>SŜ</v>
          </cell>
          <cell r="D107">
            <v>12.73</v>
          </cell>
          <cell r="E107" t="str">
            <v/>
          </cell>
          <cell r="F107" t="str">
            <v/>
          </cell>
        </row>
        <row r="108">
          <cell r="B108" t="str">
            <v>Household had vehicle access</v>
          </cell>
          <cell r="C108">
            <v>27.77</v>
          </cell>
          <cell r="D108">
            <v>6.72</v>
          </cell>
          <cell r="E108" t="str">
            <v>.‡</v>
          </cell>
          <cell r="F108" t="str">
            <v/>
          </cell>
        </row>
        <row r="109">
          <cell r="B109" t="str">
            <v>Household had no access to device</v>
          </cell>
          <cell r="C109" t="str">
            <v>S</v>
          </cell>
          <cell r="D109">
            <v>33.81</v>
          </cell>
          <cell r="E109" t="str">
            <v/>
          </cell>
          <cell r="F109" t="str">
            <v/>
          </cell>
        </row>
        <row r="110">
          <cell r="B110" t="str">
            <v>Household had access to device</v>
          </cell>
          <cell r="C110">
            <v>26.94</v>
          </cell>
          <cell r="D110">
            <v>6.7</v>
          </cell>
          <cell r="E110" t="str">
            <v>.‡</v>
          </cell>
          <cell r="F110" t="str">
            <v/>
          </cell>
        </row>
        <row r="111">
          <cell r="B111" t="str">
            <v>One person household</v>
          </cell>
          <cell r="C111">
            <v>22.6</v>
          </cell>
          <cell r="D111">
            <v>9.1300000000000008</v>
          </cell>
          <cell r="E111" t="str">
            <v>.‡</v>
          </cell>
          <cell r="F111" t="str">
            <v/>
          </cell>
        </row>
        <row r="112">
          <cell r="B112" t="str">
            <v>One parent with child(ren)</v>
          </cell>
          <cell r="C112" t="str">
            <v>SŜ</v>
          </cell>
          <cell r="D112">
            <v>9.14</v>
          </cell>
          <cell r="E112" t="str">
            <v/>
          </cell>
          <cell r="F112" t="str">
            <v/>
          </cell>
        </row>
        <row r="113">
          <cell r="B113" t="str">
            <v>Couple only</v>
          </cell>
          <cell r="C113" t="str">
            <v>S</v>
          </cell>
          <cell r="D113">
            <v>24.77</v>
          </cell>
          <cell r="E113" t="str">
            <v/>
          </cell>
          <cell r="F113" t="str">
            <v/>
          </cell>
        </row>
        <row r="114">
          <cell r="B114" t="str">
            <v>Couple with child(ren)</v>
          </cell>
          <cell r="C114" t="str">
            <v>SŜ</v>
          </cell>
          <cell r="D114">
            <v>14.66</v>
          </cell>
          <cell r="E114" t="str">
            <v/>
          </cell>
          <cell r="F114" t="str">
            <v/>
          </cell>
        </row>
        <row r="115">
          <cell r="B115" t="str">
            <v>Other multi-person household</v>
          </cell>
          <cell r="C115" t="str">
            <v>S</v>
          </cell>
          <cell r="D115">
            <v>27.42</v>
          </cell>
          <cell r="E115" t="str">
            <v/>
          </cell>
          <cell r="F115" t="str">
            <v/>
          </cell>
        </row>
        <row r="116">
          <cell r="B116" t="str">
            <v>Other household with couple and/or child</v>
          </cell>
          <cell r="C116" t="str">
            <v>SŜ</v>
          </cell>
          <cell r="D116">
            <v>18.57</v>
          </cell>
          <cell r="E116" t="str">
            <v/>
          </cell>
          <cell r="F116" t="str">
            <v/>
          </cell>
        </row>
        <row r="117">
          <cell r="B117" t="str">
            <v>One-person household</v>
          </cell>
          <cell r="C117">
            <v>22.6</v>
          </cell>
          <cell r="D117">
            <v>9.1300000000000008</v>
          </cell>
          <cell r="E117" t="str">
            <v>.‡</v>
          </cell>
          <cell r="F117" t="str">
            <v/>
          </cell>
        </row>
        <row r="118">
          <cell r="B118" t="str">
            <v>Two-people household</v>
          </cell>
          <cell r="C118">
            <v>36.53</v>
          </cell>
          <cell r="D118">
            <v>15.1</v>
          </cell>
          <cell r="E118" t="str">
            <v>.</v>
          </cell>
          <cell r="F118" t="str">
            <v/>
          </cell>
        </row>
        <row r="119">
          <cell r="B119" t="str">
            <v>Three-people household</v>
          </cell>
          <cell r="C119" t="str">
            <v>SŜ</v>
          </cell>
          <cell r="D119">
            <v>12.44</v>
          </cell>
          <cell r="E119" t="str">
            <v/>
          </cell>
          <cell r="F119" t="str">
            <v/>
          </cell>
        </row>
        <row r="120">
          <cell r="B120" t="str">
            <v>Four-people household</v>
          </cell>
          <cell r="C120" t="str">
            <v>SŜ</v>
          </cell>
          <cell r="D120">
            <v>14.37</v>
          </cell>
          <cell r="E120" t="str">
            <v/>
          </cell>
          <cell r="F120" t="str">
            <v/>
          </cell>
        </row>
        <row r="121">
          <cell r="B121" t="str">
            <v>Five-or-more-people household</v>
          </cell>
          <cell r="C121" t="str">
            <v>SŜ</v>
          </cell>
          <cell r="D121">
            <v>16.47</v>
          </cell>
          <cell r="E121" t="str">
            <v/>
          </cell>
          <cell r="F121" t="str">
            <v/>
          </cell>
        </row>
        <row r="122">
          <cell r="B122" t="str">
            <v>No children in household</v>
          </cell>
          <cell r="C122">
            <v>36.99</v>
          </cell>
          <cell r="D122">
            <v>10.53</v>
          </cell>
          <cell r="E122" t="str">
            <v>.</v>
          </cell>
          <cell r="F122" t="str">
            <v/>
          </cell>
        </row>
        <row r="123">
          <cell r="B123" t="str">
            <v>One-child household</v>
          </cell>
          <cell r="C123" t="str">
            <v>SŜ</v>
          </cell>
          <cell r="D123">
            <v>14.13</v>
          </cell>
          <cell r="E123" t="str">
            <v/>
          </cell>
          <cell r="F123" t="str">
            <v/>
          </cell>
        </row>
        <row r="124">
          <cell r="B124" t="str">
            <v>Two-or-more-children household</v>
          </cell>
          <cell r="C124" t="str">
            <v>SŜ</v>
          </cell>
          <cell r="D124">
            <v>9.5500000000000007</v>
          </cell>
          <cell r="E124" t="str">
            <v/>
          </cell>
          <cell r="F124" t="str">
            <v/>
          </cell>
        </row>
        <row r="125">
          <cell r="B125" t="str">
            <v>No children in household</v>
          </cell>
          <cell r="C125">
            <v>36.99</v>
          </cell>
          <cell r="D125">
            <v>10.53</v>
          </cell>
          <cell r="E125" t="str">
            <v>.</v>
          </cell>
          <cell r="F125" t="str">
            <v/>
          </cell>
        </row>
        <row r="126">
          <cell r="B126" t="str">
            <v>One-or-more-children household</v>
          </cell>
          <cell r="C126">
            <v>19.100000000000001</v>
          </cell>
          <cell r="D126">
            <v>7.7</v>
          </cell>
          <cell r="E126" t="str">
            <v>.‡</v>
          </cell>
          <cell r="F126" t="str">
            <v/>
          </cell>
        </row>
        <row r="127">
          <cell r="B127" t="str">
            <v>Yes, lived at current address</v>
          </cell>
          <cell r="C127">
            <v>26.54</v>
          </cell>
          <cell r="D127">
            <v>7.57</v>
          </cell>
          <cell r="E127" t="str">
            <v>.‡</v>
          </cell>
          <cell r="F127" t="str">
            <v/>
          </cell>
        </row>
        <row r="128">
          <cell r="B128" t="str">
            <v>No, did not live at current address</v>
          </cell>
          <cell r="C128" t="str">
            <v>Ŝ</v>
          </cell>
          <cell r="D128">
            <v>10.93</v>
          </cell>
          <cell r="E128" t="str">
            <v/>
          </cell>
          <cell r="F128" t="str">
            <v/>
          </cell>
        </row>
        <row r="129">
          <cell r="B129" t="str">
            <v>Owned</v>
          </cell>
          <cell r="C129">
            <v>35.07</v>
          </cell>
          <cell r="D129">
            <v>11.33</v>
          </cell>
          <cell r="E129" t="str">
            <v>.</v>
          </cell>
          <cell r="F129" t="str">
            <v/>
          </cell>
        </row>
        <row r="130">
          <cell r="B130" t="str">
            <v>Rented, private</v>
          </cell>
          <cell r="C130">
            <v>24.44</v>
          </cell>
          <cell r="D130">
            <v>9.16</v>
          </cell>
          <cell r="E130" t="str">
            <v>.‡</v>
          </cell>
          <cell r="F130" t="str">
            <v/>
          </cell>
        </row>
      </sheetData>
      <sheetData sheetId="30">
        <row r="4">
          <cell r="B4" t="str">
            <v>New Zealand Average</v>
          </cell>
          <cell r="C4">
            <v>92.1</v>
          </cell>
          <cell r="D4">
            <v>4.37</v>
          </cell>
          <cell r="E4" t="str">
            <v>.</v>
          </cell>
          <cell r="F4" t="str">
            <v/>
          </cell>
        </row>
        <row r="5">
          <cell r="B5" t="str">
            <v>Male</v>
          </cell>
          <cell r="C5">
            <v>81.17</v>
          </cell>
          <cell r="D5">
            <v>14.45</v>
          </cell>
          <cell r="E5" t="str">
            <v>.</v>
          </cell>
          <cell r="F5" t="str">
            <v/>
          </cell>
        </row>
        <row r="6">
          <cell r="B6" t="str">
            <v>Female</v>
          </cell>
          <cell r="C6">
            <v>95.31</v>
          </cell>
          <cell r="D6">
            <v>3.92</v>
          </cell>
          <cell r="E6" t="str">
            <v>.</v>
          </cell>
          <cell r="F6" t="str">
            <v/>
          </cell>
        </row>
        <row r="7">
          <cell r="B7" t="str">
            <v>Gender diverse</v>
          </cell>
          <cell r="C7" t="str">
            <v>Ŝ</v>
          </cell>
          <cell r="D7">
            <v>0</v>
          </cell>
          <cell r="E7" t="str">
            <v/>
          </cell>
          <cell r="F7" t="str">
            <v>*</v>
          </cell>
        </row>
        <row r="8">
          <cell r="B8" t="str">
            <v>Cis-male</v>
          </cell>
          <cell r="C8">
            <v>80.89</v>
          </cell>
          <cell r="D8">
            <v>14.63</v>
          </cell>
          <cell r="E8" t="str">
            <v>.</v>
          </cell>
          <cell r="F8" t="str">
            <v/>
          </cell>
        </row>
        <row r="9">
          <cell r="B9" t="str">
            <v>Cis-female</v>
          </cell>
          <cell r="C9">
            <v>95.3</v>
          </cell>
          <cell r="D9">
            <v>3.93</v>
          </cell>
          <cell r="E9" t="str">
            <v>.</v>
          </cell>
          <cell r="F9" t="str">
            <v/>
          </cell>
        </row>
        <row r="10">
          <cell r="B10" t="str">
            <v>Gender-diverse or trans-gender</v>
          </cell>
          <cell r="C10" t="str">
            <v>Ŝ</v>
          </cell>
          <cell r="D10">
            <v>0</v>
          </cell>
          <cell r="E10" t="str">
            <v/>
          </cell>
          <cell r="F10" t="str">
            <v>*</v>
          </cell>
        </row>
        <row r="11">
          <cell r="B11" t="str">
            <v>Heterosexual</v>
          </cell>
          <cell r="C11">
            <v>91.25</v>
          </cell>
          <cell r="D11">
            <v>4.79</v>
          </cell>
          <cell r="E11" t="str">
            <v>.</v>
          </cell>
          <cell r="F11" t="str">
            <v/>
          </cell>
        </row>
        <row r="12">
          <cell r="B12" t="str">
            <v>Gay or lesbian</v>
          </cell>
          <cell r="C12" t="str">
            <v>Ŝ</v>
          </cell>
          <cell r="D12">
            <v>0</v>
          </cell>
          <cell r="E12" t="str">
            <v/>
          </cell>
          <cell r="F12" t="str">
            <v>*</v>
          </cell>
        </row>
        <row r="13">
          <cell r="B13" t="str">
            <v>Bisexual</v>
          </cell>
          <cell r="C13" t="str">
            <v>Ŝ</v>
          </cell>
          <cell r="D13">
            <v>0</v>
          </cell>
          <cell r="E13" t="str">
            <v/>
          </cell>
          <cell r="F13" t="str">
            <v>*</v>
          </cell>
        </row>
        <row r="14">
          <cell r="B14" t="str">
            <v>Other sexual identity</v>
          </cell>
          <cell r="C14" t="str">
            <v>Ŝ</v>
          </cell>
          <cell r="D14">
            <v>0</v>
          </cell>
          <cell r="E14" t="str">
            <v/>
          </cell>
          <cell r="F14" t="str">
            <v>*</v>
          </cell>
        </row>
        <row r="15">
          <cell r="B15" t="str">
            <v>People with diverse sexualities</v>
          </cell>
          <cell r="C15" t="str">
            <v>Ŝ</v>
          </cell>
          <cell r="D15">
            <v>0</v>
          </cell>
          <cell r="E15" t="str">
            <v/>
          </cell>
          <cell r="F15" t="str">
            <v>*</v>
          </cell>
        </row>
        <row r="16">
          <cell r="B16" t="str">
            <v>Not LGBT</v>
          </cell>
          <cell r="C16">
            <v>91.26</v>
          </cell>
          <cell r="D16">
            <v>4.78</v>
          </cell>
          <cell r="E16" t="str">
            <v>.</v>
          </cell>
          <cell r="F16" t="str">
            <v/>
          </cell>
        </row>
        <row r="17">
          <cell r="B17" t="str">
            <v>LGBT</v>
          </cell>
          <cell r="C17">
            <v>100</v>
          </cell>
          <cell r="D17">
            <v>0</v>
          </cell>
          <cell r="E17" t="str">
            <v>.‡</v>
          </cell>
          <cell r="F17" t="str">
            <v>*</v>
          </cell>
        </row>
        <row r="18">
          <cell r="B18" t="str">
            <v>15–19 years</v>
          </cell>
          <cell r="C18" t="str">
            <v>S</v>
          </cell>
          <cell r="D18">
            <v>33.21</v>
          </cell>
          <cell r="E18" t="str">
            <v/>
          </cell>
          <cell r="F18" t="str">
            <v>*</v>
          </cell>
        </row>
        <row r="19">
          <cell r="B19" t="str">
            <v>20–29 years</v>
          </cell>
          <cell r="C19">
            <v>94.94</v>
          </cell>
          <cell r="D19">
            <v>5.71</v>
          </cell>
          <cell r="E19" t="str">
            <v>.‡</v>
          </cell>
          <cell r="F19" t="str">
            <v/>
          </cell>
        </row>
        <row r="20">
          <cell r="B20" t="str">
            <v>30–39 years</v>
          </cell>
          <cell r="C20">
            <v>95.97</v>
          </cell>
          <cell r="D20">
            <v>6.89</v>
          </cell>
          <cell r="E20" t="str">
            <v>.‡</v>
          </cell>
          <cell r="F20" t="str">
            <v/>
          </cell>
        </row>
        <row r="21">
          <cell r="B21" t="str">
            <v>40–49 years</v>
          </cell>
          <cell r="C21">
            <v>93.7</v>
          </cell>
          <cell r="D21">
            <v>8.65</v>
          </cell>
          <cell r="E21" t="str">
            <v>.‡</v>
          </cell>
          <cell r="F21" t="str">
            <v/>
          </cell>
        </row>
        <row r="22">
          <cell r="B22" t="str">
            <v>50–59 years</v>
          </cell>
          <cell r="C22">
            <v>94.24</v>
          </cell>
          <cell r="D22">
            <v>11.69</v>
          </cell>
          <cell r="E22" t="str">
            <v>.</v>
          </cell>
          <cell r="F22" t="str">
            <v/>
          </cell>
        </row>
        <row r="23">
          <cell r="B23" t="str">
            <v>60–64 years</v>
          </cell>
          <cell r="C23" t="str">
            <v>Ŝ</v>
          </cell>
          <cell r="D23">
            <v>3.33</v>
          </cell>
          <cell r="E23" t="str">
            <v/>
          </cell>
          <cell r="F23" t="str">
            <v/>
          </cell>
        </row>
        <row r="24">
          <cell r="B24" t="str">
            <v>65 years and over</v>
          </cell>
          <cell r="C24">
            <v>100</v>
          </cell>
          <cell r="D24">
            <v>0</v>
          </cell>
          <cell r="E24" t="str">
            <v>.‡</v>
          </cell>
          <cell r="F24" t="str">
            <v>*</v>
          </cell>
        </row>
        <row r="25">
          <cell r="B25" t="str">
            <v>15–29 years</v>
          </cell>
          <cell r="C25">
            <v>84.34</v>
          </cell>
          <cell r="D25">
            <v>10.67</v>
          </cell>
          <cell r="E25" t="str">
            <v>.</v>
          </cell>
          <cell r="F25" t="str">
            <v/>
          </cell>
        </row>
        <row r="26">
          <cell r="B26" t="str">
            <v>30–64 years</v>
          </cell>
          <cell r="C26">
            <v>95.03</v>
          </cell>
          <cell r="D26">
            <v>4.6500000000000004</v>
          </cell>
          <cell r="E26" t="str">
            <v>.‡</v>
          </cell>
          <cell r="F26" t="str">
            <v/>
          </cell>
        </row>
        <row r="27">
          <cell r="B27" t="str">
            <v>65 years and over</v>
          </cell>
          <cell r="C27">
            <v>100</v>
          </cell>
          <cell r="D27">
            <v>0</v>
          </cell>
          <cell r="E27" t="str">
            <v>.‡</v>
          </cell>
          <cell r="F27" t="str">
            <v>*</v>
          </cell>
        </row>
        <row r="28">
          <cell r="B28" t="str">
            <v>15–19 years</v>
          </cell>
          <cell r="C28" t="str">
            <v>S</v>
          </cell>
          <cell r="D28">
            <v>33.21</v>
          </cell>
          <cell r="E28" t="str">
            <v/>
          </cell>
          <cell r="F28" t="str">
            <v>*</v>
          </cell>
        </row>
        <row r="29">
          <cell r="B29" t="str">
            <v>20–29 years</v>
          </cell>
          <cell r="C29">
            <v>94.94</v>
          </cell>
          <cell r="D29">
            <v>5.71</v>
          </cell>
          <cell r="E29" t="str">
            <v>.‡</v>
          </cell>
          <cell r="F29" t="str">
            <v/>
          </cell>
        </row>
        <row r="30">
          <cell r="B30" t="str">
            <v>NZ European</v>
          </cell>
          <cell r="C30">
            <v>92.09</v>
          </cell>
          <cell r="D30">
            <v>5.63</v>
          </cell>
          <cell r="E30" t="str">
            <v>.</v>
          </cell>
          <cell r="F30" t="str">
            <v/>
          </cell>
        </row>
        <row r="31">
          <cell r="B31" t="str">
            <v>Māori</v>
          </cell>
          <cell r="C31">
            <v>95.59</v>
          </cell>
          <cell r="D31">
            <v>5.05</v>
          </cell>
          <cell r="E31" t="str">
            <v>.‡</v>
          </cell>
          <cell r="F31" t="str">
            <v/>
          </cell>
        </row>
        <row r="32">
          <cell r="B32" t="str">
            <v>Pacific peoples</v>
          </cell>
          <cell r="C32">
            <v>95.28</v>
          </cell>
          <cell r="D32">
            <v>9.5299999999999994</v>
          </cell>
          <cell r="E32" t="str">
            <v>.‡</v>
          </cell>
          <cell r="F32" t="str">
            <v/>
          </cell>
        </row>
        <row r="33">
          <cell r="B33" t="str">
            <v>Asian</v>
          </cell>
          <cell r="C33" t="str">
            <v>S</v>
          </cell>
          <cell r="D33">
            <v>38.950000000000003</v>
          </cell>
          <cell r="E33" t="str">
            <v/>
          </cell>
          <cell r="F33" t="str">
            <v/>
          </cell>
        </row>
        <row r="34">
          <cell r="B34" t="str">
            <v>Chinese</v>
          </cell>
          <cell r="C34" t="str">
            <v>Ŝ</v>
          </cell>
          <cell r="D34">
            <v>0</v>
          </cell>
          <cell r="E34" t="str">
            <v/>
          </cell>
          <cell r="F34" t="str">
            <v>*</v>
          </cell>
        </row>
        <row r="35">
          <cell r="B35" t="str">
            <v>Indian</v>
          </cell>
          <cell r="C35" t="str">
            <v>S</v>
          </cell>
          <cell r="D35">
            <v>56.68</v>
          </cell>
          <cell r="E35" t="str">
            <v/>
          </cell>
          <cell r="F35" t="str">
            <v/>
          </cell>
        </row>
        <row r="36">
          <cell r="B36" t="str">
            <v>Other Asian ethnicity</v>
          </cell>
          <cell r="C36" t="str">
            <v>Ŝ</v>
          </cell>
          <cell r="D36">
            <v>0</v>
          </cell>
          <cell r="E36" t="str">
            <v/>
          </cell>
          <cell r="F36" t="str">
            <v>*</v>
          </cell>
        </row>
        <row r="37">
          <cell r="B37" t="str">
            <v>Other ethnicity</v>
          </cell>
          <cell r="C37" t="str">
            <v>Ŝ</v>
          </cell>
          <cell r="D37">
            <v>0</v>
          </cell>
          <cell r="E37" t="str">
            <v/>
          </cell>
          <cell r="F37" t="str">
            <v>*</v>
          </cell>
        </row>
        <row r="38">
          <cell r="B38" t="str">
            <v>Other ethnicity (except European and Māori)</v>
          </cell>
          <cell r="C38">
            <v>91.25</v>
          </cell>
          <cell r="D38">
            <v>10.54</v>
          </cell>
          <cell r="E38" t="str">
            <v>.</v>
          </cell>
          <cell r="F38" t="str">
            <v/>
          </cell>
        </row>
        <row r="39">
          <cell r="B39" t="str">
            <v>Other ethnicity (except European, Māori and Asian)</v>
          </cell>
          <cell r="C39">
            <v>96.06</v>
          </cell>
          <cell r="D39">
            <v>7.94</v>
          </cell>
          <cell r="E39" t="str">
            <v>.‡</v>
          </cell>
          <cell r="F39" t="str">
            <v/>
          </cell>
        </row>
        <row r="40">
          <cell r="B40" t="str">
            <v>Other ethnicity (except European, Māori and Pacific)</v>
          </cell>
          <cell r="C40">
            <v>84.78</v>
          </cell>
          <cell r="D40">
            <v>23.45</v>
          </cell>
          <cell r="E40" t="str">
            <v>.</v>
          </cell>
          <cell r="F40" t="str">
            <v/>
          </cell>
        </row>
        <row r="41">
          <cell r="B41">
            <v>2018</v>
          </cell>
          <cell r="C41">
            <v>91.35</v>
          </cell>
          <cell r="D41">
            <v>6.34</v>
          </cell>
          <cell r="E41" t="str">
            <v>.‡</v>
          </cell>
          <cell r="F41" t="str">
            <v/>
          </cell>
        </row>
        <row r="42">
          <cell r="B42" t="str">
            <v>2019/20</v>
          </cell>
          <cell r="C42">
            <v>92.99</v>
          </cell>
          <cell r="D42">
            <v>6.35</v>
          </cell>
          <cell r="E42" t="str">
            <v>.‡</v>
          </cell>
          <cell r="F42" t="str">
            <v/>
          </cell>
        </row>
        <row r="43">
          <cell r="B43" t="str">
            <v>Auckland</v>
          </cell>
          <cell r="C43">
            <v>79.040000000000006</v>
          </cell>
          <cell r="D43">
            <v>12.25</v>
          </cell>
          <cell r="E43" t="str">
            <v>.</v>
          </cell>
          <cell r="F43" t="str">
            <v/>
          </cell>
        </row>
        <row r="44">
          <cell r="B44" t="str">
            <v>Wellington</v>
          </cell>
          <cell r="C44">
            <v>100</v>
          </cell>
          <cell r="D44">
            <v>0</v>
          </cell>
          <cell r="E44" t="str">
            <v>.‡</v>
          </cell>
          <cell r="F44" t="str">
            <v>*</v>
          </cell>
        </row>
        <row r="45">
          <cell r="B45" t="str">
            <v>Rest of North Island</v>
          </cell>
          <cell r="C45">
            <v>95.97</v>
          </cell>
          <cell r="D45">
            <v>4.8899999999999997</v>
          </cell>
          <cell r="E45" t="str">
            <v>.‡</v>
          </cell>
          <cell r="F45" t="str">
            <v/>
          </cell>
        </row>
        <row r="46">
          <cell r="B46" t="str">
            <v>Canterbury</v>
          </cell>
          <cell r="C46">
            <v>100</v>
          </cell>
          <cell r="D46">
            <v>0</v>
          </cell>
          <cell r="E46" t="str">
            <v>.‡</v>
          </cell>
          <cell r="F46" t="str">
            <v>*</v>
          </cell>
        </row>
        <row r="47">
          <cell r="B47" t="str">
            <v>Rest of South Island</v>
          </cell>
          <cell r="C47">
            <v>100</v>
          </cell>
          <cell r="D47">
            <v>0</v>
          </cell>
          <cell r="E47" t="str">
            <v>.‡</v>
          </cell>
          <cell r="F47" t="str">
            <v>*</v>
          </cell>
        </row>
        <row r="48">
          <cell r="B48" t="str">
            <v>Major urban area</v>
          </cell>
          <cell r="C48">
            <v>94.01</v>
          </cell>
          <cell r="D48">
            <v>4.82</v>
          </cell>
          <cell r="E48" t="str">
            <v>.‡</v>
          </cell>
          <cell r="F48" t="str">
            <v/>
          </cell>
        </row>
        <row r="49">
          <cell r="B49" t="str">
            <v>Large urban area</v>
          </cell>
          <cell r="C49">
            <v>100</v>
          </cell>
          <cell r="D49">
            <v>0</v>
          </cell>
          <cell r="E49" t="str">
            <v>.‡</v>
          </cell>
          <cell r="F49" t="str">
            <v>*</v>
          </cell>
        </row>
        <row r="50">
          <cell r="B50" t="str">
            <v>Medium urban area</v>
          </cell>
          <cell r="C50" t="str">
            <v>Ŝ</v>
          </cell>
          <cell r="D50">
            <v>0</v>
          </cell>
          <cell r="E50" t="str">
            <v/>
          </cell>
          <cell r="F50" t="str">
            <v>*</v>
          </cell>
        </row>
        <row r="51">
          <cell r="B51" t="str">
            <v>Small urban area</v>
          </cell>
          <cell r="C51" t="str">
            <v>Ŝ</v>
          </cell>
          <cell r="D51">
            <v>10.96</v>
          </cell>
          <cell r="E51" t="str">
            <v/>
          </cell>
          <cell r="F51" t="str">
            <v/>
          </cell>
        </row>
        <row r="52">
          <cell r="B52" t="str">
            <v>Rural settlement/rural other</v>
          </cell>
          <cell r="C52">
            <v>72.540000000000006</v>
          </cell>
          <cell r="D52">
            <v>20.14</v>
          </cell>
          <cell r="E52" t="str">
            <v>.</v>
          </cell>
          <cell r="F52" t="str">
            <v/>
          </cell>
        </row>
        <row r="53">
          <cell r="B53" t="str">
            <v>Major urban area</v>
          </cell>
          <cell r="C53">
            <v>94.01</v>
          </cell>
          <cell r="D53">
            <v>4.82</v>
          </cell>
          <cell r="E53" t="str">
            <v>.‡</v>
          </cell>
          <cell r="F53" t="str">
            <v/>
          </cell>
        </row>
        <row r="54">
          <cell r="B54" t="str">
            <v>Medium/large urban area</v>
          </cell>
          <cell r="C54">
            <v>100</v>
          </cell>
          <cell r="D54">
            <v>0</v>
          </cell>
          <cell r="E54" t="str">
            <v>.‡</v>
          </cell>
          <cell r="F54" t="str">
            <v>*</v>
          </cell>
        </row>
        <row r="55">
          <cell r="B55" t="str">
            <v>Small urban/rural area</v>
          </cell>
          <cell r="C55">
            <v>82.26</v>
          </cell>
          <cell r="D55">
            <v>13.4</v>
          </cell>
          <cell r="E55" t="str">
            <v>.</v>
          </cell>
          <cell r="F55" t="str">
            <v/>
          </cell>
        </row>
        <row r="56">
          <cell r="B56" t="str">
            <v>Quintile 1 (least deprived)</v>
          </cell>
          <cell r="C56">
            <v>80.05</v>
          </cell>
          <cell r="D56">
            <v>19.32</v>
          </cell>
          <cell r="E56" t="str">
            <v>.</v>
          </cell>
          <cell r="F56" t="str">
            <v/>
          </cell>
        </row>
        <row r="57">
          <cell r="B57" t="str">
            <v>Quintile 2</v>
          </cell>
          <cell r="C57">
            <v>90.1</v>
          </cell>
          <cell r="D57">
            <v>19.57</v>
          </cell>
          <cell r="E57" t="str">
            <v>.</v>
          </cell>
          <cell r="F57" t="str">
            <v/>
          </cell>
        </row>
        <row r="58">
          <cell r="B58" t="str">
            <v>Quintile 3</v>
          </cell>
          <cell r="C58">
            <v>95.92</v>
          </cell>
          <cell r="D58">
            <v>6.55</v>
          </cell>
          <cell r="E58" t="str">
            <v>.‡</v>
          </cell>
          <cell r="F58" t="str">
            <v/>
          </cell>
        </row>
        <row r="59">
          <cell r="B59" t="str">
            <v>Quintile 4</v>
          </cell>
          <cell r="C59">
            <v>97.48</v>
          </cell>
          <cell r="D59">
            <v>5.01</v>
          </cell>
          <cell r="E59" t="str">
            <v>.‡</v>
          </cell>
          <cell r="F59" t="str">
            <v/>
          </cell>
        </row>
        <row r="60">
          <cell r="B60" t="str">
            <v>Quintile 5 (most deprived)</v>
          </cell>
          <cell r="C60">
            <v>92.52</v>
          </cell>
          <cell r="D60">
            <v>6.64</v>
          </cell>
          <cell r="E60" t="str">
            <v>.‡</v>
          </cell>
          <cell r="F60" t="str">
            <v/>
          </cell>
        </row>
        <row r="61">
          <cell r="B61" t="str">
            <v>Had partner within last 12 months</v>
          </cell>
          <cell r="C61">
            <v>93.57</v>
          </cell>
          <cell r="D61">
            <v>4.4800000000000004</v>
          </cell>
          <cell r="E61" t="str">
            <v>.</v>
          </cell>
          <cell r="F61" t="str">
            <v/>
          </cell>
        </row>
        <row r="62">
          <cell r="B62" t="str">
            <v>Did not have partner within last 12 months</v>
          </cell>
          <cell r="C62">
            <v>87.95</v>
          </cell>
          <cell r="D62">
            <v>11.54</v>
          </cell>
          <cell r="E62" t="str">
            <v>.</v>
          </cell>
          <cell r="F62" t="str">
            <v/>
          </cell>
        </row>
        <row r="63">
          <cell r="B63" t="str">
            <v>Has ever had a partner</v>
          </cell>
          <cell r="C63">
            <v>92.96</v>
          </cell>
          <cell r="D63">
            <v>4.04</v>
          </cell>
          <cell r="E63" t="str">
            <v>.</v>
          </cell>
          <cell r="F63" t="str">
            <v/>
          </cell>
        </row>
        <row r="64">
          <cell r="B64" t="str">
            <v>Has never had a partner</v>
          </cell>
          <cell r="C64" t="str">
            <v>S</v>
          </cell>
          <cell r="D64">
            <v>74.319999999999993</v>
          </cell>
          <cell r="E64" t="str">
            <v/>
          </cell>
          <cell r="F64" t="str">
            <v/>
          </cell>
        </row>
        <row r="65">
          <cell r="B65" t="str">
            <v>Partnered – legally registered</v>
          </cell>
          <cell r="C65">
            <v>96.42</v>
          </cell>
          <cell r="D65">
            <v>4.42</v>
          </cell>
          <cell r="E65" t="str">
            <v>.‡</v>
          </cell>
          <cell r="F65" t="str">
            <v/>
          </cell>
        </row>
        <row r="66">
          <cell r="B66" t="str">
            <v>Partnered – not legally registered</v>
          </cell>
          <cell r="C66">
            <v>81.45</v>
          </cell>
          <cell r="D66">
            <v>17.440000000000001</v>
          </cell>
          <cell r="E66" t="str">
            <v>.</v>
          </cell>
          <cell r="F66" t="str">
            <v/>
          </cell>
        </row>
        <row r="67">
          <cell r="B67" t="str">
            <v>Non-partnered</v>
          </cell>
          <cell r="C67">
            <v>92.68</v>
          </cell>
          <cell r="D67">
            <v>5.86</v>
          </cell>
          <cell r="E67" t="str">
            <v>.‡</v>
          </cell>
          <cell r="F67" t="str">
            <v/>
          </cell>
        </row>
        <row r="68">
          <cell r="B68" t="str">
            <v>Never married and never in a civil union</v>
          </cell>
          <cell r="C68">
            <v>87.81</v>
          </cell>
          <cell r="D68">
            <v>10.89</v>
          </cell>
          <cell r="E68" t="str">
            <v>.</v>
          </cell>
          <cell r="F68" t="str">
            <v/>
          </cell>
        </row>
        <row r="69">
          <cell r="B69" t="str">
            <v>Divorced</v>
          </cell>
          <cell r="C69">
            <v>99.78</v>
          </cell>
          <cell r="D69">
            <v>0.45</v>
          </cell>
          <cell r="E69" t="str">
            <v>.‡</v>
          </cell>
          <cell r="F69" t="str">
            <v>*</v>
          </cell>
        </row>
        <row r="70">
          <cell r="B70" t="str">
            <v>Widowed/surviving partner</v>
          </cell>
          <cell r="C70" t="str">
            <v>Ŝ</v>
          </cell>
          <cell r="D70">
            <v>0</v>
          </cell>
          <cell r="E70" t="str">
            <v/>
          </cell>
          <cell r="F70" t="str">
            <v>*</v>
          </cell>
        </row>
        <row r="71">
          <cell r="B71" t="str">
            <v>Separated</v>
          </cell>
          <cell r="C71">
            <v>92.15</v>
          </cell>
          <cell r="D71">
            <v>7.57</v>
          </cell>
          <cell r="E71" t="str">
            <v>.‡</v>
          </cell>
          <cell r="F71" t="str">
            <v/>
          </cell>
        </row>
        <row r="72">
          <cell r="B72" t="str">
            <v>Married/civil union/de facto</v>
          </cell>
          <cell r="C72">
            <v>93.01</v>
          </cell>
          <cell r="D72">
            <v>8.0500000000000007</v>
          </cell>
          <cell r="E72" t="str">
            <v>.‡</v>
          </cell>
          <cell r="F72" t="str">
            <v/>
          </cell>
        </row>
        <row r="73">
          <cell r="B73" t="str">
            <v>Adults with disability</v>
          </cell>
          <cell r="C73" t="str">
            <v>Ŝ</v>
          </cell>
          <cell r="D73">
            <v>14.55</v>
          </cell>
          <cell r="E73" t="str">
            <v/>
          </cell>
          <cell r="F73" t="str">
            <v/>
          </cell>
        </row>
        <row r="74">
          <cell r="B74" t="str">
            <v>Adults without disability</v>
          </cell>
          <cell r="C74">
            <v>92.03</v>
          </cell>
          <cell r="D74">
            <v>4.6900000000000004</v>
          </cell>
          <cell r="E74" t="str">
            <v>.</v>
          </cell>
          <cell r="F74" t="str">
            <v/>
          </cell>
        </row>
        <row r="75">
          <cell r="B75" t="str">
            <v>Low level of psychological distress</v>
          </cell>
          <cell r="C75">
            <v>92.79</v>
          </cell>
          <cell r="D75">
            <v>5.03</v>
          </cell>
          <cell r="E75" t="str">
            <v>.</v>
          </cell>
          <cell r="F75" t="str">
            <v/>
          </cell>
        </row>
        <row r="76">
          <cell r="B76" t="str">
            <v>Moderate level of psychological distress</v>
          </cell>
          <cell r="C76">
            <v>95.42</v>
          </cell>
          <cell r="D76">
            <v>9.24</v>
          </cell>
          <cell r="E76" t="str">
            <v>.‡</v>
          </cell>
          <cell r="F76" t="str">
            <v/>
          </cell>
        </row>
        <row r="77">
          <cell r="B77" t="str">
            <v>High level of psychological distress</v>
          </cell>
          <cell r="C77" t="str">
            <v>Ŝ</v>
          </cell>
          <cell r="D77">
            <v>16.829999999999998</v>
          </cell>
          <cell r="E77" t="str">
            <v/>
          </cell>
          <cell r="F77" t="str">
            <v/>
          </cell>
        </row>
        <row r="78">
          <cell r="B78" t="str">
            <v>No probable serious mental illness</v>
          </cell>
          <cell r="C78">
            <v>92.79</v>
          </cell>
          <cell r="D78">
            <v>5.03</v>
          </cell>
          <cell r="E78" t="str">
            <v>.</v>
          </cell>
          <cell r="F78" t="str">
            <v/>
          </cell>
        </row>
        <row r="79">
          <cell r="B79" t="str">
            <v>Probable serious mental illness</v>
          </cell>
          <cell r="C79">
            <v>95.42</v>
          </cell>
          <cell r="D79">
            <v>9.24</v>
          </cell>
          <cell r="E79" t="str">
            <v>.‡</v>
          </cell>
          <cell r="F79" t="str">
            <v/>
          </cell>
        </row>
        <row r="80">
          <cell r="B80" t="str">
            <v>Employed</v>
          </cell>
          <cell r="C80">
            <v>91.08</v>
          </cell>
          <cell r="D80">
            <v>6.22</v>
          </cell>
          <cell r="E80" t="str">
            <v>.‡</v>
          </cell>
          <cell r="F80" t="str">
            <v/>
          </cell>
        </row>
        <row r="81">
          <cell r="B81" t="str">
            <v>Unemployed</v>
          </cell>
          <cell r="C81">
            <v>87.49</v>
          </cell>
          <cell r="D81">
            <v>25.3</v>
          </cell>
          <cell r="E81" t="str">
            <v>.</v>
          </cell>
          <cell r="F81" t="str">
            <v/>
          </cell>
        </row>
        <row r="82">
          <cell r="B82" t="str">
            <v>Retired</v>
          </cell>
          <cell r="C82" t="str">
            <v>Ŝ</v>
          </cell>
          <cell r="D82">
            <v>0</v>
          </cell>
          <cell r="E82" t="str">
            <v/>
          </cell>
          <cell r="F82" t="str">
            <v>*</v>
          </cell>
        </row>
        <row r="83">
          <cell r="B83" t="str">
            <v>Home or caring duties or voluntary work</v>
          </cell>
          <cell r="C83">
            <v>100</v>
          </cell>
          <cell r="D83">
            <v>0</v>
          </cell>
          <cell r="E83" t="str">
            <v>.‡</v>
          </cell>
          <cell r="F83" t="str">
            <v>*</v>
          </cell>
        </row>
        <row r="84">
          <cell r="B84" t="str">
            <v>Not employed, studying</v>
          </cell>
          <cell r="C84">
            <v>79.209999999999994</v>
          </cell>
          <cell r="D84">
            <v>30.82</v>
          </cell>
          <cell r="E84" t="str">
            <v>.</v>
          </cell>
          <cell r="F84" t="str">
            <v/>
          </cell>
        </row>
        <row r="85">
          <cell r="B85" t="str">
            <v>Not employed, not actively seeking work/unable to work</v>
          </cell>
          <cell r="C85" t="str">
            <v>Ŝ</v>
          </cell>
          <cell r="D85">
            <v>18.010000000000002</v>
          </cell>
          <cell r="E85" t="str">
            <v/>
          </cell>
          <cell r="F85" t="str">
            <v/>
          </cell>
        </row>
        <row r="86">
          <cell r="B86" t="str">
            <v>Other employment status</v>
          </cell>
          <cell r="C86" t="str">
            <v>Ŝ</v>
          </cell>
          <cell r="D86">
            <v>1.68</v>
          </cell>
          <cell r="E86" t="str">
            <v/>
          </cell>
          <cell r="F86" t="str">
            <v>*</v>
          </cell>
        </row>
        <row r="87">
          <cell r="B87" t="str">
            <v>Not in the labour force</v>
          </cell>
          <cell r="C87">
            <v>95.05</v>
          </cell>
          <cell r="D87">
            <v>5.62</v>
          </cell>
          <cell r="E87" t="str">
            <v>.‡</v>
          </cell>
          <cell r="F87" t="str">
            <v/>
          </cell>
        </row>
        <row r="88">
          <cell r="B88" t="str">
            <v>Personal income: $20,000 or less</v>
          </cell>
          <cell r="C88">
            <v>90.07</v>
          </cell>
          <cell r="D88">
            <v>8.5500000000000007</v>
          </cell>
          <cell r="E88" t="str">
            <v>.‡</v>
          </cell>
          <cell r="F88" t="str">
            <v/>
          </cell>
        </row>
        <row r="89">
          <cell r="B89" t="str">
            <v>Personal income: $20,001–$40,000</v>
          </cell>
          <cell r="C89">
            <v>89.66</v>
          </cell>
          <cell r="D89">
            <v>10.27</v>
          </cell>
          <cell r="E89" t="str">
            <v>.</v>
          </cell>
          <cell r="F89" t="str">
            <v/>
          </cell>
        </row>
        <row r="90">
          <cell r="B90" t="str">
            <v>Personal income: $40,001–$60,000</v>
          </cell>
          <cell r="C90">
            <v>96.92</v>
          </cell>
          <cell r="D90">
            <v>4.49</v>
          </cell>
          <cell r="E90" t="str">
            <v>.‡</v>
          </cell>
          <cell r="F90" t="str">
            <v/>
          </cell>
        </row>
        <row r="91">
          <cell r="B91" t="str">
            <v>Personal income: $60,001 or more</v>
          </cell>
          <cell r="C91">
            <v>94.44</v>
          </cell>
          <cell r="D91">
            <v>7.66</v>
          </cell>
          <cell r="E91" t="str">
            <v>.‡</v>
          </cell>
          <cell r="F91" t="str">
            <v/>
          </cell>
        </row>
        <row r="92">
          <cell r="B92" t="str">
            <v>Household income: $40,000 or less</v>
          </cell>
          <cell r="C92">
            <v>88.22</v>
          </cell>
          <cell r="D92">
            <v>8.4499999999999993</v>
          </cell>
          <cell r="E92" t="str">
            <v>.‡</v>
          </cell>
          <cell r="F92" t="str">
            <v/>
          </cell>
        </row>
        <row r="93">
          <cell r="B93" t="str">
            <v>Household income: $40,001–$60,000</v>
          </cell>
          <cell r="C93">
            <v>95.34</v>
          </cell>
          <cell r="D93">
            <v>5.42</v>
          </cell>
          <cell r="E93" t="str">
            <v>.‡</v>
          </cell>
          <cell r="F93" t="str">
            <v/>
          </cell>
        </row>
        <row r="94">
          <cell r="B94" t="str">
            <v>Household income: $60,001–$100,000</v>
          </cell>
          <cell r="C94">
            <v>99.88</v>
          </cell>
          <cell r="D94">
            <v>0.25</v>
          </cell>
          <cell r="E94" t="str">
            <v>.‡</v>
          </cell>
          <cell r="F94" t="str">
            <v>*</v>
          </cell>
        </row>
        <row r="95">
          <cell r="B95" t="str">
            <v>Household income: $100,001 or more</v>
          </cell>
          <cell r="C95">
            <v>88.83</v>
          </cell>
          <cell r="D95">
            <v>13.25</v>
          </cell>
          <cell r="E95" t="str">
            <v>.</v>
          </cell>
          <cell r="F95" t="str">
            <v/>
          </cell>
        </row>
        <row r="96">
          <cell r="B96" t="str">
            <v>Not at all limited</v>
          </cell>
          <cell r="C96">
            <v>94.41</v>
          </cell>
          <cell r="D96">
            <v>7.77</v>
          </cell>
          <cell r="E96" t="str">
            <v>.‡</v>
          </cell>
          <cell r="F96" t="str">
            <v/>
          </cell>
        </row>
        <row r="97">
          <cell r="B97" t="str">
            <v>A little limited</v>
          </cell>
          <cell r="C97">
            <v>96.75</v>
          </cell>
          <cell r="D97">
            <v>6.49</v>
          </cell>
          <cell r="E97" t="str">
            <v>.‡</v>
          </cell>
          <cell r="F97" t="str">
            <v/>
          </cell>
        </row>
        <row r="98">
          <cell r="B98" t="str">
            <v>Quite limited</v>
          </cell>
          <cell r="C98">
            <v>100</v>
          </cell>
          <cell r="D98">
            <v>0</v>
          </cell>
          <cell r="E98" t="str">
            <v>.‡</v>
          </cell>
          <cell r="F98" t="str">
            <v>*</v>
          </cell>
        </row>
        <row r="99">
          <cell r="B99" t="str">
            <v>Very limited</v>
          </cell>
          <cell r="C99">
            <v>79.260000000000005</v>
          </cell>
          <cell r="D99">
            <v>20.07</v>
          </cell>
          <cell r="E99" t="str">
            <v>.</v>
          </cell>
          <cell r="F99" t="str">
            <v/>
          </cell>
        </row>
        <row r="100">
          <cell r="B100" t="str">
            <v>Couldn't buy it</v>
          </cell>
          <cell r="C100">
            <v>90.72</v>
          </cell>
          <cell r="D100">
            <v>8.49</v>
          </cell>
          <cell r="E100" t="str">
            <v>.‡</v>
          </cell>
          <cell r="F100" t="str">
            <v/>
          </cell>
        </row>
        <row r="101">
          <cell r="B101" t="str">
            <v>Not at all limited</v>
          </cell>
          <cell r="C101">
            <v>94.41</v>
          </cell>
          <cell r="D101">
            <v>7.77</v>
          </cell>
          <cell r="E101" t="str">
            <v>.‡</v>
          </cell>
          <cell r="F101" t="str">
            <v/>
          </cell>
        </row>
        <row r="102">
          <cell r="B102" t="str">
            <v>A little limited</v>
          </cell>
          <cell r="C102">
            <v>96.75</v>
          </cell>
          <cell r="D102">
            <v>6.49</v>
          </cell>
          <cell r="E102" t="str">
            <v>.‡</v>
          </cell>
          <cell r="F102" t="str">
            <v/>
          </cell>
        </row>
        <row r="103">
          <cell r="B103" t="str">
            <v>Quite or very limited</v>
          </cell>
          <cell r="C103">
            <v>87.96</v>
          </cell>
          <cell r="D103">
            <v>11.8</v>
          </cell>
          <cell r="E103" t="str">
            <v>.</v>
          </cell>
          <cell r="F103" t="str">
            <v/>
          </cell>
        </row>
        <row r="104">
          <cell r="B104" t="str">
            <v>Couldn't buy it</v>
          </cell>
          <cell r="C104">
            <v>90.72</v>
          </cell>
          <cell r="D104">
            <v>8.49</v>
          </cell>
          <cell r="E104" t="str">
            <v>.‡</v>
          </cell>
          <cell r="F104" t="str">
            <v/>
          </cell>
        </row>
        <row r="105">
          <cell r="B105" t="str">
            <v>Yes, can meet unexpected expense</v>
          </cell>
          <cell r="C105">
            <v>92.6</v>
          </cell>
          <cell r="D105">
            <v>5.61</v>
          </cell>
          <cell r="E105" t="str">
            <v>.‡</v>
          </cell>
          <cell r="F105" t="str">
            <v/>
          </cell>
        </row>
        <row r="106">
          <cell r="B106" t="str">
            <v>No, cannot meet unexpected expense</v>
          </cell>
          <cell r="C106">
            <v>91.78</v>
          </cell>
          <cell r="D106">
            <v>7.49</v>
          </cell>
          <cell r="E106" t="str">
            <v>.‡</v>
          </cell>
          <cell r="F106" t="str">
            <v/>
          </cell>
        </row>
        <row r="107">
          <cell r="B107" t="str">
            <v>Household had no vehicle access</v>
          </cell>
          <cell r="C107">
            <v>100</v>
          </cell>
          <cell r="D107">
            <v>0</v>
          </cell>
          <cell r="E107" t="str">
            <v>.‡</v>
          </cell>
          <cell r="F107" t="str">
            <v>*</v>
          </cell>
        </row>
        <row r="108">
          <cell r="B108" t="str">
            <v>Household had vehicle access</v>
          </cell>
          <cell r="C108">
            <v>91.53</v>
          </cell>
          <cell r="D108">
            <v>4.63</v>
          </cell>
          <cell r="E108" t="str">
            <v>.</v>
          </cell>
          <cell r="F108" t="str">
            <v/>
          </cell>
        </row>
        <row r="109">
          <cell r="B109" t="str">
            <v>Household had no access to device</v>
          </cell>
          <cell r="C109" t="str">
            <v>Ŝ</v>
          </cell>
          <cell r="D109">
            <v>0</v>
          </cell>
          <cell r="E109" t="str">
            <v/>
          </cell>
          <cell r="F109" t="str">
            <v>*</v>
          </cell>
        </row>
        <row r="110">
          <cell r="B110" t="str">
            <v>Household had access to device</v>
          </cell>
          <cell r="C110">
            <v>91.98</v>
          </cell>
          <cell r="D110">
            <v>4.4400000000000004</v>
          </cell>
          <cell r="E110" t="str">
            <v>.</v>
          </cell>
          <cell r="F110" t="str">
            <v/>
          </cell>
        </row>
        <row r="111">
          <cell r="B111" t="str">
            <v>One person household</v>
          </cell>
          <cell r="C111">
            <v>98.02</v>
          </cell>
          <cell r="D111">
            <v>3.15</v>
          </cell>
          <cell r="E111" t="str">
            <v>.‡</v>
          </cell>
          <cell r="F111" t="str">
            <v/>
          </cell>
        </row>
        <row r="112">
          <cell r="B112" t="str">
            <v>One parent with child(ren)</v>
          </cell>
          <cell r="C112">
            <v>91.52</v>
          </cell>
          <cell r="D112">
            <v>8.4700000000000006</v>
          </cell>
          <cell r="E112" t="str">
            <v>.‡</v>
          </cell>
          <cell r="F112" t="str">
            <v/>
          </cell>
        </row>
        <row r="113">
          <cell r="B113" t="str">
            <v>Couple only</v>
          </cell>
          <cell r="C113" t="str">
            <v>Ŝ</v>
          </cell>
          <cell r="D113">
            <v>0</v>
          </cell>
          <cell r="E113" t="str">
            <v/>
          </cell>
          <cell r="F113" t="str">
            <v>*</v>
          </cell>
        </row>
        <row r="114">
          <cell r="B114" t="str">
            <v>Couple with child(ren)</v>
          </cell>
          <cell r="C114">
            <v>94.78</v>
          </cell>
          <cell r="D114">
            <v>7.53</v>
          </cell>
          <cell r="E114" t="str">
            <v>.‡</v>
          </cell>
          <cell r="F114" t="str">
            <v/>
          </cell>
        </row>
        <row r="115">
          <cell r="B115" t="str">
            <v>Other multi-person household</v>
          </cell>
          <cell r="C115">
            <v>89.84</v>
          </cell>
          <cell r="D115">
            <v>20.64</v>
          </cell>
          <cell r="E115" t="str">
            <v>.</v>
          </cell>
          <cell r="F115" t="str">
            <v/>
          </cell>
        </row>
        <row r="116">
          <cell r="B116" t="str">
            <v>Other household with couple and/or child</v>
          </cell>
          <cell r="C116">
            <v>86.39</v>
          </cell>
          <cell r="D116">
            <v>12.77</v>
          </cell>
          <cell r="E116" t="str">
            <v>.</v>
          </cell>
          <cell r="F116" t="str">
            <v/>
          </cell>
        </row>
        <row r="117">
          <cell r="B117" t="str">
            <v>One-person household</v>
          </cell>
          <cell r="C117">
            <v>98.02</v>
          </cell>
          <cell r="D117">
            <v>3.15</v>
          </cell>
          <cell r="E117" t="str">
            <v>.‡</v>
          </cell>
          <cell r="F117" t="str">
            <v/>
          </cell>
        </row>
        <row r="118">
          <cell r="B118" t="str">
            <v>Two-people household</v>
          </cell>
          <cell r="C118">
            <v>97.63</v>
          </cell>
          <cell r="D118">
            <v>4.7</v>
          </cell>
          <cell r="E118" t="str">
            <v>.‡</v>
          </cell>
          <cell r="F118" t="str">
            <v/>
          </cell>
        </row>
        <row r="119">
          <cell r="B119" t="str">
            <v>Three-people household</v>
          </cell>
          <cell r="C119">
            <v>90.62</v>
          </cell>
          <cell r="D119">
            <v>8.24</v>
          </cell>
          <cell r="E119" t="str">
            <v>.‡</v>
          </cell>
          <cell r="F119" t="str">
            <v/>
          </cell>
        </row>
        <row r="120">
          <cell r="B120" t="str">
            <v>Four-people household</v>
          </cell>
          <cell r="C120">
            <v>91.63</v>
          </cell>
          <cell r="D120">
            <v>11.52</v>
          </cell>
          <cell r="E120" t="str">
            <v>.</v>
          </cell>
          <cell r="F120" t="str">
            <v/>
          </cell>
        </row>
        <row r="121">
          <cell r="B121" t="str">
            <v>Five-or-more-people household</v>
          </cell>
          <cell r="C121">
            <v>87.31</v>
          </cell>
          <cell r="D121">
            <v>12.1</v>
          </cell>
          <cell r="E121" t="str">
            <v>.</v>
          </cell>
          <cell r="F121" t="str">
            <v/>
          </cell>
        </row>
        <row r="122">
          <cell r="B122" t="str">
            <v>No children in household</v>
          </cell>
          <cell r="C122">
            <v>93.28</v>
          </cell>
          <cell r="D122">
            <v>5.52</v>
          </cell>
          <cell r="E122" t="str">
            <v>.</v>
          </cell>
          <cell r="F122" t="str">
            <v/>
          </cell>
        </row>
        <row r="123">
          <cell r="B123" t="str">
            <v>One-child household</v>
          </cell>
          <cell r="C123">
            <v>93.98</v>
          </cell>
          <cell r="D123">
            <v>8.82</v>
          </cell>
          <cell r="E123" t="str">
            <v>.‡</v>
          </cell>
          <cell r="F123" t="str">
            <v/>
          </cell>
        </row>
        <row r="124">
          <cell r="B124" t="str">
            <v>Two-or-more-children household</v>
          </cell>
          <cell r="C124">
            <v>89.99</v>
          </cell>
          <cell r="D124">
            <v>8.8800000000000008</v>
          </cell>
          <cell r="E124" t="str">
            <v>.‡</v>
          </cell>
          <cell r="F124" t="str">
            <v/>
          </cell>
        </row>
        <row r="125">
          <cell r="B125" t="str">
            <v>No children in household</v>
          </cell>
          <cell r="C125">
            <v>93.28</v>
          </cell>
          <cell r="D125">
            <v>5.52</v>
          </cell>
          <cell r="E125" t="str">
            <v>.</v>
          </cell>
          <cell r="F125" t="str">
            <v/>
          </cell>
        </row>
        <row r="126">
          <cell r="B126" t="str">
            <v>One-or-more-children household</v>
          </cell>
          <cell r="C126">
            <v>91.17</v>
          </cell>
          <cell r="D126">
            <v>6.71</v>
          </cell>
          <cell r="E126" t="str">
            <v>.‡</v>
          </cell>
          <cell r="F126" t="str">
            <v/>
          </cell>
        </row>
        <row r="127">
          <cell r="B127" t="str">
            <v>Yes, lived at current address</v>
          </cell>
          <cell r="C127">
            <v>91.73</v>
          </cell>
          <cell r="D127">
            <v>5.48</v>
          </cell>
          <cell r="E127" t="str">
            <v>.</v>
          </cell>
          <cell r="F127" t="str">
            <v/>
          </cell>
        </row>
        <row r="128">
          <cell r="B128" t="str">
            <v>No, did not live at current address</v>
          </cell>
          <cell r="C128">
            <v>93.13</v>
          </cell>
          <cell r="D128">
            <v>6.93</v>
          </cell>
          <cell r="E128" t="str">
            <v>.‡</v>
          </cell>
          <cell r="F128" t="str">
            <v/>
          </cell>
        </row>
        <row r="129">
          <cell r="B129" t="str">
            <v>Owned</v>
          </cell>
          <cell r="C129">
            <v>87.79</v>
          </cell>
          <cell r="D129">
            <v>8.4700000000000006</v>
          </cell>
          <cell r="E129" t="str">
            <v>.‡</v>
          </cell>
          <cell r="F129" t="str">
            <v/>
          </cell>
        </row>
        <row r="130">
          <cell r="B130" t="str">
            <v>Rented, private</v>
          </cell>
          <cell r="C130">
            <v>95.31</v>
          </cell>
          <cell r="D130">
            <v>4.57</v>
          </cell>
          <cell r="E130" t="str">
            <v>.‡</v>
          </cell>
          <cell r="F130" t="str">
            <v/>
          </cell>
        </row>
      </sheetData>
      <sheetData sheetId="31">
        <row r="4">
          <cell r="B4" t="str">
            <v>New Zealand Average</v>
          </cell>
          <cell r="C4">
            <v>47.58</v>
          </cell>
          <cell r="D4">
            <v>8.2100000000000009</v>
          </cell>
          <cell r="E4" t="str">
            <v>.‡</v>
          </cell>
          <cell r="F4" t="str">
            <v/>
          </cell>
        </row>
        <row r="5">
          <cell r="B5" t="str">
            <v>Male</v>
          </cell>
          <cell r="C5" t="str">
            <v>Ŝ</v>
          </cell>
          <cell r="D5">
            <v>17.41</v>
          </cell>
          <cell r="E5" t="str">
            <v/>
          </cell>
          <cell r="F5" t="str">
            <v/>
          </cell>
        </row>
        <row r="6">
          <cell r="B6" t="str">
            <v>Female</v>
          </cell>
          <cell r="C6">
            <v>51.33</v>
          </cell>
          <cell r="D6">
            <v>8.92</v>
          </cell>
          <cell r="E6" t="str">
            <v>.‡</v>
          </cell>
          <cell r="F6" t="str">
            <v/>
          </cell>
        </row>
        <row r="7">
          <cell r="B7" t="str">
            <v>Gender diverse</v>
          </cell>
          <cell r="C7" t="str">
            <v>S</v>
          </cell>
          <cell r="D7">
            <v>139.82</v>
          </cell>
          <cell r="E7" t="str">
            <v/>
          </cell>
          <cell r="F7" t="str">
            <v/>
          </cell>
        </row>
        <row r="8">
          <cell r="B8" t="str">
            <v>Cis-male</v>
          </cell>
          <cell r="C8" t="str">
            <v>Ŝ</v>
          </cell>
          <cell r="D8">
            <v>17.72</v>
          </cell>
          <cell r="E8" t="str">
            <v/>
          </cell>
          <cell r="F8" t="str">
            <v/>
          </cell>
        </row>
        <row r="9">
          <cell r="B9" t="str">
            <v>Cis-female</v>
          </cell>
          <cell r="C9">
            <v>51.12</v>
          </cell>
          <cell r="D9">
            <v>8.9600000000000009</v>
          </cell>
          <cell r="E9" t="str">
            <v>.‡</v>
          </cell>
          <cell r="F9" t="str">
            <v/>
          </cell>
        </row>
        <row r="10">
          <cell r="B10" t="str">
            <v>Gender-diverse or trans-gender</v>
          </cell>
          <cell r="C10" t="str">
            <v>S</v>
          </cell>
          <cell r="D10">
            <v>65.569999999999993</v>
          </cell>
          <cell r="E10" t="str">
            <v/>
          </cell>
          <cell r="F10" t="str">
            <v/>
          </cell>
        </row>
        <row r="11">
          <cell r="B11" t="str">
            <v>Heterosexual</v>
          </cell>
          <cell r="C11">
            <v>48.63</v>
          </cell>
          <cell r="D11">
            <v>8.68</v>
          </cell>
          <cell r="E11" t="str">
            <v>.‡</v>
          </cell>
          <cell r="F11" t="str">
            <v/>
          </cell>
        </row>
        <row r="12">
          <cell r="B12" t="str">
            <v>Gay or lesbian</v>
          </cell>
          <cell r="C12" t="str">
            <v>S</v>
          </cell>
          <cell r="D12">
            <v>110.3</v>
          </cell>
          <cell r="E12" t="str">
            <v/>
          </cell>
          <cell r="F12" t="str">
            <v/>
          </cell>
        </row>
        <row r="13">
          <cell r="B13" t="str">
            <v>Bisexual</v>
          </cell>
          <cell r="C13" t="str">
            <v>S</v>
          </cell>
          <cell r="D13">
            <v>42.43</v>
          </cell>
          <cell r="E13" t="str">
            <v/>
          </cell>
          <cell r="F13" t="str">
            <v/>
          </cell>
        </row>
        <row r="14">
          <cell r="B14" t="str">
            <v>Other sexual identity</v>
          </cell>
          <cell r="C14" t="str">
            <v>S</v>
          </cell>
          <cell r="D14">
            <v>37.130000000000003</v>
          </cell>
          <cell r="E14" t="str">
            <v/>
          </cell>
          <cell r="F14" t="str">
            <v/>
          </cell>
        </row>
        <row r="15">
          <cell r="B15" t="str">
            <v>People with diverse sexualities</v>
          </cell>
          <cell r="C15" t="str">
            <v>S</v>
          </cell>
          <cell r="D15">
            <v>31.98</v>
          </cell>
          <cell r="E15" t="str">
            <v/>
          </cell>
          <cell r="F15" t="str">
            <v/>
          </cell>
        </row>
        <row r="16">
          <cell r="B16" t="str">
            <v>Not LGBT</v>
          </cell>
          <cell r="C16">
            <v>48.17</v>
          </cell>
          <cell r="D16">
            <v>8.8000000000000007</v>
          </cell>
          <cell r="E16" t="str">
            <v>.‡</v>
          </cell>
          <cell r="F16" t="str">
            <v/>
          </cell>
        </row>
        <row r="17">
          <cell r="B17" t="str">
            <v>LGBT</v>
          </cell>
          <cell r="C17" t="str">
            <v>S</v>
          </cell>
          <cell r="D17">
            <v>29.56</v>
          </cell>
          <cell r="E17" t="str">
            <v/>
          </cell>
          <cell r="F17" t="str">
            <v/>
          </cell>
        </row>
        <row r="18">
          <cell r="B18" t="str">
            <v>15–19 years</v>
          </cell>
          <cell r="C18" t="str">
            <v>S</v>
          </cell>
          <cell r="D18">
            <v>28.64</v>
          </cell>
          <cell r="E18" t="str">
            <v/>
          </cell>
          <cell r="F18" t="str">
            <v/>
          </cell>
        </row>
        <row r="19">
          <cell r="B19" t="str">
            <v>20–29 years</v>
          </cell>
          <cell r="C19">
            <v>47.5</v>
          </cell>
          <cell r="D19">
            <v>15.79</v>
          </cell>
          <cell r="E19" t="str">
            <v>.</v>
          </cell>
          <cell r="F19" t="str">
            <v/>
          </cell>
        </row>
        <row r="20">
          <cell r="B20" t="str">
            <v>30–39 years</v>
          </cell>
          <cell r="C20">
            <v>45.03</v>
          </cell>
          <cell r="D20">
            <v>15.52</v>
          </cell>
          <cell r="E20" t="str">
            <v>.</v>
          </cell>
          <cell r="F20" t="str">
            <v/>
          </cell>
        </row>
        <row r="21">
          <cell r="B21" t="str">
            <v>40–49 years</v>
          </cell>
          <cell r="C21" t="str">
            <v>Ŝ</v>
          </cell>
          <cell r="D21">
            <v>18.79</v>
          </cell>
          <cell r="E21" t="str">
            <v/>
          </cell>
          <cell r="F21" t="str">
            <v/>
          </cell>
        </row>
        <row r="22">
          <cell r="B22" t="str">
            <v>50–59 years</v>
          </cell>
          <cell r="C22">
            <v>44.85</v>
          </cell>
          <cell r="D22">
            <v>20.56</v>
          </cell>
          <cell r="E22" t="str">
            <v>.</v>
          </cell>
          <cell r="F22" t="str">
            <v/>
          </cell>
        </row>
        <row r="23">
          <cell r="B23" t="str">
            <v>60–64 years</v>
          </cell>
          <cell r="C23" t="str">
            <v>S</v>
          </cell>
          <cell r="D23">
            <v>41.61</v>
          </cell>
          <cell r="E23" t="str">
            <v/>
          </cell>
          <cell r="F23" t="str">
            <v/>
          </cell>
        </row>
        <row r="24">
          <cell r="B24" t="str">
            <v>65 years and over</v>
          </cell>
          <cell r="C24" t="str">
            <v>S</v>
          </cell>
          <cell r="D24">
            <v>30.92</v>
          </cell>
          <cell r="E24" t="str">
            <v/>
          </cell>
          <cell r="F24" t="str">
            <v/>
          </cell>
        </row>
        <row r="25">
          <cell r="B25" t="str">
            <v>15–29 years</v>
          </cell>
          <cell r="C25">
            <v>44.1</v>
          </cell>
          <cell r="D25">
            <v>13.56</v>
          </cell>
          <cell r="E25" t="str">
            <v>.</v>
          </cell>
          <cell r="F25" t="str">
            <v/>
          </cell>
        </row>
        <row r="26">
          <cell r="B26" t="str">
            <v>30–64 years</v>
          </cell>
          <cell r="C26">
            <v>49.09</v>
          </cell>
          <cell r="D26">
            <v>10.050000000000001</v>
          </cell>
          <cell r="E26" t="str">
            <v>.</v>
          </cell>
          <cell r="F26" t="str">
            <v/>
          </cell>
        </row>
        <row r="27">
          <cell r="B27" t="str">
            <v>65 years and over</v>
          </cell>
          <cell r="C27" t="str">
            <v>S</v>
          </cell>
          <cell r="D27">
            <v>30.92</v>
          </cell>
          <cell r="E27" t="str">
            <v/>
          </cell>
          <cell r="F27" t="str">
            <v/>
          </cell>
        </row>
        <row r="28">
          <cell r="B28" t="str">
            <v>15–19 years</v>
          </cell>
          <cell r="C28" t="str">
            <v>S</v>
          </cell>
          <cell r="D28">
            <v>28.64</v>
          </cell>
          <cell r="E28" t="str">
            <v/>
          </cell>
          <cell r="F28" t="str">
            <v/>
          </cell>
        </row>
        <row r="29">
          <cell r="B29" t="str">
            <v>20–29 years</v>
          </cell>
          <cell r="C29">
            <v>47.5</v>
          </cell>
          <cell r="D29">
            <v>15.79</v>
          </cell>
          <cell r="E29" t="str">
            <v>.</v>
          </cell>
          <cell r="F29" t="str">
            <v/>
          </cell>
        </row>
        <row r="30">
          <cell r="B30" t="str">
            <v>NZ European</v>
          </cell>
          <cell r="C30">
            <v>47.6</v>
          </cell>
          <cell r="D30">
            <v>9.77</v>
          </cell>
          <cell r="E30" t="str">
            <v>.‡</v>
          </cell>
          <cell r="F30" t="str">
            <v/>
          </cell>
        </row>
        <row r="31">
          <cell r="B31" t="str">
            <v>Māori</v>
          </cell>
          <cell r="C31">
            <v>54.21</v>
          </cell>
          <cell r="D31">
            <v>12.23</v>
          </cell>
          <cell r="E31" t="str">
            <v>.</v>
          </cell>
          <cell r="F31" t="str">
            <v/>
          </cell>
        </row>
        <row r="32">
          <cell r="B32" t="str">
            <v>Pacific peoples</v>
          </cell>
          <cell r="C32" t="str">
            <v>S</v>
          </cell>
          <cell r="D32">
            <v>23.35</v>
          </cell>
          <cell r="E32" t="str">
            <v/>
          </cell>
          <cell r="F32" t="str">
            <v/>
          </cell>
        </row>
        <row r="33">
          <cell r="B33" t="str">
            <v>Asian</v>
          </cell>
          <cell r="C33" t="str">
            <v>S</v>
          </cell>
          <cell r="D33">
            <v>42.45</v>
          </cell>
          <cell r="E33" t="str">
            <v/>
          </cell>
          <cell r="F33" t="str">
            <v/>
          </cell>
        </row>
        <row r="34">
          <cell r="B34" t="str">
            <v>Chinese</v>
          </cell>
          <cell r="C34" t="str">
            <v>S</v>
          </cell>
          <cell r="D34">
            <v>138.54</v>
          </cell>
          <cell r="E34" t="str">
            <v/>
          </cell>
          <cell r="F34" t="str">
            <v/>
          </cell>
        </row>
        <row r="35">
          <cell r="B35" t="str">
            <v>Indian</v>
          </cell>
          <cell r="C35" t="str">
            <v>S</v>
          </cell>
          <cell r="D35">
            <v>49.62</v>
          </cell>
          <cell r="E35" t="str">
            <v/>
          </cell>
          <cell r="F35" t="str">
            <v/>
          </cell>
        </row>
        <row r="36">
          <cell r="B36" t="str">
            <v>Other Asian ethnicity</v>
          </cell>
          <cell r="C36" t="str">
            <v>Ŝ</v>
          </cell>
          <cell r="D36">
            <v>0</v>
          </cell>
          <cell r="E36" t="str">
            <v/>
          </cell>
          <cell r="F36" t="str">
            <v>*</v>
          </cell>
        </row>
        <row r="37">
          <cell r="B37" t="str">
            <v>Other ethnicity</v>
          </cell>
          <cell r="C37">
            <v>0</v>
          </cell>
          <cell r="D37">
            <v>0</v>
          </cell>
          <cell r="E37" t="str">
            <v>.</v>
          </cell>
          <cell r="F37" t="str">
            <v>*</v>
          </cell>
        </row>
        <row r="38">
          <cell r="B38" t="str">
            <v>Other ethnicity (except European and Māori)</v>
          </cell>
          <cell r="C38" t="str">
            <v>SŜ</v>
          </cell>
          <cell r="D38">
            <v>18.61</v>
          </cell>
          <cell r="E38" t="str">
            <v/>
          </cell>
          <cell r="F38" t="str">
            <v/>
          </cell>
        </row>
        <row r="39">
          <cell r="B39" t="str">
            <v>Other ethnicity (except European, Māori and Asian)</v>
          </cell>
          <cell r="C39" t="str">
            <v>SŜ</v>
          </cell>
          <cell r="D39">
            <v>19.739999999999998</v>
          </cell>
          <cell r="E39" t="str">
            <v/>
          </cell>
          <cell r="F39" t="str">
            <v/>
          </cell>
        </row>
        <row r="40">
          <cell r="B40" t="str">
            <v>Other ethnicity (except European, Māori and Pacific)</v>
          </cell>
          <cell r="C40" t="str">
            <v>S</v>
          </cell>
          <cell r="D40">
            <v>28.57</v>
          </cell>
          <cell r="E40" t="str">
            <v/>
          </cell>
          <cell r="F40" t="str">
            <v/>
          </cell>
        </row>
        <row r="41">
          <cell r="B41">
            <v>2018</v>
          </cell>
          <cell r="C41">
            <v>53.48</v>
          </cell>
          <cell r="D41">
            <v>10.99</v>
          </cell>
          <cell r="E41" t="str">
            <v>.</v>
          </cell>
          <cell r="F41" t="str">
            <v/>
          </cell>
        </row>
        <row r="42">
          <cell r="B42" t="str">
            <v>2019/20</v>
          </cell>
          <cell r="C42">
            <v>40.56</v>
          </cell>
          <cell r="D42">
            <v>9.9600000000000009</v>
          </cell>
          <cell r="E42" t="str">
            <v>.‡</v>
          </cell>
          <cell r="F42" t="str">
            <v/>
          </cell>
        </row>
        <row r="43">
          <cell r="B43" t="str">
            <v>Auckland</v>
          </cell>
          <cell r="C43">
            <v>35.78</v>
          </cell>
          <cell r="D43">
            <v>14.48</v>
          </cell>
          <cell r="E43" t="str">
            <v>.</v>
          </cell>
          <cell r="F43" t="str">
            <v/>
          </cell>
        </row>
        <row r="44">
          <cell r="B44" t="str">
            <v>Wellington</v>
          </cell>
          <cell r="C44">
            <v>40.840000000000003</v>
          </cell>
          <cell r="D44">
            <v>20.32</v>
          </cell>
          <cell r="E44" t="str">
            <v>.</v>
          </cell>
          <cell r="F44" t="str">
            <v/>
          </cell>
        </row>
        <row r="45">
          <cell r="B45" t="str">
            <v>Rest of North Island</v>
          </cell>
          <cell r="C45">
            <v>53.58</v>
          </cell>
          <cell r="D45">
            <v>13.34</v>
          </cell>
          <cell r="E45" t="str">
            <v>.</v>
          </cell>
          <cell r="F45" t="str">
            <v/>
          </cell>
        </row>
        <row r="46">
          <cell r="B46" t="str">
            <v>Canterbury</v>
          </cell>
          <cell r="C46">
            <v>58.34</v>
          </cell>
          <cell r="D46">
            <v>24.79</v>
          </cell>
          <cell r="E46" t="str">
            <v>.</v>
          </cell>
          <cell r="F46" t="str">
            <v/>
          </cell>
        </row>
        <row r="47">
          <cell r="B47" t="str">
            <v>Rest of South Island</v>
          </cell>
          <cell r="C47">
            <v>55.82</v>
          </cell>
          <cell r="D47">
            <v>20.75</v>
          </cell>
          <cell r="E47" t="str">
            <v>.</v>
          </cell>
          <cell r="F47" t="str">
            <v/>
          </cell>
        </row>
        <row r="48">
          <cell r="B48" t="str">
            <v>Major urban area</v>
          </cell>
          <cell r="C48">
            <v>41.98</v>
          </cell>
          <cell r="D48">
            <v>11.43</v>
          </cell>
          <cell r="E48" t="str">
            <v>.</v>
          </cell>
          <cell r="F48" t="str">
            <v/>
          </cell>
        </row>
        <row r="49">
          <cell r="B49" t="str">
            <v>Large urban area</v>
          </cell>
          <cell r="C49">
            <v>58.29</v>
          </cell>
          <cell r="D49">
            <v>18.149999999999999</v>
          </cell>
          <cell r="E49" t="str">
            <v>.</v>
          </cell>
          <cell r="F49" t="str">
            <v/>
          </cell>
        </row>
        <row r="50">
          <cell r="B50" t="str">
            <v>Medium urban area</v>
          </cell>
          <cell r="C50" t="str">
            <v>S</v>
          </cell>
          <cell r="D50">
            <v>33.9</v>
          </cell>
          <cell r="E50" t="str">
            <v/>
          </cell>
          <cell r="F50" t="str">
            <v/>
          </cell>
        </row>
        <row r="51">
          <cell r="B51" t="str">
            <v>Small urban area</v>
          </cell>
          <cell r="C51">
            <v>56.66</v>
          </cell>
          <cell r="D51">
            <v>27.91</v>
          </cell>
          <cell r="E51" t="str">
            <v>.</v>
          </cell>
          <cell r="F51" t="str">
            <v/>
          </cell>
        </row>
        <row r="52">
          <cell r="B52" t="str">
            <v>Rural settlement/rural other</v>
          </cell>
          <cell r="C52" t="str">
            <v>Ŝ</v>
          </cell>
          <cell r="D52">
            <v>18.62</v>
          </cell>
          <cell r="E52" t="str">
            <v/>
          </cell>
          <cell r="F52" t="str">
            <v/>
          </cell>
        </row>
        <row r="53">
          <cell r="B53" t="str">
            <v>Major urban area</v>
          </cell>
          <cell r="C53">
            <v>41.98</v>
          </cell>
          <cell r="D53">
            <v>11.43</v>
          </cell>
          <cell r="E53" t="str">
            <v>.</v>
          </cell>
          <cell r="F53" t="str">
            <v/>
          </cell>
        </row>
        <row r="54">
          <cell r="B54" t="str">
            <v>Medium/large urban area</v>
          </cell>
          <cell r="C54">
            <v>60.88</v>
          </cell>
          <cell r="D54">
            <v>15.56</v>
          </cell>
          <cell r="E54" t="str">
            <v>.</v>
          </cell>
          <cell r="F54" t="str">
            <v/>
          </cell>
        </row>
        <row r="55">
          <cell r="B55" t="str">
            <v>Small urban/rural area</v>
          </cell>
          <cell r="C55" t="str">
            <v>Ŝ</v>
          </cell>
          <cell r="D55">
            <v>17.02</v>
          </cell>
          <cell r="E55" t="str">
            <v/>
          </cell>
          <cell r="F55" t="str">
            <v/>
          </cell>
        </row>
        <row r="56">
          <cell r="B56" t="str">
            <v>Quintile 1 (least deprived)</v>
          </cell>
          <cell r="C56" t="str">
            <v>S</v>
          </cell>
          <cell r="D56">
            <v>23.56</v>
          </cell>
          <cell r="E56" t="str">
            <v/>
          </cell>
          <cell r="F56" t="str">
            <v/>
          </cell>
        </row>
        <row r="57">
          <cell r="B57" t="str">
            <v>Quintile 2</v>
          </cell>
          <cell r="C57" t="str">
            <v>S</v>
          </cell>
          <cell r="D57">
            <v>29.5</v>
          </cell>
          <cell r="E57" t="str">
            <v/>
          </cell>
          <cell r="F57" t="str">
            <v/>
          </cell>
        </row>
        <row r="58">
          <cell r="B58" t="str">
            <v>Quintile 3</v>
          </cell>
          <cell r="C58">
            <v>46.56</v>
          </cell>
          <cell r="D58">
            <v>20.8</v>
          </cell>
          <cell r="E58" t="str">
            <v>.</v>
          </cell>
          <cell r="F58" t="str">
            <v/>
          </cell>
        </row>
        <row r="59">
          <cell r="B59" t="str">
            <v>Quintile 4</v>
          </cell>
          <cell r="C59">
            <v>48.89</v>
          </cell>
          <cell r="D59">
            <v>16.07</v>
          </cell>
          <cell r="E59" t="str">
            <v>.</v>
          </cell>
          <cell r="F59" t="str">
            <v/>
          </cell>
        </row>
        <row r="60">
          <cell r="B60" t="str">
            <v>Quintile 5 (most deprived)</v>
          </cell>
          <cell r="C60">
            <v>54.62</v>
          </cell>
          <cell r="D60">
            <v>12.02</v>
          </cell>
          <cell r="E60" t="str">
            <v>.</v>
          </cell>
          <cell r="F60" t="str">
            <v/>
          </cell>
        </row>
        <row r="61">
          <cell r="B61" t="str">
            <v>Had partner within last 12 months</v>
          </cell>
          <cell r="C61">
            <v>44.18</v>
          </cell>
          <cell r="D61">
            <v>9.67</v>
          </cell>
          <cell r="E61" t="str">
            <v>.‡</v>
          </cell>
          <cell r="F61" t="str">
            <v/>
          </cell>
        </row>
        <row r="62">
          <cell r="B62" t="str">
            <v>Did not have partner within last 12 months</v>
          </cell>
          <cell r="C62">
            <v>57.05</v>
          </cell>
          <cell r="D62">
            <v>14.95</v>
          </cell>
          <cell r="E62" t="str">
            <v>.</v>
          </cell>
          <cell r="F62" t="str">
            <v/>
          </cell>
        </row>
        <row r="63">
          <cell r="B63" t="str">
            <v>Has ever had a partner</v>
          </cell>
          <cell r="C63">
            <v>46.91</v>
          </cell>
          <cell r="D63">
            <v>8.25</v>
          </cell>
          <cell r="E63" t="str">
            <v>.‡</v>
          </cell>
          <cell r="F63" t="str">
            <v/>
          </cell>
        </row>
        <row r="64">
          <cell r="B64" t="str">
            <v>Has never had a partner</v>
          </cell>
          <cell r="C64" t="str">
            <v>S</v>
          </cell>
          <cell r="D64">
            <v>48.64</v>
          </cell>
          <cell r="E64" t="str">
            <v/>
          </cell>
          <cell r="F64" t="str">
            <v/>
          </cell>
        </row>
        <row r="65">
          <cell r="B65" t="str">
            <v>Partnered – legally registered</v>
          </cell>
          <cell r="C65">
            <v>44.56</v>
          </cell>
          <cell r="D65">
            <v>14.08</v>
          </cell>
          <cell r="E65" t="str">
            <v>.</v>
          </cell>
          <cell r="F65" t="str">
            <v/>
          </cell>
        </row>
        <row r="66">
          <cell r="B66" t="str">
            <v>Partnered – not legally registered</v>
          </cell>
          <cell r="C66" t="str">
            <v>S</v>
          </cell>
          <cell r="D66">
            <v>22.09</v>
          </cell>
          <cell r="E66" t="str">
            <v/>
          </cell>
          <cell r="F66" t="str">
            <v/>
          </cell>
        </row>
        <row r="67">
          <cell r="B67" t="str">
            <v>Non-partnered</v>
          </cell>
          <cell r="C67">
            <v>51.78</v>
          </cell>
          <cell r="D67">
            <v>10.37</v>
          </cell>
          <cell r="E67" t="str">
            <v>.</v>
          </cell>
          <cell r="F67" t="str">
            <v/>
          </cell>
        </row>
        <row r="68">
          <cell r="B68" t="str">
            <v>Never married and never in a civil union</v>
          </cell>
          <cell r="C68">
            <v>45.89</v>
          </cell>
          <cell r="D68">
            <v>13.4</v>
          </cell>
          <cell r="E68" t="str">
            <v>.</v>
          </cell>
          <cell r="F68" t="str">
            <v/>
          </cell>
        </row>
        <row r="69">
          <cell r="B69" t="str">
            <v>Divorced</v>
          </cell>
          <cell r="C69" t="str">
            <v>S</v>
          </cell>
          <cell r="D69">
            <v>23.62</v>
          </cell>
          <cell r="E69" t="str">
            <v/>
          </cell>
          <cell r="F69" t="str">
            <v/>
          </cell>
        </row>
        <row r="70">
          <cell r="B70" t="str">
            <v>Widowed/surviving partner</v>
          </cell>
          <cell r="C70" t="str">
            <v>S</v>
          </cell>
          <cell r="D70">
            <v>81.11</v>
          </cell>
          <cell r="E70" t="str">
            <v/>
          </cell>
          <cell r="F70" t="str">
            <v/>
          </cell>
        </row>
        <row r="71">
          <cell r="B71" t="str">
            <v>Separated</v>
          </cell>
          <cell r="C71">
            <v>53.83</v>
          </cell>
          <cell r="D71">
            <v>16.329999999999998</v>
          </cell>
          <cell r="E71" t="str">
            <v>.</v>
          </cell>
          <cell r="F71" t="str">
            <v/>
          </cell>
        </row>
        <row r="72">
          <cell r="B72" t="str">
            <v>Married/civil union/de facto</v>
          </cell>
          <cell r="C72">
            <v>46.59</v>
          </cell>
          <cell r="D72">
            <v>14.09</v>
          </cell>
          <cell r="E72" t="str">
            <v>.</v>
          </cell>
          <cell r="F72" t="str">
            <v/>
          </cell>
        </row>
        <row r="73">
          <cell r="B73" t="str">
            <v>Adults with disability</v>
          </cell>
          <cell r="C73" t="str">
            <v>S</v>
          </cell>
          <cell r="D73">
            <v>38.47</v>
          </cell>
          <cell r="E73" t="str">
            <v/>
          </cell>
          <cell r="F73" t="str">
            <v/>
          </cell>
        </row>
        <row r="74">
          <cell r="B74" t="str">
            <v>Adults without disability</v>
          </cell>
          <cell r="C74">
            <v>46.51</v>
          </cell>
          <cell r="D74">
            <v>7.98</v>
          </cell>
          <cell r="E74" t="str">
            <v>.‡</v>
          </cell>
          <cell r="F74" t="str">
            <v/>
          </cell>
        </row>
        <row r="75">
          <cell r="B75" t="str">
            <v>Low level of psychological distress</v>
          </cell>
          <cell r="C75">
            <v>50.09</v>
          </cell>
          <cell r="D75">
            <v>9.23</v>
          </cell>
          <cell r="E75" t="str">
            <v>.‡</v>
          </cell>
          <cell r="F75" t="str">
            <v/>
          </cell>
        </row>
        <row r="76">
          <cell r="B76" t="str">
            <v>Moderate level of psychological distress</v>
          </cell>
          <cell r="C76" t="str">
            <v>SŜ</v>
          </cell>
          <cell r="D76">
            <v>18.86</v>
          </cell>
          <cell r="E76" t="str">
            <v/>
          </cell>
          <cell r="F76" t="str">
            <v/>
          </cell>
        </row>
        <row r="77">
          <cell r="B77" t="str">
            <v>High level of psychological distress</v>
          </cell>
          <cell r="C77" t="str">
            <v>Ŝ</v>
          </cell>
          <cell r="D77">
            <v>18.010000000000002</v>
          </cell>
          <cell r="E77" t="str">
            <v/>
          </cell>
          <cell r="F77" t="str">
            <v/>
          </cell>
        </row>
        <row r="78">
          <cell r="B78" t="str">
            <v>No probable serious mental illness</v>
          </cell>
          <cell r="C78">
            <v>50.09</v>
          </cell>
          <cell r="D78">
            <v>9.23</v>
          </cell>
          <cell r="E78" t="str">
            <v>.‡</v>
          </cell>
          <cell r="F78" t="str">
            <v/>
          </cell>
        </row>
        <row r="79">
          <cell r="B79" t="str">
            <v>Probable serious mental illness</v>
          </cell>
          <cell r="C79" t="str">
            <v>SŜ</v>
          </cell>
          <cell r="D79">
            <v>18.86</v>
          </cell>
          <cell r="E79" t="str">
            <v/>
          </cell>
          <cell r="F79" t="str">
            <v/>
          </cell>
        </row>
        <row r="80">
          <cell r="B80" t="str">
            <v>Employed</v>
          </cell>
          <cell r="C80">
            <v>48.02</v>
          </cell>
          <cell r="D80">
            <v>10.66</v>
          </cell>
          <cell r="E80" t="str">
            <v>.</v>
          </cell>
          <cell r="F80" t="str">
            <v/>
          </cell>
        </row>
        <row r="81">
          <cell r="B81" t="str">
            <v>Unemployed</v>
          </cell>
          <cell r="C81" t="str">
            <v>S</v>
          </cell>
          <cell r="D81">
            <v>29.27</v>
          </cell>
          <cell r="E81" t="str">
            <v/>
          </cell>
          <cell r="F81" t="str">
            <v/>
          </cell>
        </row>
        <row r="82">
          <cell r="B82" t="str">
            <v>Retired</v>
          </cell>
          <cell r="C82" t="str">
            <v>S</v>
          </cell>
          <cell r="D82">
            <v>32.56</v>
          </cell>
          <cell r="E82" t="str">
            <v/>
          </cell>
          <cell r="F82" t="str">
            <v/>
          </cell>
        </row>
        <row r="83">
          <cell r="B83" t="str">
            <v>Home or caring duties or voluntary work</v>
          </cell>
          <cell r="C83">
            <v>58.69</v>
          </cell>
          <cell r="D83">
            <v>17.75</v>
          </cell>
          <cell r="E83" t="str">
            <v>.</v>
          </cell>
          <cell r="F83" t="str">
            <v/>
          </cell>
        </row>
        <row r="84">
          <cell r="B84" t="str">
            <v>Not employed, studying</v>
          </cell>
          <cell r="C84" t="str">
            <v>S</v>
          </cell>
          <cell r="D84">
            <v>37.909999999999997</v>
          </cell>
          <cell r="E84" t="str">
            <v/>
          </cell>
          <cell r="F84" t="str">
            <v/>
          </cell>
        </row>
        <row r="85">
          <cell r="B85" t="str">
            <v>Not employed, not actively seeking work/unable to work</v>
          </cell>
          <cell r="C85" t="str">
            <v>SŜ</v>
          </cell>
          <cell r="D85">
            <v>17</v>
          </cell>
          <cell r="E85" t="str">
            <v/>
          </cell>
          <cell r="F85" t="str">
            <v/>
          </cell>
        </row>
        <row r="86">
          <cell r="B86" t="str">
            <v>Other employment status</v>
          </cell>
          <cell r="C86">
            <v>75.72</v>
          </cell>
          <cell r="D86">
            <v>29.6</v>
          </cell>
          <cell r="E86" t="str">
            <v>.</v>
          </cell>
          <cell r="F86" t="str">
            <v/>
          </cell>
        </row>
        <row r="87">
          <cell r="B87" t="str">
            <v>Not in the labour force</v>
          </cell>
          <cell r="C87">
            <v>48.66</v>
          </cell>
          <cell r="D87">
            <v>12.13</v>
          </cell>
          <cell r="E87" t="str">
            <v>.</v>
          </cell>
          <cell r="F87" t="str">
            <v/>
          </cell>
        </row>
        <row r="88">
          <cell r="B88" t="str">
            <v>Personal income: $20,000 or less</v>
          </cell>
          <cell r="C88">
            <v>44.02</v>
          </cell>
          <cell r="D88">
            <v>15.2</v>
          </cell>
          <cell r="E88" t="str">
            <v>.</v>
          </cell>
          <cell r="F88" t="str">
            <v/>
          </cell>
        </row>
        <row r="89">
          <cell r="B89" t="str">
            <v>Personal income: $20,001–$40,000</v>
          </cell>
          <cell r="C89">
            <v>53.22</v>
          </cell>
          <cell r="D89">
            <v>14.79</v>
          </cell>
          <cell r="E89" t="str">
            <v>.</v>
          </cell>
          <cell r="F89" t="str">
            <v/>
          </cell>
        </row>
        <row r="90">
          <cell r="B90" t="str">
            <v>Personal income: $40,001–$60,000</v>
          </cell>
          <cell r="C90" t="str">
            <v>Ŝ</v>
          </cell>
          <cell r="D90">
            <v>18.11</v>
          </cell>
          <cell r="E90" t="str">
            <v/>
          </cell>
          <cell r="F90" t="str">
            <v/>
          </cell>
        </row>
        <row r="91">
          <cell r="B91" t="str">
            <v>Personal income: $60,001 or more</v>
          </cell>
          <cell r="C91">
            <v>43.37</v>
          </cell>
          <cell r="D91">
            <v>17.510000000000002</v>
          </cell>
          <cell r="E91" t="str">
            <v>.</v>
          </cell>
          <cell r="F91" t="str">
            <v/>
          </cell>
        </row>
        <row r="92">
          <cell r="B92" t="str">
            <v>Household income: $40,000 or less</v>
          </cell>
          <cell r="C92">
            <v>51.52</v>
          </cell>
          <cell r="D92">
            <v>11.4</v>
          </cell>
          <cell r="E92" t="str">
            <v>.</v>
          </cell>
          <cell r="F92" t="str">
            <v/>
          </cell>
        </row>
        <row r="93">
          <cell r="B93" t="str">
            <v>Household income: $40,001–$60,000</v>
          </cell>
          <cell r="C93" t="str">
            <v>Ŝ</v>
          </cell>
          <cell r="D93">
            <v>15.78</v>
          </cell>
          <cell r="E93" t="str">
            <v/>
          </cell>
          <cell r="F93" t="str">
            <v/>
          </cell>
        </row>
        <row r="94">
          <cell r="B94" t="str">
            <v>Household income: $60,001–$100,000</v>
          </cell>
          <cell r="C94" t="str">
            <v>Ŝ</v>
          </cell>
          <cell r="D94">
            <v>17.11</v>
          </cell>
          <cell r="E94" t="str">
            <v/>
          </cell>
          <cell r="F94" t="str">
            <v/>
          </cell>
        </row>
        <row r="95">
          <cell r="B95" t="str">
            <v>Household income: $100,001 or more</v>
          </cell>
          <cell r="C95">
            <v>37.51</v>
          </cell>
          <cell r="D95">
            <v>17.23</v>
          </cell>
          <cell r="E95" t="str">
            <v>.</v>
          </cell>
          <cell r="F95" t="str">
            <v/>
          </cell>
        </row>
        <row r="96">
          <cell r="B96" t="str">
            <v>Not at all limited</v>
          </cell>
          <cell r="C96">
            <v>43.94</v>
          </cell>
          <cell r="D96">
            <v>15.98</v>
          </cell>
          <cell r="E96" t="str">
            <v>.</v>
          </cell>
          <cell r="F96" t="str">
            <v/>
          </cell>
        </row>
        <row r="97">
          <cell r="B97" t="str">
            <v>A little limited</v>
          </cell>
          <cell r="C97" t="str">
            <v>S</v>
          </cell>
          <cell r="D97">
            <v>22.75</v>
          </cell>
          <cell r="E97" t="str">
            <v/>
          </cell>
          <cell r="F97" t="str">
            <v/>
          </cell>
        </row>
        <row r="98">
          <cell r="B98" t="str">
            <v>Quite limited</v>
          </cell>
          <cell r="C98">
            <v>54.22</v>
          </cell>
          <cell r="D98">
            <v>25.1</v>
          </cell>
          <cell r="E98" t="str">
            <v>.</v>
          </cell>
          <cell r="F98" t="str">
            <v/>
          </cell>
        </row>
        <row r="99">
          <cell r="B99" t="str">
            <v>Very limited</v>
          </cell>
          <cell r="C99">
            <v>45.21</v>
          </cell>
          <cell r="D99">
            <v>21.62</v>
          </cell>
          <cell r="E99" t="str">
            <v>.</v>
          </cell>
          <cell r="F99" t="str">
            <v/>
          </cell>
        </row>
        <row r="100">
          <cell r="B100" t="str">
            <v>Couldn't buy it</v>
          </cell>
          <cell r="C100">
            <v>51.62</v>
          </cell>
          <cell r="D100">
            <v>12.17</v>
          </cell>
          <cell r="E100" t="str">
            <v>.</v>
          </cell>
          <cell r="F100" t="str">
            <v/>
          </cell>
        </row>
        <row r="101">
          <cell r="B101" t="str">
            <v>Not at all limited</v>
          </cell>
          <cell r="C101">
            <v>43.94</v>
          </cell>
          <cell r="D101">
            <v>15.98</v>
          </cell>
          <cell r="E101" t="str">
            <v>.</v>
          </cell>
          <cell r="F101" t="str">
            <v/>
          </cell>
        </row>
        <row r="102">
          <cell r="B102" t="str">
            <v>A little limited</v>
          </cell>
          <cell r="C102" t="str">
            <v>S</v>
          </cell>
          <cell r="D102">
            <v>22.75</v>
          </cell>
          <cell r="E102" t="str">
            <v/>
          </cell>
          <cell r="F102" t="str">
            <v/>
          </cell>
        </row>
        <row r="103">
          <cell r="B103" t="str">
            <v>Quite or very limited</v>
          </cell>
          <cell r="C103">
            <v>48.88</v>
          </cell>
          <cell r="D103">
            <v>16.7</v>
          </cell>
          <cell r="E103" t="str">
            <v>.</v>
          </cell>
          <cell r="F103" t="str">
            <v/>
          </cell>
        </row>
        <row r="104">
          <cell r="B104" t="str">
            <v>Couldn't buy it</v>
          </cell>
          <cell r="C104">
            <v>51.62</v>
          </cell>
          <cell r="D104">
            <v>12.17</v>
          </cell>
          <cell r="E104" t="str">
            <v>.</v>
          </cell>
          <cell r="F104" t="str">
            <v/>
          </cell>
        </row>
        <row r="105">
          <cell r="B105" t="str">
            <v>Yes, can meet unexpected expense</v>
          </cell>
          <cell r="C105">
            <v>45.05</v>
          </cell>
          <cell r="D105">
            <v>11.25</v>
          </cell>
          <cell r="E105" t="str">
            <v>.</v>
          </cell>
          <cell r="F105" t="str">
            <v/>
          </cell>
        </row>
        <row r="106">
          <cell r="B106" t="str">
            <v>No, cannot meet unexpected expense</v>
          </cell>
          <cell r="C106">
            <v>50.74</v>
          </cell>
          <cell r="D106">
            <v>11.76</v>
          </cell>
          <cell r="E106" t="str">
            <v>.</v>
          </cell>
          <cell r="F106" t="str">
            <v/>
          </cell>
        </row>
        <row r="107">
          <cell r="B107" t="str">
            <v>Household had no vehicle access</v>
          </cell>
          <cell r="C107">
            <v>66.14</v>
          </cell>
          <cell r="D107">
            <v>21.29</v>
          </cell>
          <cell r="E107" t="str">
            <v>.</v>
          </cell>
          <cell r="F107" t="str">
            <v/>
          </cell>
        </row>
        <row r="108">
          <cell r="B108" t="str">
            <v>Household had vehicle access</v>
          </cell>
          <cell r="C108">
            <v>46.17</v>
          </cell>
          <cell r="D108">
            <v>8.82</v>
          </cell>
          <cell r="E108" t="str">
            <v>.‡</v>
          </cell>
          <cell r="F108" t="str">
            <v/>
          </cell>
        </row>
        <row r="109">
          <cell r="B109" t="str">
            <v>Household had no access to device</v>
          </cell>
          <cell r="C109" t="str">
            <v>S</v>
          </cell>
          <cell r="D109">
            <v>36.93</v>
          </cell>
          <cell r="E109" t="str">
            <v/>
          </cell>
          <cell r="F109" t="str">
            <v/>
          </cell>
        </row>
        <row r="110">
          <cell r="B110" t="str">
            <v>Household had access to device</v>
          </cell>
          <cell r="C110">
            <v>47.22</v>
          </cell>
          <cell r="D110">
            <v>8.39</v>
          </cell>
          <cell r="E110" t="str">
            <v>.‡</v>
          </cell>
          <cell r="F110" t="str">
            <v/>
          </cell>
        </row>
        <row r="111">
          <cell r="B111" t="str">
            <v>One person household</v>
          </cell>
          <cell r="C111">
            <v>49.31</v>
          </cell>
          <cell r="D111">
            <v>13.12</v>
          </cell>
          <cell r="E111" t="str">
            <v>.</v>
          </cell>
          <cell r="F111" t="str">
            <v/>
          </cell>
        </row>
        <row r="112">
          <cell r="B112" t="str">
            <v>One parent with child(ren)</v>
          </cell>
          <cell r="C112">
            <v>54.62</v>
          </cell>
          <cell r="D112">
            <v>13.49</v>
          </cell>
          <cell r="E112" t="str">
            <v>.</v>
          </cell>
          <cell r="F112" t="str">
            <v/>
          </cell>
        </row>
        <row r="113">
          <cell r="B113" t="str">
            <v>Couple only</v>
          </cell>
          <cell r="C113" t="str">
            <v>S</v>
          </cell>
          <cell r="D113">
            <v>30.17</v>
          </cell>
          <cell r="E113" t="str">
            <v/>
          </cell>
          <cell r="F113" t="str">
            <v/>
          </cell>
        </row>
        <row r="114">
          <cell r="B114" t="str">
            <v>Couple with child(ren)</v>
          </cell>
          <cell r="C114">
            <v>45.55</v>
          </cell>
          <cell r="D114">
            <v>20.62</v>
          </cell>
          <cell r="E114" t="str">
            <v>.</v>
          </cell>
          <cell r="F114" t="str">
            <v/>
          </cell>
        </row>
        <row r="115">
          <cell r="B115" t="str">
            <v>Other multi-person household</v>
          </cell>
          <cell r="C115" t="str">
            <v>S</v>
          </cell>
          <cell r="D115">
            <v>22.01</v>
          </cell>
          <cell r="E115" t="str">
            <v/>
          </cell>
          <cell r="F115" t="str">
            <v/>
          </cell>
        </row>
        <row r="116">
          <cell r="B116" t="str">
            <v>Other household with couple and/or child</v>
          </cell>
          <cell r="C116" t="str">
            <v>Ŝ</v>
          </cell>
          <cell r="D116">
            <v>18.86</v>
          </cell>
          <cell r="E116" t="str">
            <v/>
          </cell>
          <cell r="F116" t="str">
            <v/>
          </cell>
        </row>
        <row r="117">
          <cell r="B117" t="str">
            <v>One-person household</v>
          </cell>
          <cell r="C117">
            <v>49.31</v>
          </cell>
          <cell r="D117">
            <v>13.12</v>
          </cell>
          <cell r="E117" t="str">
            <v>.</v>
          </cell>
          <cell r="F117" t="str">
            <v/>
          </cell>
        </row>
        <row r="118">
          <cell r="B118" t="str">
            <v>Two-people household</v>
          </cell>
          <cell r="C118" t="str">
            <v>Ŝ</v>
          </cell>
          <cell r="D118">
            <v>18.559999999999999</v>
          </cell>
          <cell r="E118" t="str">
            <v/>
          </cell>
          <cell r="F118" t="str">
            <v/>
          </cell>
        </row>
        <row r="119">
          <cell r="B119" t="str">
            <v>Three-people household</v>
          </cell>
          <cell r="C119">
            <v>58.4</v>
          </cell>
          <cell r="D119">
            <v>16.600000000000001</v>
          </cell>
          <cell r="E119" t="str">
            <v>.</v>
          </cell>
          <cell r="F119" t="str">
            <v/>
          </cell>
        </row>
        <row r="120">
          <cell r="B120" t="str">
            <v>Four-people household</v>
          </cell>
          <cell r="C120">
            <v>45.77</v>
          </cell>
          <cell r="D120">
            <v>19.79</v>
          </cell>
          <cell r="E120" t="str">
            <v>.</v>
          </cell>
          <cell r="F120" t="str">
            <v/>
          </cell>
        </row>
        <row r="121">
          <cell r="B121" t="str">
            <v>Five-or-more-people household</v>
          </cell>
          <cell r="C121" t="str">
            <v>Ŝ</v>
          </cell>
          <cell r="D121">
            <v>19.84</v>
          </cell>
          <cell r="E121" t="str">
            <v/>
          </cell>
          <cell r="F121" t="str">
            <v/>
          </cell>
        </row>
        <row r="122">
          <cell r="B122" t="str">
            <v>No children in household</v>
          </cell>
          <cell r="C122">
            <v>41.52</v>
          </cell>
          <cell r="D122">
            <v>11.24</v>
          </cell>
          <cell r="E122" t="str">
            <v>.</v>
          </cell>
          <cell r="F122" t="str">
            <v/>
          </cell>
        </row>
        <row r="123">
          <cell r="B123" t="str">
            <v>One-child household</v>
          </cell>
          <cell r="C123">
            <v>49.75</v>
          </cell>
          <cell r="D123">
            <v>22.39</v>
          </cell>
          <cell r="E123" t="str">
            <v>.</v>
          </cell>
          <cell r="F123" t="str">
            <v/>
          </cell>
        </row>
        <row r="124">
          <cell r="B124" t="str">
            <v>Two-or-more-children household</v>
          </cell>
          <cell r="C124">
            <v>53.65</v>
          </cell>
          <cell r="D124">
            <v>15.1</v>
          </cell>
          <cell r="E124" t="str">
            <v>.</v>
          </cell>
          <cell r="F124" t="str">
            <v/>
          </cell>
        </row>
        <row r="125">
          <cell r="B125" t="str">
            <v>No children in household</v>
          </cell>
          <cell r="C125">
            <v>41.52</v>
          </cell>
          <cell r="D125">
            <v>11.24</v>
          </cell>
          <cell r="E125" t="str">
            <v>.</v>
          </cell>
          <cell r="F125" t="str">
            <v/>
          </cell>
        </row>
        <row r="126">
          <cell r="B126" t="str">
            <v>One-or-more-children household</v>
          </cell>
          <cell r="C126">
            <v>52.47</v>
          </cell>
          <cell r="D126">
            <v>12.1</v>
          </cell>
          <cell r="E126" t="str">
            <v>.</v>
          </cell>
          <cell r="F126" t="str">
            <v/>
          </cell>
        </row>
        <row r="127">
          <cell r="B127" t="str">
            <v>Yes, lived at current address</v>
          </cell>
          <cell r="C127">
            <v>45.06</v>
          </cell>
          <cell r="D127">
            <v>9.77</v>
          </cell>
          <cell r="E127" t="str">
            <v>.‡</v>
          </cell>
          <cell r="F127" t="str">
            <v/>
          </cell>
        </row>
        <row r="128">
          <cell r="B128" t="str">
            <v>No, did not live at current address</v>
          </cell>
          <cell r="C128">
            <v>54.56</v>
          </cell>
          <cell r="D128">
            <v>16.25</v>
          </cell>
          <cell r="E128" t="str">
            <v>.</v>
          </cell>
          <cell r="F128" t="str">
            <v/>
          </cell>
        </row>
        <row r="129">
          <cell r="B129" t="str">
            <v>Owned</v>
          </cell>
          <cell r="C129">
            <v>47</v>
          </cell>
          <cell r="D129">
            <v>13.37</v>
          </cell>
          <cell r="E129" t="str">
            <v>.</v>
          </cell>
          <cell r="F129" t="str">
            <v/>
          </cell>
        </row>
        <row r="130">
          <cell r="B130" t="str">
            <v>Rented, private</v>
          </cell>
          <cell r="C130">
            <v>48.84</v>
          </cell>
          <cell r="D130">
            <v>12.44</v>
          </cell>
          <cell r="E130" t="str">
            <v>.</v>
          </cell>
          <cell r="F130" t="str">
            <v/>
          </cell>
        </row>
      </sheetData>
      <sheetData sheetId="32">
        <row r="4">
          <cell r="B4" t="str">
            <v>New Zealand Average</v>
          </cell>
          <cell r="C4">
            <v>63</v>
          </cell>
          <cell r="D4">
            <v>15.87</v>
          </cell>
          <cell r="E4" t="str">
            <v/>
          </cell>
        </row>
        <row r="5">
          <cell r="B5" t="str">
            <v>Male</v>
          </cell>
          <cell r="C5">
            <v>11</v>
          </cell>
          <cell r="D5">
            <v>39.19</v>
          </cell>
          <cell r="E5" t="str">
            <v>#</v>
          </cell>
        </row>
        <row r="6">
          <cell r="B6" t="str">
            <v>Female</v>
          </cell>
          <cell r="C6">
            <v>51</v>
          </cell>
          <cell r="D6">
            <v>16.87</v>
          </cell>
          <cell r="E6" t="str">
            <v/>
          </cell>
        </row>
        <row r="7">
          <cell r="B7" t="str">
            <v>Gender diverse</v>
          </cell>
          <cell r="C7" t="str">
            <v>S</v>
          </cell>
          <cell r="D7">
            <v>196.65</v>
          </cell>
          <cell r="E7" t="str">
            <v/>
          </cell>
        </row>
        <row r="8">
          <cell r="B8" t="str">
            <v>Cis-male</v>
          </cell>
          <cell r="C8">
            <v>11</v>
          </cell>
          <cell r="D8">
            <v>39.24</v>
          </cell>
          <cell r="E8" t="str">
            <v>#</v>
          </cell>
        </row>
        <row r="9">
          <cell r="B9" t="str">
            <v>Cis-female</v>
          </cell>
          <cell r="C9">
            <v>51</v>
          </cell>
          <cell r="D9">
            <v>17</v>
          </cell>
          <cell r="E9" t="str">
            <v/>
          </cell>
        </row>
        <row r="10">
          <cell r="B10" t="str">
            <v>Gender-diverse or trans-gender</v>
          </cell>
          <cell r="C10" t="str">
            <v>S</v>
          </cell>
          <cell r="D10">
            <v>108.49</v>
          </cell>
          <cell r="E10" t="str">
            <v/>
          </cell>
        </row>
        <row r="11">
          <cell r="B11" t="str">
            <v>Heterosexual</v>
          </cell>
          <cell r="C11">
            <v>56</v>
          </cell>
          <cell r="D11">
            <v>15.72</v>
          </cell>
          <cell r="E11" t="str">
            <v/>
          </cell>
        </row>
        <row r="12">
          <cell r="B12" t="str">
            <v>Gay or lesbian</v>
          </cell>
          <cell r="C12" t="str">
            <v>S</v>
          </cell>
          <cell r="D12">
            <v>120.73</v>
          </cell>
          <cell r="E12" t="str">
            <v/>
          </cell>
        </row>
        <row r="13">
          <cell r="B13" t="str">
            <v>Bisexual</v>
          </cell>
          <cell r="C13" t="str">
            <v>S</v>
          </cell>
          <cell r="D13">
            <v>81.680000000000007</v>
          </cell>
          <cell r="E13" t="str">
            <v/>
          </cell>
        </row>
        <row r="14">
          <cell r="B14" t="str">
            <v>Other sexual identity</v>
          </cell>
          <cell r="C14" t="str">
            <v>S</v>
          </cell>
          <cell r="D14">
            <v>127.48</v>
          </cell>
          <cell r="E14" t="str">
            <v/>
          </cell>
        </row>
        <row r="15">
          <cell r="B15" t="str">
            <v>People with diverse sexualities</v>
          </cell>
          <cell r="C15" t="str">
            <v>S</v>
          </cell>
          <cell r="D15">
            <v>59.79</v>
          </cell>
          <cell r="E15" t="str">
            <v/>
          </cell>
        </row>
        <row r="16">
          <cell r="B16" t="str">
            <v>Not LGBT</v>
          </cell>
          <cell r="C16">
            <v>56</v>
          </cell>
          <cell r="D16">
            <v>15.43</v>
          </cell>
          <cell r="E16" t="str">
            <v/>
          </cell>
        </row>
        <row r="17">
          <cell r="B17" t="str">
            <v>LGBT</v>
          </cell>
          <cell r="C17" t="str">
            <v>S</v>
          </cell>
          <cell r="D17">
            <v>55.95</v>
          </cell>
          <cell r="E17" t="str">
            <v/>
          </cell>
        </row>
        <row r="18">
          <cell r="B18" t="str">
            <v>15–19 years</v>
          </cell>
          <cell r="C18" t="str">
            <v>S</v>
          </cell>
          <cell r="D18">
            <v>63.26</v>
          </cell>
          <cell r="E18" t="str">
            <v/>
          </cell>
        </row>
        <row r="19">
          <cell r="B19" t="str">
            <v>20–29 years</v>
          </cell>
          <cell r="C19">
            <v>15</v>
          </cell>
          <cell r="D19">
            <v>29.33</v>
          </cell>
          <cell r="E19" t="str">
            <v>#</v>
          </cell>
        </row>
        <row r="20">
          <cell r="B20" t="str">
            <v>30–39 years</v>
          </cell>
          <cell r="C20">
            <v>18</v>
          </cell>
          <cell r="D20">
            <v>35.76</v>
          </cell>
          <cell r="E20" t="str">
            <v>#</v>
          </cell>
        </row>
        <row r="21">
          <cell r="B21" t="str">
            <v>40–49 years</v>
          </cell>
          <cell r="C21">
            <v>15</v>
          </cell>
          <cell r="D21">
            <v>37.81</v>
          </cell>
          <cell r="E21" t="str">
            <v>#</v>
          </cell>
        </row>
        <row r="22">
          <cell r="B22" t="str">
            <v>50–59 years</v>
          </cell>
          <cell r="C22">
            <v>7</v>
          </cell>
          <cell r="D22">
            <v>47.88</v>
          </cell>
          <cell r="E22" t="str">
            <v>#</v>
          </cell>
        </row>
        <row r="23">
          <cell r="B23" t="str">
            <v>60–64 years</v>
          </cell>
          <cell r="C23" t="str">
            <v>S</v>
          </cell>
          <cell r="D23">
            <v>97.38</v>
          </cell>
          <cell r="E23" t="str">
            <v/>
          </cell>
        </row>
        <row r="24">
          <cell r="B24" t="str">
            <v>65 years and over</v>
          </cell>
          <cell r="C24" t="str">
            <v>S</v>
          </cell>
          <cell r="D24">
            <v>59.46</v>
          </cell>
          <cell r="E24" t="str">
            <v/>
          </cell>
        </row>
        <row r="25">
          <cell r="B25" t="str">
            <v>15–29 years</v>
          </cell>
          <cell r="C25">
            <v>18</v>
          </cell>
          <cell r="D25">
            <v>26.92</v>
          </cell>
          <cell r="E25" t="str">
            <v>#</v>
          </cell>
        </row>
        <row r="26">
          <cell r="B26" t="str">
            <v>30–64 years</v>
          </cell>
          <cell r="C26">
            <v>41</v>
          </cell>
          <cell r="D26">
            <v>21.75</v>
          </cell>
          <cell r="E26" t="str">
            <v>#</v>
          </cell>
        </row>
        <row r="27">
          <cell r="B27" t="str">
            <v>65 years and over</v>
          </cell>
          <cell r="C27" t="str">
            <v>S</v>
          </cell>
          <cell r="D27">
            <v>59.46</v>
          </cell>
          <cell r="E27" t="str">
            <v/>
          </cell>
        </row>
        <row r="28">
          <cell r="B28" t="str">
            <v>15–19 years</v>
          </cell>
          <cell r="C28" t="str">
            <v>S</v>
          </cell>
          <cell r="D28">
            <v>63.26</v>
          </cell>
          <cell r="E28" t="str">
            <v/>
          </cell>
        </row>
        <row r="29">
          <cell r="B29" t="str">
            <v>20–29 years</v>
          </cell>
          <cell r="C29">
            <v>15</v>
          </cell>
          <cell r="D29">
            <v>29.33</v>
          </cell>
          <cell r="E29" t="str">
            <v>#</v>
          </cell>
        </row>
        <row r="30">
          <cell r="B30" t="str">
            <v>NZ European</v>
          </cell>
          <cell r="C30">
            <v>44</v>
          </cell>
          <cell r="D30">
            <v>20.34</v>
          </cell>
          <cell r="E30" t="str">
            <v>#</v>
          </cell>
        </row>
        <row r="31">
          <cell r="B31" t="str">
            <v>Māori</v>
          </cell>
          <cell r="C31">
            <v>23</v>
          </cell>
          <cell r="D31">
            <v>25.29</v>
          </cell>
          <cell r="E31" t="str">
            <v>#</v>
          </cell>
        </row>
        <row r="32">
          <cell r="B32" t="str">
            <v>Pacific peoples</v>
          </cell>
          <cell r="C32">
            <v>5</v>
          </cell>
          <cell r="D32">
            <v>49.76</v>
          </cell>
          <cell r="E32" t="str">
            <v>#</v>
          </cell>
        </row>
        <row r="33">
          <cell r="B33" t="str">
            <v>Asian</v>
          </cell>
          <cell r="C33" t="str">
            <v>S</v>
          </cell>
          <cell r="D33">
            <v>95.54</v>
          </cell>
          <cell r="E33" t="str">
            <v/>
          </cell>
        </row>
        <row r="34">
          <cell r="B34" t="str">
            <v>Chinese</v>
          </cell>
          <cell r="C34" t="str">
            <v>S</v>
          </cell>
          <cell r="D34">
            <v>196.03</v>
          </cell>
          <cell r="E34" t="str">
            <v/>
          </cell>
        </row>
        <row r="35">
          <cell r="B35" t="str">
            <v>Indian</v>
          </cell>
          <cell r="C35" t="str">
            <v>S</v>
          </cell>
          <cell r="D35">
            <v>122.05</v>
          </cell>
          <cell r="E35" t="str">
            <v/>
          </cell>
        </row>
        <row r="36">
          <cell r="B36" t="str">
            <v>Other Asian ethnicity</v>
          </cell>
          <cell r="C36" t="str">
            <v>S</v>
          </cell>
          <cell r="D36">
            <v>200.62</v>
          </cell>
          <cell r="E36" t="str">
            <v/>
          </cell>
        </row>
        <row r="37">
          <cell r="B37" t="str">
            <v>Other ethnicity</v>
          </cell>
          <cell r="C37" t="str">
            <v>S</v>
          </cell>
          <cell r="D37">
            <v>158.53</v>
          </cell>
          <cell r="E37" t="str">
            <v/>
          </cell>
        </row>
        <row r="38">
          <cell r="B38" t="str">
            <v>Other ethnicity (except European and Māori)</v>
          </cell>
          <cell r="C38">
            <v>7</v>
          </cell>
          <cell r="D38">
            <v>42.28</v>
          </cell>
          <cell r="E38" t="str">
            <v>#</v>
          </cell>
        </row>
        <row r="39">
          <cell r="B39" t="str">
            <v>Other ethnicity (except European, Māori and Asian)</v>
          </cell>
          <cell r="C39">
            <v>6</v>
          </cell>
          <cell r="D39">
            <v>47.44</v>
          </cell>
          <cell r="E39" t="str">
            <v>#</v>
          </cell>
        </row>
        <row r="40">
          <cell r="B40" t="str">
            <v>Other ethnicity (except European, Māori and Pacific)</v>
          </cell>
          <cell r="C40" t="str">
            <v>S</v>
          </cell>
          <cell r="D40">
            <v>86.25</v>
          </cell>
          <cell r="E40" t="str">
            <v/>
          </cell>
        </row>
        <row r="41">
          <cell r="B41">
            <v>2018</v>
          </cell>
          <cell r="C41">
            <v>34</v>
          </cell>
          <cell r="D41">
            <v>23.43</v>
          </cell>
          <cell r="E41" t="str">
            <v>#</v>
          </cell>
        </row>
        <row r="42">
          <cell r="B42" t="str">
            <v>2019/20</v>
          </cell>
          <cell r="C42">
            <v>29</v>
          </cell>
          <cell r="D42">
            <v>24.69</v>
          </cell>
          <cell r="E42" t="str">
            <v>#</v>
          </cell>
        </row>
        <row r="43">
          <cell r="B43" t="str">
            <v>Auckland</v>
          </cell>
          <cell r="C43">
            <v>16</v>
          </cell>
          <cell r="D43">
            <v>29.94</v>
          </cell>
          <cell r="E43" t="str">
            <v>#</v>
          </cell>
        </row>
        <row r="44">
          <cell r="B44" t="str">
            <v>Wellington</v>
          </cell>
          <cell r="C44">
            <v>6</v>
          </cell>
          <cell r="D44">
            <v>45.46</v>
          </cell>
          <cell r="E44" t="str">
            <v>#</v>
          </cell>
        </row>
        <row r="45">
          <cell r="B45" t="str">
            <v>Rest of North Island</v>
          </cell>
          <cell r="C45">
            <v>21</v>
          </cell>
          <cell r="D45">
            <v>32.33</v>
          </cell>
          <cell r="E45" t="str">
            <v>#</v>
          </cell>
        </row>
        <row r="46">
          <cell r="B46" t="str">
            <v>Canterbury</v>
          </cell>
          <cell r="C46">
            <v>13</v>
          </cell>
          <cell r="D46">
            <v>42.8</v>
          </cell>
          <cell r="E46" t="str">
            <v>#</v>
          </cell>
        </row>
        <row r="47">
          <cell r="B47" t="str">
            <v>Rest of South Island</v>
          </cell>
          <cell r="C47">
            <v>7</v>
          </cell>
          <cell r="D47">
            <v>41.13</v>
          </cell>
          <cell r="E47" t="str">
            <v>#</v>
          </cell>
        </row>
        <row r="48">
          <cell r="B48" t="str">
            <v>Major urban area</v>
          </cell>
          <cell r="C48">
            <v>30</v>
          </cell>
          <cell r="D48">
            <v>22.58</v>
          </cell>
          <cell r="E48" t="str">
            <v>#</v>
          </cell>
        </row>
        <row r="49">
          <cell r="B49" t="str">
            <v>Large urban area</v>
          </cell>
          <cell r="C49">
            <v>10</v>
          </cell>
          <cell r="D49">
            <v>35.01</v>
          </cell>
          <cell r="E49" t="str">
            <v>#</v>
          </cell>
        </row>
        <row r="50">
          <cell r="B50" t="str">
            <v>Medium urban area</v>
          </cell>
          <cell r="C50" t="str">
            <v>S</v>
          </cell>
          <cell r="D50">
            <v>70.16</v>
          </cell>
          <cell r="E50" t="str">
            <v/>
          </cell>
        </row>
        <row r="51">
          <cell r="B51" t="str">
            <v>Small urban area</v>
          </cell>
          <cell r="C51" t="str">
            <v>S</v>
          </cell>
          <cell r="D51">
            <v>62.05</v>
          </cell>
          <cell r="E51" t="str">
            <v/>
          </cell>
        </row>
        <row r="52">
          <cell r="B52" t="str">
            <v>Rural settlement/rural other</v>
          </cell>
          <cell r="C52">
            <v>9</v>
          </cell>
          <cell r="D52">
            <v>49.63</v>
          </cell>
          <cell r="E52" t="str">
            <v>#</v>
          </cell>
        </row>
        <row r="53">
          <cell r="B53" t="str">
            <v>Major urban area</v>
          </cell>
          <cell r="C53">
            <v>30</v>
          </cell>
          <cell r="D53">
            <v>22.58</v>
          </cell>
          <cell r="E53" t="str">
            <v>#</v>
          </cell>
        </row>
        <row r="54">
          <cell r="B54" t="str">
            <v>Medium/large urban area</v>
          </cell>
          <cell r="C54">
            <v>16</v>
          </cell>
          <cell r="D54">
            <v>34.35</v>
          </cell>
          <cell r="E54" t="str">
            <v>#</v>
          </cell>
        </row>
        <row r="55">
          <cell r="B55" t="str">
            <v>Small urban/rural area</v>
          </cell>
          <cell r="C55">
            <v>17</v>
          </cell>
          <cell r="D55">
            <v>40.03</v>
          </cell>
          <cell r="E55" t="str">
            <v>#</v>
          </cell>
        </row>
        <row r="56">
          <cell r="B56" t="str">
            <v>Quintile 1 (least deprived)</v>
          </cell>
          <cell r="C56">
            <v>8</v>
          </cell>
          <cell r="D56">
            <v>46.1</v>
          </cell>
          <cell r="E56" t="str">
            <v>#</v>
          </cell>
        </row>
        <row r="57">
          <cell r="B57" t="str">
            <v>Quintile 2</v>
          </cell>
          <cell r="C57" t="str">
            <v>S</v>
          </cell>
          <cell r="D57">
            <v>62.21</v>
          </cell>
          <cell r="E57" t="str">
            <v/>
          </cell>
        </row>
        <row r="58">
          <cell r="B58" t="str">
            <v>Quintile 3</v>
          </cell>
          <cell r="C58">
            <v>13</v>
          </cell>
          <cell r="D58">
            <v>40.119999999999997</v>
          </cell>
          <cell r="E58" t="str">
            <v>#</v>
          </cell>
        </row>
        <row r="59">
          <cell r="B59" t="str">
            <v>Quintile 4</v>
          </cell>
          <cell r="C59">
            <v>13</v>
          </cell>
          <cell r="D59">
            <v>33.51</v>
          </cell>
          <cell r="E59" t="str">
            <v>#</v>
          </cell>
        </row>
        <row r="60">
          <cell r="B60" t="str">
            <v>Quintile 5 (most deprived)</v>
          </cell>
          <cell r="C60">
            <v>22</v>
          </cell>
          <cell r="D60">
            <v>27.08</v>
          </cell>
          <cell r="E60" t="str">
            <v>#</v>
          </cell>
        </row>
        <row r="61">
          <cell r="B61" t="str">
            <v>Had partner within last 12 months</v>
          </cell>
          <cell r="C61">
            <v>46</v>
          </cell>
          <cell r="D61">
            <v>16.899999999999999</v>
          </cell>
          <cell r="E61" t="str">
            <v/>
          </cell>
        </row>
        <row r="62">
          <cell r="B62" t="str">
            <v>Did not have partner within last 12 months</v>
          </cell>
          <cell r="C62">
            <v>17</v>
          </cell>
          <cell r="D62">
            <v>32.97</v>
          </cell>
          <cell r="E62" t="str">
            <v>#</v>
          </cell>
        </row>
        <row r="63">
          <cell r="B63" t="str">
            <v>Has ever had a partner</v>
          </cell>
          <cell r="C63">
            <v>61</v>
          </cell>
          <cell r="D63">
            <v>16.27</v>
          </cell>
          <cell r="E63" t="str">
            <v/>
          </cell>
        </row>
        <row r="64">
          <cell r="B64" t="str">
            <v>Has never had a partner</v>
          </cell>
          <cell r="C64" t="str">
            <v>S</v>
          </cell>
          <cell r="D64">
            <v>99.59</v>
          </cell>
          <cell r="E64" t="str">
            <v/>
          </cell>
        </row>
        <row r="65">
          <cell r="B65" t="str">
            <v>Partnered – legally registered</v>
          </cell>
          <cell r="C65">
            <v>17</v>
          </cell>
          <cell r="D65">
            <v>31.02</v>
          </cell>
          <cell r="E65" t="str">
            <v>#</v>
          </cell>
        </row>
        <row r="66">
          <cell r="B66" t="str">
            <v>Partnered – not legally registered</v>
          </cell>
          <cell r="C66">
            <v>9</v>
          </cell>
          <cell r="D66">
            <v>38.229999999999997</v>
          </cell>
          <cell r="E66" t="str">
            <v>#</v>
          </cell>
        </row>
        <row r="67">
          <cell r="B67" t="str">
            <v>Non-partnered</v>
          </cell>
          <cell r="C67">
            <v>37</v>
          </cell>
          <cell r="D67">
            <v>22.03</v>
          </cell>
          <cell r="E67" t="str">
            <v>#</v>
          </cell>
        </row>
        <row r="68">
          <cell r="B68" t="str">
            <v>Never married and never in a civil union</v>
          </cell>
          <cell r="C68">
            <v>18</v>
          </cell>
          <cell r="D68">
            <v>28.92</v>
          </cell>
          <cell r="E68" t="str">
            <v>#</v>
          </cell>
        </row>
        <row r="69">
          <cell r="B69" t="str">
            <v>Divorced</v>
          </cell>
          <cell r="C69">
            <v>6</v>
          </cell>
          <cell r="D69">
            <v>49.26</v>
          </cell>
          <cell r="E69" t="str">
            <v>#</v>
          </cell>
        </row>
        <row r="70">
          <cell r="B70" t="str">
            <v>Widowed/surviving partner</v>
          </cell>
          <cell r="C70" t="str">
            <v>S</v>
          </cell>
          <cell r="D70">
            <v>100.34</v>
          </cell>
          <cell r="E70" t="str">
            <v/>
          </cell>
        </row>
        <row r="71">
          <cell r="B71" t="str">
            <v>Separated</v>
          </cell>
          <cell r="C71">
            <v>19</v>
          </cell>
          <cell r="D71">
            <v>33.03</v>
          </cell>
          <cell r="E71" t="str">
            <v>#</v>
          </cell>
        </row>
        <row r="72">
          <cell r="B72" t="str">
            <v>Married/civil union/de facto</v>
          </cell>
          <cell r="C72">
            <v>18</v>
          </cell>
          <cell r="D72">
            <v>30.49</v>
          </cell>
          <cell r="E72" t="str">
            <v>#</v>
          </cell>
        </row>
        <row r="73">
          <cell r="B73" t="str">
            <v>Adults with disability</v>
          </cell>
          <cell r="C73" t="str">
            <v>S</v>
          </cell>
          <cell r="D73">
            <v>66.650000000000006</v>
          </cell>
          <cell r="E73" t="str">
            <v/>
          </cell>
        </row>
        <row r="74">
          <cell r="B74" t="str">
            <v>Adults without disability</v>
          </cell>
          <cell r="C74">
            <v>56</v>
          </cell>
          <cell r="D74">
            <v>17.059999999999999</v>
          </cell>
          <cell r="E74" t="str">
            <v/>
          </cell>
        </row>
        <row r="75">
          <cell r="B75" t="str">
            <v>Low level of psychological distress</v>
          </cell>
          <cell r="C75">
            <v>48</v>
          </cell>
          <cell r="D75">
            <v>19.02</v>
          </cell>
          <cell r="E75" t="str">
            <v/>
          </cell>
        </row>
        <row r="76">
          <cell r="B76" t="str">
            <v>Moderate level of psychological distress</v>
          </cell>
          <cell r="C76" t="str">
            <v>S</v>
          </cell>
          <cell r="D76">
            <v>51.54</v>
          </cell>
          <cell r="E76" t="str">
            <v/>
          </cell>
        </row>
        <row r="77">
          <cell r="B77" t="str">
            <v>High level of psychological distress</v>
          </cell>
          <cell r="C77" t="str">
            <v>S</v>
          </cell>
          <cell r="D77">
            <v>52.25</v>
          </cell>
          <cell r="E77" t="str">
            <v/>
          </cell>
        </row>
        <row r="78">
          <cell r="B78" t="str">
            <v>No probable serious mental illness</v>
          </cell>
          <cell r="C78">
            <v>48</v>
          </cell>
          <cell r="D78">
            <v>19.02</v>
          </cell>
          <cell r="E78" t="str">
            <v/>
          </cell>
        </row>
        <row r="79">
          <cell r="B79" t="str">
            <v>Probable serious mental illness</v>
          </cell>
          <cell r="C79" t="str">
            <v>S</v>
          </cell>
          <cell r="D79">
            <v>51.54</v>
          </cell>
          <cell r="E79" t="str">
            <v/>
          </cell>
        </row>
        <row r="80">
          <cell r="B80" t="str">
            <v>Employed</v>
          </cell>
          <cell r="C80">
            <v>34</v>
          </cell>
          <cell r="D80">
            <v>22.58</v>
          </cell>
          <cell r="E80" t="str">
            <v>#</v>
          </cell>
        </row>
        <row r="81">
          <cell r="B81" t="str">
            <v>Unemployed</v>
          </cell>
          <cell r="C81" t="str">
            <v>S</v>
          </cell>
          <cell r="D81">
            <v>52.42</v>
          </cell>
          <cell r="E81" t="str">
            <v/>
          </cell>
        </row>
        <row r="82">
          <cell r="B82" t="str">
            <v>Retired</v>
          </cell>
          <cell r="C82" t="str">
            <v>S</v>
          </cell>
          <cell r="D82">
            <v>67.540000000000006</v>
          </cell>
          <cell r="E82" t="str">
            <v/>
          </cell>
        </row>
        <row r="83">
          <cell r="B83" t="str">
            <v>Home or caring duties or voluntary work</v>
          </cell>
          <cell r="C83">
            <v>10</v>
          </cell>
          <cell r="D83">
            <v>40.46</v>
          </cell>
          <cell r="E83" t="str">
            <v>#</v>
          </cell>
        </row>
        <row r="84">
          <cell r="B84" t="str">
            <v>Not employed, studying</v>
          </cell>
          <cell r="C84" t="str">
            <v>S</v>
          </cell>
          <cell r="D84">
            <v>62.28</v>
          </cell>
          <cell r="E84" t="str">
            <v/>
          </cell>
        </row>
        <row r="85">
          <cell r="B85" t="str">
            <v>Not employed, not actively seeking work/unable to work</v>
          </cell>
          <cell r="C85" t="str">
            <v>S</v>
          </cell>
          <cell r="D85">
            <v>55.26</v>
          </cell>
          <cell r="E85" t="str">
            <v/>
          </cell>
        </row>
        <row r="86">
          <cell r="B86" t="str">
            <v>Other employment status</v>
          </cell>
          <cell r="C86" t="str">
            <v>S</v>
          </cell>
          <cell r="D86">
            <v>73.89</v>
          </cell>
          <cell r="E86" t="str">
            <v/>
          </cell>
        </row>
        <row r="87">
          <cell r="B87" t="str">
            <v>Not in the labour force</v>
          </cell>
          <cell r="C87">
            <v>22</v>
          </cell>
          <cell r="D87">
            <v>24.48</v>
          </cell>
          <cell r="E87" t="str">
            <v>#</v>
          </cell>
        </row>
        <row r="88">
          <cell r="B88" t="str">
            <v>Personal income: $20,000 or less</v>
          </cell>
          <cell r="C88">
            <v>19</v>
          </cell>
          <cell r="D88">
            <v>28.28</v>
          </cell>
          <cell r="E88" t="str">
            <v>#</v>
          </cell>
        </row>
        <row r="89">
          <cell r="B89" t="str">
            <v>Personal income: $20,001–$40,000</v>
          </cell>
          <cell r="C89">
            <v>21</v>
          </cell>
          <cell r="D89">
            <v>26.97</v>
          </cell>
          <cell r="E89" t="str">
            <v>#</v>
          </cell>
        </row>
        <row r="90">
          <cell r="B90" t="str">
            <v>Personal income: $40,001–$60,000</v>
          </cell>
          <cell r="C90">
            <v>14</v>
          </cell>
          <cell r="D90">
            <v>34.54</v>
          </cell>
          <cell r="E90" t="str">
            <v>#</v>
          </cell>
        </row>
        <row r="91">
          <cell r="B91" t="str">
            <v>Personal income: $60,001 or more</v>
          </cell>
          <cell r="C91">
            <v>9</v>
          </cell>
          <cell r="D91">
            <v>39.25</v>
          </cell>
          <cell r="E91" t="str">
            <v>#</v>
          </cell>
        </row>
        <row r="92">
          <cell r="B92" t="str">
            <v>Household income: $40,000 or less</v>
          </cell>
          <cell r="C92">
            <v>26</v>
          </cell>
          <cell r="D92">
            <v>23.79</v>
          </cell>
          <cell r="E92" t="str">
            <v>#</v>
          </cell>
        </row>
        <row r="93">
          <cell r="B93" t="str">
            <v>Household income: $40,001–$60,000</v>
          </cell>
          <cell r="C93">
            <v>13</v>
          </cell>
          <cell r="D93">
            <v>36.049999999999997</v>
          </cell>
          <cell r="E93" t="str">
            <v>#</v>
          </cell>
        </row>
        <row r="94">
          <cell r="B94" t="str">
            <v>Household income: $60,001–$100,000</v>
          </cell>
          <cell r="C94">
            <v>14</v>
          </cell>
          <cell r="D94">
            <v>37.35</v>
          </cell>
          <cell r="E94" t="str">
            <v>#</v>
          </cell>
        </row>
        <row r="95">
          <cell r="B95" t="str">
            <v>Household income: $100,001 or more</v>
          </cell>
          <cell r="C95">
            <v>10</v>
          </cell>
          <cell r="D95">
            <v>39.229999999999997</v>
          </cell>
          <cell r="E95" t="str">
            <v>#</v>
          </cell>
        </row>
        <row r="96">
          <cell r="B96" t="str">
            <v>Not at all limited</v>
          </cell>
          <cell r="C96">
            <v>13</v>
          </cell>
          <cell r="D96">
            <v>37.96</v>
          </cell>
          <cell r="E96" t="str">
            <v>#</v>
          </cell>
        </row>
        <row r="97">
          <cell r="B97" t="str">
            <v>A little limited</v>
          </cell>
          <cell r="C97">
            <v>11</v>
          </cell>
          <cell r="D97">
            <v>42.38</v>
          </cell>
          <cell r="E97" t="str">
            <v>#</v>
          </cell>
        </row>
        <row r="98">
          <cell r="B98" t="str">
            <v>Quite limited</v>
          </cell>
          <cell r="C98">
            <v>8</v>
          </cell>
          <cell r="D98">
            <v>46.5</v>
          </cell>
          <cell r="E98" t="str">
            <v>#</v>
          </cell>
        </row>
        <row r="99">
          <cell r="B99" t="str">
            <v>Very limited</v>
          </cell>
          <cell r="C99">
            <v>7</v>
          </cell>
          <cell r="D99">
            <v>49.73</v>
          </cell>
          <cell r="E99" t="str">
            <v>#</v>
          </cell>
        </row>
        <row r="100">
          <cell r="B100" t="str">
            <v>Couldn't buy it</v>
          </cell>
          <cell r="C100">
            <v>23</v>
          </cell>
          <cell r="D100">
            <v>21.91</v>
          </cell>
          <cell r="E100" t="str">
            <v>#</v>
          </cell>
        </row>
        <row r="101">
          <cell r="B101" t="str">
            <v>Not at all limited</v>
          </cell>
          <cell r="C101">
            <v>13</v>
          </cell>
          <cell r="D101">
            <v>37.96</v>
          </cell>
          <cell r="E101" t="str">
            <v>#</v>
          </cell>
        </row>
        <row r="102">
          <cell r="B102" t="str">
            <v>A little limited</v>
          </cell>
          <cell r="C102">
            <v>11</v>
          </cell>
          <cell r="D102">
            <v>42.38</v>
          </cell>
          <cell r="E102" t="str">
            <v>#</v>
          </cell>
        </row>
        <row r="103">
          <cell r="B103" t="str">
            <v>Quite or very limited</v>
          </cell>
          <cell r="C103">
            <v>15</v>
          </cell>
          <cell r="D103">
            <v>33.770000000000003</v>
          </cell>
          <cell r="E103" t="str">
            <v>#</v>
          </cell>
        </row>
        <row r="104">
          <cell r="B104" t="str">
            <v>Couldn't buy it</v>
          </cell>
          <cell r="C104">
            <v>23</v>
          </cell>
          <cell r="D104">
            <v>21.91</v>
          </cell>
          <cell r="E104" t="str">
            <v>#</v>
          </cell>
        </row>
        <row r="105">
          <cell r="B105" t="str">
            <v>Yes, can meet unexpected expense</v>
          </cell>
          <cell r="C105">
            <v>35</v>
          </cell>
          <cell r="D105">
            <v>23.15</v>
          </cell>
          <cell r="E105" t="str">
            <v>#</v>
          </cell>
        </row>
        <row r="106">
          <cell r="B106" t="str">
            <v>No, cannot meet unexpected expense</v>
          </cell>
          <cell r="C106">
            <v>26</v>
          </cell>
          <cell r="D106">
            <v>23.54</v>
          </cell>
          <cell r="E106" t="str">
            <v>#</v>
          </cell>
        </row>
        <row r="107">
          <cell r="B107" t="str">
            <v>Household had no vehicle access</v>
          </cell>
          <cell r="C107">
            <v>5</v>
          </cell>
          <cell r="D107">
            <v>44.54</v>
          </cell>
          <cell r="E107" t="str">
            <v>#</v>
          </cell>
        </row>
        <row r="108">
          <cell r="B108" t="str">
            <v>Household had vehicle access</v>
          </cell>
          <cell r="C108">
            <v>58</v>
          </cell>
          <cell r="D108">
            <v>16.170000000000002</v>
          </cell>
          <cell r="E108" t="str">
            <v/>
          </cell>
        </row>
        <row r="109">
          <cell r="B109" t="str">
            <v>Household had no access to device</v>
          </cell>
          <cell r="C109" t="str">
            <v>S</v>
          </cell>
          <cell r="D109">
            <v>86.77</v>
          </cell>
          <cell r="E109" t="str">
            <v/>
          </cell>
        </row>
        <row r="110">
          <cell r="B110" t="str">
            <v>Household had access to device</v>
          </cell>
          <cell r="C110">
            <v>62</v>
          </cell>
          <cell r="D110">
            <v>16.13</v>
          </cell>
          <cell r="E110" t="str">
            <v/>
          </cell>
        </row>
        <row r="111">
          <cell r="B111" t="str">
            <v>One person household</v>
          </cell>
          <cell r="C111">
            <v>8</v>
          </cell>
          <cell r="D111">
            <v>22.04</v>
          </cell>
          <cell r="E111" t="str">
            <v>#</v>
          </cell>
        </row>
        <row r="112">
          <cell r="B112" t="str">
            <v>One parent with child(ren)</v>
          </cell>
          <cell r="C112">
            <v>23</v>
          </cell>
          <cell r="D112">
            <v>30.29</v>
          </cell>
          <cell r="E112" t="str">
            <v>#</v>
          </cell>
        </row>
        <row r="113">
          <cell r="B113" t="str">
            <v>Couple only</v>
          </cell>
          <cell r="C113" t="str">
            <v>S</v>
          </cell>
          <cell r="D113">
            <v>53.85</v>
          </cell>
          <cell r="E113" t="str">
            <v/>
          </cell>
        </row>
        <row r="114">
          <cell r="B114" t="str">
            <v>Couple with child(ren)</v>
          </cell>
          <cell r="C114">
            <v>11</v>
          </cell>
          <cell r="D114">
            <v>41.28</v>
          </cell>
          <cell r="E114" t="str">
            <v>#</v>
          </cell>
        </row>
        <row r="115">
          <cell r="B115" t="str">
            <v>Other multi-person household</v>
          </cell>
          <cell r="C115" t="str">
            <v>S</v>
          </cell>
          <cell r="D115">
            <v>55.57</v>
          </cell>
          <cell r="E115" t="str">
            <v/>
          </cell>
        </row>
        <row r="116">
          <cell r="B116" t="str">
            <v>Other household with couple and/or child</v>
          </cell>
          <cell r="C116">
            <v>14</v>
          </cell>
          <cell r="D116">
            <v>41.22</v>
          </cell>
          <cell r="E116" t="str">
            <v>#</v>
          </cell>
        </row>
        <row r="117">
          <cell r="B117" t="str">
            <v>One-person household</v>
          </cell>
          <cell r="C117">
            <v>8</v>
          </cell>
          <cell r="D117">
            <v>22.04</v>
          </cell>
          <cell r="E117" t="str">
            <v>#</v>
          </cell>
        </row>
        <row r="118">
          <cell r="B118" t="str">
            <v>Two-people household</v>
          </cell>
          <cell r="C118">
            <v>11</v>
          </cell>
          <cell r="D118">
            <v>35.270000000000003</v>
          </cell>
          <cell r="E118" t="str">
            <v>#</v>
          </cell>
        </row>
        <row r="119">
          <cell r="B119" t="str">
            <v>Three-people household</v>
          </cell>
          <cell r="C119">
            <v>16</v>
          </cell>
          <cell r="D119">
            <v>30.34</v>
          </cell>
          <cell r="E119" t="str">
            <v>#</v>
          </cell>
        </row>
        <row r="120">
          <cell r="B120" t="str">
            <v>Four-people household</v>
          </cell>
          <cell r="C120">
            <v>11</v>
          </cell>
          <cell r="D120">
            <v>36.979999999999997</v>
          </cell>
          <cell r="E120" t="str">
            <v>#</v>
          </cell>
        </row>
        <row r="121">
          <cell r="B121" t="str">
            <v>Five-or-more-people household</v>
          </cell>
          <cell r="C121">
            <v>17</v>
          </cell>
          <cell r="D121">
            <v>35.880000000000003</v>
          </cell>
          <cell r="E121" t="str">
            <v>#</v>
          </cell>
        </row>
        <row r="122">
          <cell r="B122" t="str">
            <v>No children in household</v>
          </cell>
          <cell r="C122">
            <v>24</v>
          </cell>
          <cell r="D122">
            <v>22.4</v>
          </cell>
          <cell r="E122" t="str">
            <v>#</v>
          </cell>
        </row>
        <row r="123">
          <cell r="B123" t="str">
            <v>One-child household</v>
          </cell>
          <cell r="C123">
            <v>12</v>
          </cell>
          <cell r="D123">
            <v>38.75</v>
          </cell>
          <cell r="E123" t="str">
            <v>#</v>
          </cell>
        </row>
        <row r="124">
          <cell r="B124" t="str">
            <v>Two-or-more-children household</v>
          </cell>
          <cell r="C124">
            <v>27</v>
          </cell>
          <cell r="D124">
            <v>30.3</v>
          </cell>
          <cell r="E124" t="str">
            <v>#</v>
          </cell>
        </row>
        <row r="125">
          <cell r="B125" t="str">
            <v>No children in household</v>
          </cell>
          <cell r="C125">
            <v>24</v>
          </cell>
          <cell r="D125">
            <v>22.4</v>
          </cell>
          <cell r="E125" t="str">
            <v>#</v>
          </cell>
        </row>
        <row r="126">
          <cell r="B126" t="str">
            <v>One-or-more-children household</v>
          </cell>
          <cell r="C126">
            <v>39</v>
          </cell>
          <cell r="D126">
            <v>23.21</v>
          </cell>
          <cell r="E126" t="str">
            <v>#</v>
          </cell>
        </row>
        <row r="127">
          <cell r="B127" t="str">
            <v>Yes, lived at current address</v>
          </cell>
          <cell r="C127">
            <v>46</v>
          </cell>
          <cell r="D127">
            <v>19.940000000000001</v>
          </cell>
          <cell r="E127" t="str">
            <v/>
          </cell>
        </row>
        <row r="128">
          <cell r="B128" t="str">
            <v>No, did not live at current address</v>
          </cell>
          <cell r="C128">
            <v>16</v>
          </cell>
          <cell r="D128">
            <v>27.43</v>
          </cell>
          <cell r="E128" t="str">
            <v>#</v>
          </cell>
        </row>
        <row r="129">
          <cell r="B129" t="str">
            <v>Owned</v>
          </cell>
          <cell r="C129">
            <v>25</v>
          </cell>
          <cell r="D129">
            <v>26.25</v>
          </cell>
          <cell r="E129" t="str">
            <v>#</v>
          </cell>
        </row>
        <row r="130">
          <cell r="B130" t="str">
            <v>Rented, private</v>
          </cell>
          <cell r="C130">
            <v>26</v>
          </cell>
          <cell r="D130">
            <v>22.95</v>
          </cell>
          <cell r="E130" t="str">
            <v>#</v>
          </cell>
        </row>
      </sheetData>
      <sheetData sheetId="33">
        <row r="4">
          <cell r="B4" t="str">
            <v>New Zealand Average</v>
          </cell>
          <cell r="C4">
            <v>50</v>
          </cell>
          <cell r="D4">
            <v>18.829999999999998</v>
          </cell>
          <cell r="E4" t="str">
            <v/>
          </cell>
        </row>
        <row r="5">
          <cell r="B5" t="str">
            <v>Male</v>
          </cell>
          <cell r="C5">
            <v>10</v>
          </cell>
          <cell r="D5">
            <v>42.56</v>
          </cell>
          <cell r="E5" t="str">
            <v>#</v>
          </cell>
        </row>
        <row r="6">
          <cell r="B6" t="str">
            <v>Female</v>
          </cell>
          <cell r="C6">
            <v>39</v>
          </cell>
          <cell r="D6">
            <v>19.86</v>
          </cell>
          <cell r="E6" t="str">
            <v/>
          </cell>
        </row>
        <row r="7">
          <cell r="B7" t="str">
            <v>Gender diverse</v>
          </cell>
          <cell r="C7" t="str">
            <v>S</v>
          </cell>
          <cell r="D7">
            <v>196.65</v>
          </cell>
          <cell r="E7" t="str">
            <v/>
          </cell>
        </row>
        <row r="8">
          <cell r="B8" t="str">
            <v>Cis-male</v>
          </cell>
          <cell r="C8">
            <v>10</v>
          </cell>
          <cell r="D8">
            <v>43.22</v>
          </cell>
          <cell r="E8" t="str">
            <v>#</v>
          </cell>
        </row>
        <row r="9">
          <cell r="B9" t="str">
            <v>Cis-female</v>
          </cell>
          <cell r="C9">
            <v>39</v>
          </cell>
          <cell r="D9">
            <v>19.940000000000001</v>
          </cell>
          <cell r="E9" t="str">
            <v/>
          </cell>
        </row>
        <row r="10">
          <cell r="B10" t="str">
            <v>Gender-diverse or trans-gender</v>
          </cell>
          <cell r="C10" t="str">
            <v>S</v>
          </cell>
          <cell r="D10">
            <v>124.9</v>
          </cell>
          <cell r="E10" t="str">
            <v/>
          </cell>
        </row>
        <row r="11">
          <cell r="B11" t="str">
            <v>Heterosexual</v>
          </cell>
          <cell r="C11">
            <v>44</v>
          </cell>
          <cell r="D11">
            <v>18.079999999999998</v>
          </cell>
          <cell r="E11" t="str">
            <v/>
          </cell>
        </row>
        <row r="12">
          <cell r="B12" t="str">
            <v>Gay or lesbian</v>
          </cell>
          <cell r="C12" t="str">
            <v>S</v>
          </cell>
          <cell r="D12">
            <v>141.54</v>
          </cell>
          <cell r="E12" t="str">
            <v/>
          </cell>
        </row>
        <row r="13">
          <cell r="B13" t="str">
            <v>Bisexual</v>
          </cell>
          <cell r="C13" t="str">
            <v>S</v>
          </cell>
          <cell r="D13">
            <v>91.25</v>
          </cell>
          <cell r="E13" t="str">
            <v/>
          </cell>
        </row>
        <row r="14">
          <cell r="B14" t="str">
            <v>Other sexual identity</v>
          </cell>
          <cell r="C14" t="str">
            <v>S</v>
          </cell>
          <cell r="D14">
            <v>127.48</v>
          </cell>
          <cell r="E14" t="str">
            <v/>
          </cell>
        </row>
        <row r="15">
          <cell r="B15" t="str">
            <v>People with diverse sexualities</v>
          </cell>
          <cell r="C15" t="str">
            <v>S</v>
          </cell>
          <cell r="D15">
            <v>66.709999999999994</v>
          </cell>
          <cell r="E15" t="str">
            <v/>
          </cell>
        </row>
        <row r="16">
          <cell r="B16" t="str">
            <v>Not LGBT</v>
          </cell>
          <cell r="C16">
            <v>44</v>
          </cell>
          <cell r="D16">
            <v>17.760000000000002</v>
          </cell>
          <cell r="E16" t="str">
            <v/>
          </cell>
        </row>
        <row r="17">
          <cell r="B17" t="str">
            <v>LGBT</v>
          </cell>
          <cell r="C17" t="str">
            <v>S</v>
          </cell>
          <cell r="D17">
            <v>63.04</v>
          </cell>
          <cell r="E17" t="str">
            <v/>
          </cell>
        </row>
        <row r="18">
          <cell r="B18" t="str">
            <v>15–19 years</v>
          </cell>
          <cell r="C18" t="str">
            <v>S</v>
          </cell>
          <cell r="D18">
            <v>87.21</v>
          </cell>
          <cell r="E18" t="str">
            <v/>
          </cell>
        </row>
        <row r="19">
          <cell r="B19" t="str">
            <v>20–29 years</v>
          </cell>
          <cell r="C19">
            <v>12</v>
          </cell>
          <cell r="D19">
            <v>31.87</v>
          </cell>
          <cell r="E19" t="str">
            <v>#</v>
          </cell>
        </row>
        <row r="20">
          <cell r="B20" t="str">
            <v>30–39 years</v>
          </cell>
          <cell r="C20">
            <v>16</v>
          </cell>
          <cell r="D20">
            <v>39.46</v>
          </cell>
          <cell r="E20" t="str">
            <v>#</v>
          </cell>
        </row>
        <row r="21">
          <cell r="B21" t="str">
            <v>40–49 years</v>
          </cell>
          <cell r="C21">
            <v>11</v>
          </cell>
          <cell r="D21">
            <v>35.97</v>
          </cell>
          <cell r="E21" t="str">
            <v>#</v>
          </cell>
        </row>
        <row r="22">
          <cell r="B22" t="str">
            <v>50–59 years</v>
          </cell>
          <cell r="C22" t="str">
            <v>S</v>
          </cell>
          <cell r="D22">
            <v>51.51</v>
          </cell>
          <cell r="E22" t="str">
            <v/>
          </cell>
        </row>
        <row r="23">
          <cell r="B23" t="str">
            <v>60–64 years</v>
          </cell>
          <cell r="C23" t="str">
            <v>S</v>
          </cell>
          <cell r="D23">
            <v>126.19</v>
          </cell>
          <cell r="E23" t="str">
            <v/>
          </cell>
        </row>
        <row r="24">
          <cell r="B24" t="str">
            <v>65 years and over</v>
          </cell>
          <cell r="C24" t="str">
            <v>S</v>
          </cell>
          <cell r="D24">
            <v>61.2</v>
          </cell>
          <cell r="E24" t="str">
            <v/>
          </cell>
        </row>
        <row r="25">
          <cell r="B25" t="str">
            <v>15–29 years</v>
          </cell>
          <cell r="C25">
            <v>14</v>
          </cell>
          <cell r="D25">
            <v>29.2</v>
          </cell>
          <cell r="E25" t="str">
            <v>#</v>
          </cell>
        </row>
        <row r="26">
          <cell r="B26" t="str">
            <v>30–64 years</v>
          </cell>
          <cell r="C26">
            <v>34</v>
          </cell>
          <cell r="D26">
            <v>24.77</v>
          </cell>
          <cell r="E26" t="str">
            <v>#</v>
          </cell>
        </row>
        <row r="27">
          <cell r="B27" t="str">
            <v>65 years and over</v>
          </cell>
          <cell r="C27" t="str">
            <v>S</v>
          </cell>
          <cell r="D27">
            <v>61.2</v>
          </cell>
          <cell r="E27" t="str">
            <v/>
          </cell>
        </row>
        <row r="28">
          <cell r="B28" t="str">
            <v>15–19 years</v>
          </cell>
          <cell r="C28" t="str">
            <v>S</v>
          </cell>
          <cell r="D28">
            <v>87.21</v>
          </cell>
          <cell r="E28" t="str">
            <v/>
          </cell>
        </row>
        <row r="29">
          <cell r="B29" t="str">
            <v>20–29 years</v>
          </cell>
          <cell r="C29">
            <v>12</v>
          </cell>
          <cell r="D29">
            <v>31.87</v>
          </cell>
          <cell r="E29" t="str">
            <v>#</v>
          </cell>
        </row>
        <row r="30">
          <cell r="B30" t="str">
            <v>NZ European</v>
          </cell>
          <cell r="C30">
            <v>32</v>
          </cell>
          <cell r="D30">
            <v>23.29</v>
          </cell>
          <cell r="E30" t="str">
            <v>#</v>
          </cell>
        </row>
        <row r="31">
          <cell r="B31" t="str">
            <v>Māori</v>
          </cell>
          <cell r="C31">
            <v>20</v>
          </cell>
          <cell r="D31">
            <v>28.12</v>
          </cell>
          <cell r="E31" t="str">
            <v>#</v>
          </cell>
        </row>
        <row r="32">
          <cell r="B32" t="str">
            <v>Pacific peoples</v>
          </cell>
          <cell r="C32" t="str">
            <v>S</v>
          </cell>
          <cell r="D32">
            <v>50.92</v>
          </cell>
          <cell r="E32" t="str">
            <v/>
          </cell>
        </row>
        <row r="33">
          <cell r="B33" t="str">
            <v>Asian</v>
          </cell>
          <cell r="C33" t="str">
            <v>S</v>
          </cell>
          <cell r="D33">
            <v>106</v>
          </cell>
          <cell r="E33" t="str">
            <v/>
          </cell>
        </row>
        <row r="34">
          <cell r="B34" t="str">
            <v>Chinese</v>
          </cell>
          <cell r="C34" t="str">
            <v>S</v>
          </cell>
          <cell r="D34">
            <v>196.03</v>
          </cell>
          <cell r="E34" t="str">
            <v/>
          </cell>
        </row>
        <row r="35">
          <cell r="B35" t="str">
            <v>Indian</v>
          </cell>
          <cell r="C35" t="str">
            <v>S</v>
          </cell>
          <cell r="D35">
            <v>126.6</v>
          </cell>
          <cell r="E35" t="str">
            <v/>
          </cell>
        </row>
        <row r="36">
          <cell r="B36" t="str">
            <v>Other Asian ethnicity</v>
          </cell>
          <cell r="C36">
            <v>0</v>
          </cell>
          <cell r="D36" t="str">
            <v>.</v>
          </cell>
          <cell r="E36" t="str">
            <v/>
          </cell>
        </row>
        <row r="37">
          <cell r="B37" t="str">
            <v>Other ethnicity</v>
          </cell>
          <cell r="C37" t="str">
            <v>S</v>
          </cell>
          <cell r="D37">
            <v>158.53</v>
          </cell>
          <cell r="E37" t="str">
            <v/>
          </cell>
        </row>
        <row r="38">
          <cell r="B38" t="str">
            <v>Other ethnicity (except European and Māori)</v>
          </cell>
          <cell r="C38">
            <v>7</v>
          </cell>
          <cell r="D38">
            <v>43.97</v>
          </cell>
          <cell r="E38" t="str">
            <v>#</v>
          </cell>
        </row>
        <row r="39">
          <cell r="B39" t="str">
            <v>Other ethnicity (except European, Māori and Asian)</v>
          </cell>
          <cell r="C39">
            <v>6</v>
          </cell>
          <cell r="D39">
            <v>48.48</v>
          </cell>
          <cell r="E39" t="str">
            <v>#</v>
          </cell>
        </row>
        <row r="40">
          <cell r="B40" t="str">
            <v>Other ethnicity (except European, Māori and Pacific)</v>
          </cell>
          <cell r="C40" t="str">
            <v>S</v>
          </cell>
          <cell r="D40">
            <v>91.68</v>
          </cell>
          <cell r="E40" t="str">
            <v/>
          </cell>
        </row>
        <row r="41">
          <cell r="B41">
            <v>2018</v>
          </cell>
          <cell r="C41">
            <v>25</v>
          </cell>
          <cell r="D41">
            <v>27.01</v>
          </cell>
          <cell r="E41" t="str">
            <v>#</v>
          </cell>
        </row>
        <row r="42">
          <cell r="B42" t="str">
            <v>2019/20</v>
          </cell>
          <cell r="C42">
            <v>25</v>
          </cell>
          <cell r="D42">
            <v>27.05</v>
          </cell>
          <cell r="E42" t="str">
            <v>#</v>
          </cell>
        </row>
        <row r="43">
          <cell r="B43" t="str">
            <v>Auckland</v>
          </cell>
          <cell r="C43">
            <v>14</v>
          </cell>
          <cell r="D43">
            <v>33.61</v>
          </cell>
          <cell r="E43" t="str">
            <v>#</v>
          </cell>
        </row>
        <row r="44">
          <cell r="B44" t="str">
            <v>Wellington</v>
          </cell>
          <cell r="C44" t="str">
            <v>S</v>
          </cell>
          <cell r="D44">
            <v>54.6</v>
          </cell>
          <cell r="E44" t="str">
            <v/>
          </cell>
        </row>
        <row r="45">
          <cell r="B45" t="str">
            <v>Rest of North Island</v>
          </cell>
          <cell r="C45">
            <v>19</v>
          </cell>
          <cell r="D45">
            <v>35.72</v>
          </cell>
          <cell r="E45" t="str">
            <v>#</v>
          </cell>
        </row>
        <row r="46">
          <cell r="B46" t="str">
            <v>Canterbury</v>
          </cell>
          <cell r="C46">
            <v>8</v>
          </cell>
          <cell r="D46">
            <v>44.23</v>
          </cell>
          <cell r="E46" t="str">
            <v>#</v>
          </cell>
        </row>
        <row r="47">
          <cell r="B47" t="str">
            <v>Rest of South Island</v>
          </cell>
          <cell r="C47" t="str">
            <v>S</v>
          </cell>
          <cell r="D47">
            <v>51.18</v>
          </cell>
          <cell r="E47" t="str">
            <v/>
          </cell>
        </row>
        <row r="48">
          <cell r="B48" t="str">
            <v>Major urban area</v>
          </cell>
          <cell r="C48">
            <v>23</v>
          </cell>
          <cell r="D48">
            <v>24.93</v>
          </cell>
          <cell r="E48" t="str">
            <v>#</v>
          </cell>
        </row>
        <row r="49">
          <cell r="B49" t="str">
            <v>Large urban area</v>
          </cell>
          <cell r="C49">
            <v>8</v>
          </cell>
          <cell r="D49">
            <v>39.67</v>
          </cell>
          <cell r="E49" t="str">
            <v>#</v>
          </cell>
        </row>
        <row r="50">
          <cell r="B50" t="str">
            <v>Medium urban area</v>
          </cell>
          <cell r="C50" t="str">
            <v>S</v>
          </cell>
          <cell r="D50">
            <v>55.41</v>
          </cell>
          <cell r="E50" t="str">
            <v/>
          </cell>
        </row>
        <row r="51">
          <cell r="B51" t="str">
            <v>Small urban area</v>
          </cell>
          <cell r="C51" t="str">
            <v>S</v>
          </cell>
          <cell r="D51">
            <v>70.849999999999994</v>
          </cell>
          <cell r="E51" t="str">
            <v/>
          </cell>
        </row>
        <row r="52">
          <cell r="B52" t="str">
            <v>Rural settlement/rural other</v>
          </cell>
          <cell r="C52" t="str">
            <v>S</v>
          </cell>
          <cell r="D52">
            <v>53.08</v>
          </cell>
          <cell r="E52" t="str">
            <v/>
          </cell>
        </row>
        <row r="53">
          <cell r="B53" t="str">
            <v>Major urban area</v>
          </cell>
          <cell r="C53">
            <v>23</v>
          </cell>
          <cell r="D53">
            <v>24.93</v>
          </cell>
          <cell r="E53" t="str">
            <v>#</v>
          </cell>
        </row>
        <row r="54">
          <cell r="B54" t="str">
            <v>Medium/large urban area</v>
          </cell>
          <cell r="C54">
            <v>11</v>
          </cell>
          <cell r="D54">
            <v>35.93</v>
          </cell>
          <cell r="E54" t="str">
            <v>#</v>
          </cell>
        </row>
        <row r="55">
          <cell r="B55" t="str">
            <v>Small urban/rural area</v>
          </cell>
          <cell r="C55">
            <v>15</v>
          </cell>
          <cell r="D55">
            <v>44.77</v>
          </cell>
          <cell r="E55" t="str">
            <v>#</v>
          </cell>
        </row>
        <row r="56">
          <cell r="B56" t="str">
            <v>Quintile 1 (least deprived)</v>
          </cell>
          <cell r="C56" t="str">
            <v>S</v>
          </cell>
          <cell r="D56">
            <v>59.21</v>
          </cell>
          <cell r="E56" t="str">
            <v/>
          </cell>
        </row>
        <row r="57">
          <cell r="B57" t="str">
            <v>Quintile 2</v>
          </cell>
          <cell r="C57" t="str">
            <v>S</v>
          </cell>
          <cell r="D57">
            <v>66.849999999999994</v>
          </cell>
          <cell r="E57" t="str">
            <v/>
          </cell>
        </row>
        <row r="58">
          <cell r="B58" t="str">
            <v>Quintile 3</v>
          </cell>
          <cell r="C58">
            <v>9</v>
          </cell>
          <cell r="D58">
            <v>40.71</v>
          </cell>
          <cell r="E58" t="str">
            <v>#</v>
          </cell>
        </row>
        <row r="59">
          <cell r="B59" t="str">
            <v>Quintile 4</v>
          </cell>
          <cell r="C59">
            <v>11</v>
          </cell>
          <cell r="D59">
            <v>36.869999999999997</v>
          </cell>
          <cell r="E59" t="str">
            <v>#</v>
          </cell>
        </row>
        <row r="60">
          <cell r="B60" t="str">
            <v>Quintile 5 (most deprived)</v>
          </cell>
          <cell r="C60">
            <v>19</v>
          </cell>
          <cell r="D60">
            <v>31.04</v>
          </cell>
          <cell r="E60" t="str">
            <v>#</v>
          </cell>
        </row>
        <row r="61">
          <cell r="B61" t="str">
            <v>Had partner within last 12 months</v>
          </cell>
          <cell r="C61">
            <v>34</v>
          </cell>
          <cell r="D61">
            <v>19.88</v>
          </cell>
          <cell r="E61" t="str">
            <v/>
          </cell>
        </row>
        <row r="62">
          <cell r="B62" t="str">
            <v>Did not have partner within last 12 months</v>
          </cell>
          <cell r="C62">
            <v>15</v>
          </cell>
          <cell r="D62">
            <v>35.479999999999997</v>
          </cell>
          <cell r="E62" t="str">
            <v>#</v>
          </cell>
        </row>
        <row r="63">
          <cell r="B63" t="str">
            <v>Has ever had a partner</v>
          </cell>
          <cell r="C63">
            <v>48</v>
          </cell>
          <cell r="D63">
            <v>19.52</v>
          </cell>
          <cell r="E63" t="str">
            <v/>
          </cell>
        </row>
        <row r="64">
          <cell r="B64" t="str">
            <v>Has never had a partner</v>
          </cell>
          <cell r="C64" t="str">
            <v>S</v>
          </cell>
          <cell r="D64">
            <v>99.59</v>
          </cell>
          <cell r="E64" t="str">
            <v/>
          </cell>
        </row>
        <row r="65">
          <cell r="B65" t="str">
            <v>Partnered – legally registered</v>
          </cell>
          <cell r="C65">
            <v>12</v>
          </cell>
          <cell r="D65">
            <v>36.61</v>
          </cell>
          <cell r="E65" t="str">
            <v>#</v>
          </cell>
        </row>
        <row r="66">
          <cell r="B66" t="str">
            <v>Partnered – not legally registered</v>
          </cell>
          <cell r="C66">
            <v>6</v>
          </cell>
          <cell r="D66">
            <v>43.65</v>
          </cell>
          <cell r="E66" t="str">
            <v>#</v>
          </cell>
        </row>
        <row r="67">
          <cell r="B67" t="str">
            <v>Non-partnered</v>
          </cell>
          <cell r="C67">
            <v>31</v>
          </cell>
          <cell r="D67">
            <v>23.99</v>
          </cell>
          <cell r="E67" t="str">
            <v>#</v>
          </cell>
        </row>
        <row r="68">
          <cell r="B68" t="str">
            <v>Never married and never in a civil union</v>
          </cell>
          <cell r="C68">
            <v>15</v>
          </cell>
          <cell r="D68">
            <v>32.83</v>
          </cell>
          <cell r="E68" t="str">
            <v>#</v>
          </cell>
        </row>
        <row r="69">
          <cell r="B69" t="str">
            <v>Divorced</v>
          </cell>
          <cell r="C69" t="str">
            <v>S</v>
          </cell>
          <cell r="D69">
            <v>51.62</v>
          </cell>
          <cell r="E69" t="str">
            <v/>
          </cell>
        </row>
        <row r="70">
          <cell r="B70" t="str">
            <v>Widowed/surviving partner</v>
          </cell>
          <cell r="C70" t="str">
            <v>S</v>
          </cell>
          <cell r="D70">
            <v>81.16</v>
          </cell>
          <cell r="E70" t="str">
            <v/>
          </cell>
        </row>
        <row r="71">
          <cell r="B71" t="str">
            <v>Separated</v>
          </cell>
          <cell r="C71">
            <v>15</v>
          </cell>
          <cell r="D71">
            <v>35.53</v>
          </cell>
          <cell r="E71" t="str">
            <v>#</v>
          </cell>
        </row>
        <row r="72">
          <cell r="B72" t="str">
            <v>Married/civil union/de facto</v>
          </cell>
          <cell r="C72">
            <v>13</v>
          </cell>
          <cell r="D72">
            <v>36</v>
          </cell>
          <cell r="E72" t="str">
            <v>#</v>
          </cell>
        </row>
        <row r="73">
          <cell r="B73" t="str">
            <v>Adults with disability</v>
          </cell>
          <cell r="C73" t="str">
            <v>S</v>
          </cell>
          <cell r="D73">
            <v>60.67</v>
          </cell>
          <cell r="E73" t="str">
            <v/>
          </cell>
        </row>
        <row r="74">
          <cell r="B74" t="str">
            <v>Adults without disability</v>
          </cell>
          <cell r="C74">
            <v>46</v>
          </cell>
          <cell r="D74">
            <v>20.149999999999999</v>
          </cell>
          <cell r="E74" t="str">
            <v>#</v>
          </cell>
        </row>
        <row r="75">
          <cell r="B75" t="str">
            <v>Low level of psychological distress</v>
          </cell>
          <cell r="C75">
            <v>37</v>
          </cell>
          <cell r="D75">
            <v>23.21</v>
          </cell>
          <cell r="E75" t="str">
            <v>#</v>
          </cell>
        </row>
        <row r="76">
          <cell r="B76" t="str">
            <v>Moderate level of psychological distress</v>
          </cell>
          <cell r="C76" t="str">
            <v>S</v>
          </cell>
          <cell r="D76">
            <v>54.8</v>
          </cell>
          <cell r="E76" t="str">
            <v/>
          </cell>
        </row>
        <row r="77">
          <cell r="B77" t="str">
            <v>High level of psychological distress</v>
          </cell>
          <cell r="C77" t="str">
            <v>S</v>
          </cell>
          <cell r="D77">
            <v>50.51</v>
          </cell>
          <cell r="E77" t="str">
            <v/>
          </cell>
        </row>
        <row r="78">
          <cell r="B78" t="str">
            <v>No probable serious mental illness</v>
          </cell>
          <cell r="C78">
            <v>37</v>
          </cell>
          <cell r="D78">
            <v>23.21</v>
          </cell>
          <cell r="E78" t="str">
            <v>#</v>
          </cell>
        </row>
        <row r="79">
          <cell r="B79" t="str">
            <v>Probable serious mental illness</v>
          </cell>
          <cell r="C79" t="str">
            <v>S</v>
          </cell>
          <cell r="D79">
            <v>54.8</v>
          </cell>
          <cell r="E79" t="str">
            <v/>
          </cell>
        </row>
        <row r="80">
          <cell r="B80" t="str">
            <v>Employed</v>
          </cell>
          <cell r="C80">
            <v>26</v>
          </cell>
          <cell r="D80">
            <v>24.59</v>
          </cell>
          <cell r="E80" t="str">
            <v>#</v>
          </cell>
        </row>
        <row r="81">
          <cell r="B81" t="str">
            <v>Unemployed</v>
          </cell>
          <cell r="C81" t="str">
            <v>S</v>
          </cell>
          <cell r="D81">
            <v>55.94</v>
          </cell>
          <cell r="E81" t="str">
            <v/>
          </cell>
        </row>
        <row r="82">
          <cell r="B82" t="str">
            <v>Retired</v>
          </cell>
          <cell r="C82" t="str">
            <v>S</v>
          </cell>
          <cell r="D82">
            <v>78.599999999999994</v>
          </cell>
          <cell r="E82" t="str">
            <v/>
          </cell>
        </row>
        <row r="83">
          <cell r="B83" t="str">
            <v>Home or caring duties or voluntary work</v>
          </cell>
          <cell r="C83">
            <v>8</v>
          </cell>
          <cell r="D83">
            <v>46.25</v>
          </cell>
          <cell r="E83" t="str">
            <v>#</v>
          </cell>
        </row>
        <row r="84">
          <cell r="B84" t="str">
            <v>Not employed, studying</v>
          </cell>
          <cell r="C84" t="str">
            <v>S</v>
          </cell>
          <cell r="D84">
            <v>78.150000000000006</v>
          </cell>
          <cell r="E84" t="str">
            <v/>
          </cell>
        </row>
        <row r="85">
          <cell r="B85" t="str">
            <v>Not employed, not actively seeking work/unable to work</v>
          </cell>
          <cell r="C85" t="str">
            <v>S</v>
          </cell>
          <cell r="D85">
            <v>65.040000000000006</v>
          </cell>
          <cell r="E85" t="str">
            <v/>
          </cell>
        </row>
        <row r="86">
          <cell r="B86" t="str">
            <v>Other employment status</v>
          </cell>
          <cell r="C86" t="str">
            <v>S</v>
          </cell>
          <cell r="D86">
            <v>73.89</v>
          </cell>
          <cell r="E86" t="str">
            <v/>
          </cell>
        </row>
        <row r="87">
          <cell r="B87" t="str">
            <v>Not in the labour force</v>
          </cell>
          <cell r="C87">
            <v>18</v>
          </cell>
          <cell r="D87">
            <v>26.58</v>
          </cell>
          <cell r="E87" t="str">
            <v>#</v>
          </cell>
        </row>
        <row r="88">
          <cell r="B88" t="str">
            <v>Personal income: $20,000 or less</v>
          </cell>
          <cell r="C88">
            <v>14</v>
          </cell>
          <cell r="D88">
            <v>30.22</v>
          </cell>
          <cell r="E88" t="str">
            <v>#</v>
          </cell>
        </row>
        <row r="89">
          <cell r="B89" t="str">
            <v>Personal income: $20,001–$40,000</v>
          </cell>
          <cell r="C89">
            <v>18</v>
          </cell>
          <cell r="D89">
            <v>31.92</v>
          </cell>
          <cell r="E89" t="str">
            <v>#</v>
          </cell>
        </row>
        <row r="90">
          <cell r="B90" t="str">
            <v>Personal income: $40,001–$60,000</v>
          </cell>
          <cell r="C90">
            <v>11</v>
          </cell>
          <cell r="D90">
            <v>37.200000000000003</v>
          </cell>
          <cell r="E90" t="str">
            <v>#</v>
          </cell>
        </row>
        <row r="91">
          <cell r="B91" t="str">
            <v>Personal income: $60,001 or more</v>
          </cell>
          <cell r="C91">
            <v>7</v>
          </cell>
          <cell r="D91">
            <v>45.08</v>
          </cell>
          <cell r="E91" t="str">
            <v>#</v>
          </cell>
        </row>
        <row r="92">
          <cell r="B92" t="str">
            <v>Household income: $40,000 or less</v>
          </cell>
          <cell r="C92">
            <v>22</v>
          </cell>
          <cell r="D92">
            <v>28.04</v>
          </cell>
          <cell r="E92" t="str">
            <v>#</v>
          </cell>
        </row>
        <row r="93">
          <cell r="B93" t="str">
            <v>Household income: $40,001–$60,000</v>
          </cell>
          <cell r="C93">
            <v>11</v>
          </cell>
          <cell r="D93">
            <v>39.03</v>
          </cell>
          <cell r="E93" t="str">
            <v>#</v>
          </cell>
        </row>
        <row r="94">
          <cell r="B94" t="str">
            <v>Household income: $60,001–$100,000</v>
          </cell>
          <cell r="C94">
            <v>10</v>
          </cell>
          <cell r="D94">
            <v>36.01</v>
          </cell>
          <cell r="E94" t="str">
            <v>#</v>
          </cell>
        </row>
        <row r="95">
          <cell r="B95" t="str">
            <v>Household income: $100,001 or more</v>
          </cell>
          <cell r="C95" t="str">
            <v>S</v>
          </cell>
          <cell r="D95">
            <v>51.8</v>
          </cell>
          <cell r="E95" t="str">
            <v/>
          </cell>
        </row>
        <row r="96">
          <cell r="B96" t="str">
            <v>Not at all limited</v>
          </cell>
          <cell r="C96">
            <v>10</v>
          </cell>
          <cell r="D96">
            <v>45.47</v>
          </cell>
          <cell r="E96" t="str">
            <v>#</v>
          </cell>
        </row>
        <row r="97">
          <cell r="B97" t="str">
            <v>A little limited</v>
          </cell>
          <cell r="C97">
            <v>7</v>
          </cell>
          <cell r="D97">
            <v>42.12</v>
          </cell>
          <cell r="E97" t="str">
            <v>#</v>
          </cell>
        </row>
        <row r="98">
          <cell r="B98" t="str">
            <v>Quite limited</v>
          </cell>
          <cell r="C98" t="str">
            <v>S</v>
          </cell>
          <cell r="D98">
            <v>53.06</v>
          </cell>
          <cell r="E98" t="str">
            <v/>
          </cell>
        </row>
        <row r="99">
          <cell r="B99" t="str">
            <v>Very limited</v>
          </cell>
          <cell r="C99" t="str">
            <v>S</v>
          </cell>
          <cell r="D99">
            <v>56.31</v>
          </cell>
          <cell r="E99" t="str">
            <v/>
          </cell>
        </row>
        <row r="100">
          <cell r="B100" t="str">
            <v>Couldn't buy it</v>
          </cell>
          <cell r="C100">
            <v>21</v>
          </cell>
          <cell r="D100">
            <v>24.45</v>
          </cell>
          <cell r="E100" t="str">
            <v>#</v>
          </cell>
        </row>
        <row r="101">
          <cell r="B101" t="str">
            <v>Not at all limited</v>
          </cell>
          <cell r="C101">
            <v>10</v>
          </cell>
          <cell r="D101">
            <v>45.47</v>
          </cell>
          <cell r="E101" t="str">
            <v>#</v>
          </cell>
        </row>
        <row r="102">
          <cell r="B102" t="str">
            <v>A little limited</v>
          </cell>
          <cell r="C102">
            <v>7</v>
          </cell>
          <cell r="D102">
            <v>42.12</v>
          </cell>
          <cell r="E102" t="str">
            <v>#</v>
          </cell>
        </row>
        <row r="103">
          <cell r="B103" t="str">
            <v>Quite or very limited</v>
          </cell>
          <cell r="C103">
            <v>12</v>
          </cell>
          <cell r="D103">
            <v>39.64</v>
          </cell>
          <cell r="E103" t="str">
            <v>#</v>
          </cell>
        </row>
        <row r="104">
          <cell r="B104" t="str">
            <v>Couldn't buy it</v>
          </cell>
          <cell r="C104">
            <v>21</v>
          </cell>
          <cell r="D104">
            <v>24.45</v>
          </cell>
          <cell r="E104" t="str">
            <v>#</v>
          </cell>
        </row>
        <row r="105">
          <cell r="B105" t="str">
            <v>Yes, can meet unexpected expense</v>
          </cell>
          <cell r="C105">
            <v>26</v>
          </cell>
          <cell r="D105">
            <v>28.37</v>
          </cell>
          <cell r="E105" t="str">
            <v>#</v>
          </cell>
        </row>
        <row r="106">
          <cell r="B106" t="str">
            <v>No, cannot meet unexpected expense</v>
          </cell>
          <cell r="C106">
            <v>23</v>
          </cell>
          <cell r="D106">
            <v>25.74</v>
          </cell>
          <cell r="E106" t="str">
            <v>#</v>
          </cell>
        </row>
        <row r="107">
          <cell r="B107" t="str">
            <v>Household had no vehicle access</v>
          </cell>
          <cell r="C107" t="str">
            <v>S</v>
          </cell>
          <cell r="D107">
            <v>51.72</v>
          </cell>
          <cell r="E107" t="str">
            <v/>
          </cell>
        </row>
        <row r="108">
          <cell r="B108" t="str">
            <v>Household had vehicle access</v>
          </cell>
          <cell r="C108">
            <v>46</v>
          </cell>
          <cell r="D108">
            <v>19.149999999999999</v>
          </cell>
          <cell r="E108" t="str">
            <v/>
          </cell>
        </row>
        <row r="109">
          <cell r="B109" t="str">
            <v>Household had no access to device</v>
          </cell>
          <cell r="C109" t="str">
            <v>S</v>
          </cell>
          <cell r="D109">
            <v>112.09</v>
          </cell>
          <cell r="E109" t="str">
            <v/>
          </cell>
        </row>
        <row r="110">
          <cell r="B110" t="str">
            <v>Household had access to device</v>
          </cell>
          <cell r="C110">
            <v>49</v>
          </cell>
          <cell r="D110">
            <v>18.850000000000001</v>
          </cell>
          <cell r="E110" t="str">
            <v/>
          </cell>
        </row>
        <row r="111">
          <cell r="B111" t="str">
            <v>One person household</v>
          </cell>
          <cell r="C111">
            <v>6</v>
          </cell>
          <cell r="D111">
            <v>26.5</v>
          </cell>
          <cell r="E111" t="str">
            <v>#</v>
          </cell>
        </row>
        <row r="112">
          <cell r="B112" t="str">
            <v>One parent with child(ren)</v>
          </cell>
          <cell r="C112">
            <v>20</v>
          </cell>
          <cell r="D112">
            <v>32.99</v>
          </cell>
          <cell r="E112" t="str">
            <v>#</v>
          </cell>
        </row>
        <row r="113">
          <cell r="B113" t="str">
            <v>Couple only</v>
          </cell>
          <cell r="C113" t="str">
            <v>S</v>
          </cell>
          <cell r="D113">
            <v>58.78</v>
          </cell>
          <cell r="E113" t="str">
            <v/>
          </cell>
        </row>
        <row r="114">
          <cell r="B114" t="str">
            <v>Couple with child(ren)</v>
          </cell>
          <cell r="C114">
            <v>9</v>
          </cell>
          <cell r="D114">
            <v>47.42</v>
          </cell>
          <cell r="E114" t="str">
            <v>#</v>
          </cell>
        </row>
        <row r="115">
          <cell r="B115" t="str">
            <v>Other multi-person household</v>
          </cell>
          <cell r="C115" t="str">
            <v>S</v>
          </cell>
          <cell r="D115">
            <v>60.7</v>
          </cell>
          <cell r="E115" t="str">
            <v/>
          </cell>
        </row>
        <row r="116">
          <cell r="B116" t="str">
            <v>Other household with couple and/or child</v>
          </cell>
          <cell r="C116">
            <v>9</v>
          </cell>
          <cell r="D116">
            <v>48.39</v>
          </cell>
          <cell r="E116" t="str">
            <v>#</v>
          </cell>
        </row>
        <row r="117">
          <cell r="B117" t="str">
            <v>One-person household</v>
          </cell>
          <cell r="C117">
            <v>6</v>
          </cell>
          <cell r="D117">
            <v>26.5</v>
          </cell>
          <cell r="E117" t="str">
            <v>#</v>
          </cell>
        </row>
        <row r="118">
          <cell r="B118" t="str">
            <v>Two-people household</v>
          </cell>
          <cell r="C118">
            <v>9</v>
          </cell>
          <cell r="D118">
            <v>30.57</v>
          </cell>
          <cell r="E118" t="str">
            <v>#</v>
          </cell>
        </row>
        <row r="119">
          <cell r="B119" t="str">
            <v>Three-people household</v>
          </cell>
          <cell r="C119">
            <v>11</v>
          </cell>
          <cell r="D119">
            <v>29.19</v>
          </cell>
          <cell r="E119" t="str">
            <v>#</v>
          </cell>
        </row>
        <row r="120">
          <cell r="B120" t="str">
            <v>Four-people household</v>
          </cell>
          <cell r="C120">
            <v>8</v>
          </cell>
          <cell r="D120">
            <v>44.64</v>
          </cell>
          <cell r="E120" t="str">
            <v>#</v>
          </cell>
        </row>
        <row r="121">
          <cell r="B121" t="str">
            <v>Five-or-more-people household</v>
          </cell>
          <cell r="C121">
            <v>16</v>
          </cell>
          <cell r="D121">
            <v>37.979999999999997</v>
          </cell>
          <cell r="E121" t="str">
            <v>#</v>
          </cell>
        </row>
        <row r="122">
          <cell r="B122" t="str">
            <v>No children in household</v>
          </cell>
          <cell r="C122">
            <v>16</v>
          </cell>
          <cell r="D122">
            <v>21.47</v>
          </cell>
          <cell r="E122" t="str">
            <v>#</v>
          </cell>
        </row>
        <row r="123">
          <cell r="B123" t="str">
            <v>One-child household</v>
          </cell>
          <cell r="C123">
            <v>9</v>
          </cell>
          <cell r="D123">
            <v>34.49</v>
          </cell>
          <cell r="E123" t="str">
            <v>#</v>
          </cell>
        </row>
        <row r="124">
          <cell r="B124" t="str">
            <v>Two-or-more-children household</v>
          </cell>
          <cell r="C124">
            <v>24</v>
          </cell>
          <cell r="D124">
            <v>33.229999999999997</v>
          </cell>
          <cell r="E124" t="str">
            <v>#</v>
          </cell>
        </row>
        <row r="125">
          <cell r="B125" t="str">
            <v>No children in household</v>
          </cell>
          <cell r="C125">
            <v>16</v>
          </cell>
          <cell r="D125">
            <v>21.47</v>
          </cell>
          <cell r="E125" t="str">
            <v>#</v>
          </cell>
        </row>
        <row r="126">
          <cell r="B126" t="str">
            <v>One-or-more-children household</v>
          </cell>
          <cell r="C126">
            <v>33</v>
          </cell>
          <cell r="D126">
            <v>26.67</v>
          </cell>
          <cell r="E126" t="str">
            <v>#</v>
          </cell>
        </row>
        <row r="127">
          <cell r="B127" t="str">
            <v>Yes, lived at current address</v>
          </cell>
          <cell r="C127">
            <v>38</v>
          </cell>
          <cell r="D127">
            <v>22.1</v>
          </cell>
          <cell r="E127" t="str">
            <v>#</v>
          </cell>
        </row>
        <row r="128">
          <cell r="B128" t="str">
            <v>No, did not live at current address</v>
          </cell>
          <cell r="C128">
            <v>12</v>
          </cell>
          <cell r="D128">
            <v>33.08</v>
          </cell>
          <cell r="E128" t="str">
            <v>#</v>
          </cell>
        </row>
        <row r="129">
          <cell r="B129" t="str">
            <v>Owned</v>
          </cell>
          <cell r="C129">
            <v>18</v>
          </cell>
          <cell r="D129">
            <v>29.35</v>
          </cell>
          <cell r="E129" t="str">
            <v>#</v>
          </cell>
        </row>
        <row r="130">
          <cell r="B130" t="str">
            <v>Rented, private</v>
          </cell>
          <cell r="C130">
            <v>22</v>
          </cell>
          <cell r="D130">
            <v>25.98</v>
          </cell>
          <cell r="E130" t="str">
            <v>#</v>
          </cell>
        </row>
      </sheetData>
      <sheetData sheetId="34">
        <row r="4">
          <cell r="B4" t="str">
            <v>New Zealand Average</v>
          </cell>
          <cell r="C4">
            <v>32</v>
          </cell>
          <cell r="D4">
            <v>22.03</v>
          </cell>
          <cell r="E4" t="str">
            <v>#</v>
          </cell>
        </row>
        <row r="5">
          <cell r="B5" t="str">
            <v>Male</v>
          </cell>
          <cell r="C5" t="str">
            <v>S</v>
          </cell>
          <cell r="D5">
            <v>76.2</v>
          </cell>
          <cell r="E5" t="str">
            <v/>
          </cell>
        </row>
        <row r="6">
          <cell r="B6" t="str">
            <v>Female</v>
          </cell>
          <cell r="C6">
            <v>29</v>
          </cell>
          <cell r="D6">
            <v>21.74</v>
          </cell>
          <cell r="E6" t="str">
            <v>#</v>
          </cell>
        </row>
        <row r="7">
          <cell r="B7" t="str">
            <v>Gender diverse</v>
          </cell>
          <cell r="C7">
            <v>0</v>
          </cell>
          <cell r="D7" t="str">
            <v>.</v>
          </cell>
          <cell r="E7" t="str">
            <v/>
          </cell>
        </row>
        <row r="8">
          <cell r="B8" t="str">
            <v>Cis-male</v>
          </cell>
          <cell r="C8" t="str">
            <v>S</v>
          </cell>
          <cell r="D8">
            <v>78.709999999999994</v>
          </cell>
          <cell r="E8" t="str">
            <v/>
          </cell>
        </row>
        <row r="9">
          <cell r="B9" t="str">
            <v>Cis-female</v>
          </cell>
          <cell r="C9">
            <v>29</v>
          </cell>
          <cell r="D9">
            <v>21.83</v>
          </cell>
          <cell r="E9" t="str">
            <v>#</v>
          </cell>
        </row>
        <row r="10">
          <cell r="B10" t="str">
            <v>Gender-diverse or trans-gender</v>
          </cell>
          <cell r="C10" t="str">
            <v>S</v>
          </cell>
          <cell r="D10">
            <v>145.66</v>
          </cell>
          <cell r="E10" t="str">
            <v/>
          </cell>
        </row>
        <row r="11">
          <cell r="B11" t="str">
            <v>Heterosexual</v>
          </cell>
          <cell r="C11">
            <v>28</v>
          </cell>
          <cell r="D11">
            <v>21.79</v>
          </cell>
          <cell r="E11" t="str">
            <v>#</v>
          </cell>
        </row>
        <row r="12">
          <cell r="B12" t="str">
            <v>Gay or lesbian</v>
          </cell>
          <cell r="C12" t="str">
            <v>S</v>
          </cell>
          <cell r="D12">
            <v>141.54</v>
          </cell>
          <cell r="E12" t="str">
            <v/>
          </cell>
        </row>
        <row r="13">
          <cell r="B13" t="str">
            <v>Bisexual</v>
          </cell>
          <cell r="C13" t="str">
            <v>S</v>
          </cell>
          <cell r="D13">
            <v>81.489999999999995</v>
          </cell>
          <cell r="E13" t="str">
            <v/>
          </cell>
        </row>
        <row r="14">
          <cell r="B14" t="str">
            <v>Other sexual identity</v>
          </cell>
          <cell r="C14" t="str">
            <v>S</v>
          </cell>
          <cell r="D14">
            <v>157.94999999999999</v>
          </cell>
          <cell r="E14" t="str">
            <v/>
          </cell>
        </row>
        <row r="15">
          <cell r="B15" t="str">
            <v>People with diverse sexualities</v>
          </cell>
          <cell r="C15" t="str">
            <v>S</v>
          </cell>
          <cell r="D15">
            <v>63.13</v>
          </cell>
          <cell r="E15" t="str">
            <v/>
          </cell>
        </row>
        <row r="16">
          <cell r="B16" t="str">
            <v>Not LGBT</v>
          </cell>
          <cell r="C16">
            <v>28</v>
          </cell>
          <cell r="D16">
            <v>21.45</v>
          </cell>
          <cell r="E16" t="str">
            <v>#</v>
          </cell>
        </row>
        <row r="17">
          <cell r="B17" t="str">
            <v>LGBT</v>
          </cell>
          <cell r="C17" t="str">
            <v>S</v>
          </cell>
          <cell r="D17">
            <v>59.64</v>
          </cell>
          <cell r="E17" t="str">
            <v/>
          </cell>
        </row>
        <row r="18">
          <cell r="B18" t="str">
            <v>15–19 years</v>
          </cell>
          <cell r="C18" t="str">
            <v>S</v>
          </cell>
          <cell r="D18">
            <v>129.47</v>
          </cell>
          <cell r="E18" t="str">
            <v/>
          </cell>
        </row>
        <row r="19">
          <cell r="B19" t="str">
            <v>20–29 years</v>
          </cell>
          <cell r="C19">
            <v>9</v>
          </cell>
          <cell r="D19">
            <v>37.24</v>
          </cell>
          <cell r="E19" t="str">
            <v>#</v>
          </cell>
        </row>
        <row r="20">
          <cell r="B20" t="str">
            <v>30–39 years</v>
          </cell>
          <cell r="C20">
            <v>11</v>
          </cell>
          <cell r="D20">
            <v>44.81</v>
          </cell>
          <cell r="E20" t="str">
            <v>#</v>
          </cell>
        </row>
        <row r="21">
          <cell r="B21" t="str">
            <v>40–49 years</v>
          </cell>
          <cell r="C21">
            <v>6</v>
          </cell>
          <cell r="D21">
            <v>47.46</v>
          </cell>
          <cell r="E21" t="str">
            <v>#</v>
          </cell>
        </row>
        <row r="22">
          <cell r="B22" t="str">
            <v>50–59 years</v>
          </cell>
          <cell r="C22" t="str">
            <v>S</v>
          </cell>
          <cell r="D22">
            <v>63.34</v>
          </cell>
          <cell r="E22" t="str">
            <v/>
          </cell>
        </row>
        <row r="23">
          <cell r="B23" t="str">
            <v>60–64 years</v>
          </cell>
          <cell r="C23" t="str">
            <v>S</v>
          </cell>
          <cell r="D23">
            <v>196.65</v>
          </cell>
          <cell r="E23" t="str">
            <v/>
          </cell>
        </row>
        <row r="24">
          <cell r="B24" t="str">
            <v>65 years and over</v>
          </cell>
          <cell r="C24" t="str">
            <v>S</v>
          </cell>
          <cell r="D24">
            <v>113.82</v>
          </cell>
          <cell r="E24" t="str">
            <v/>
          </cell>
        </row>
        <row r="25">
          <cell r="B25" t="str">
            <v>15–29 years</v>
          </cell>
          <cell r="C25">
            <v>10</v>
          </cell>
          <cell r="D25">
            <v>35.67</v>
          </cell>
          <cell r="E25" t="str">
            <v>#</v>
          </cell>
        </row>
        <row r="26">
          <cell r="B26" t="str">
            <v>30–64 years</v>
          </cell>
          <cell r="C26">
            <v>22</v>
          </cell>
          <cell r="D26">
            <v>29.11</v>
          </cell>
          <cell r="E26" t="str">
            <v>#</v>
          </cell>
        </row>
        <row r="27">
          <cell r="B27" t="str">
            <v>65 years and over</v>
          </cell>
          <cell r="C27" t="str">
            <v>S</v>
          </cell>
          <cell r="D27">
            <v>113.82</v>
          </cell>
          <cell r="E27" t="str">
            <v/>
          </cell>
        </row>
        <row r="28">
          <cell r="B28" t="str">
            <v>15–19 years</v>
          </cell>
          <cell r="C28" t="str">
            <v>S</v>
          </cell>
          <cell r="D28">
            <v>129.47</v>
          </cell>
          <cell r="E28" t="str">
            <v/>
          </cell>
        </row>
        <row r="29">
          <cell r="B29" t="str">
            <v>20–29 years</v>
          </cell>
          <cell r="C29">
            <v>9</v>
          </cell>
          <cell r="D29">
            <v>37.24</v>
          </cell>
          <cell r="E29" t="str">
            <v>#</v>
          </cell>
        </row>
        <row r="30">
          <cell r="B30" t="str">
            <v>NZ European</v>
          </cell>
          <cell r="C30">
            <v>21</v>
          </cell>
          <cell r="D30">
            <v>27.64</v>
          </cell>
          <cell r="E30" t="str">
            <v>#</v>
          </cell>
        </row>
        <row r="31">
          <cell r="B31" t="str">
            <v>Māori</v>
          </cell>
          <cell r="C31">
            <v>13</v>
          </cell>
          <cell r="D31">
            <v>33.07</v>
          </cell>
          <cell r="E31" t="str">
            <v>#</v>
          </cell>
        </row>
        <row r="32">
          <cell r="B32" t="str">
            <v>Pacific peoples</v>
          </cell>
          <cell r="C32" t="str">
            <v>S</v>
          </cell>
          <cell r="D32">
            <v>63.16</v>
          </cell>
          <cell r="E32" t="str">
            <v/>
          </cell>
        </row>
        <row r="33">
          <cell r="B33" t="str">
            <v>Asian</v>
          </cell>
          <cell r="C33" t="str">
            <v>S</v>
          </cell>
          <cell r="D33">
            <v>117.48</v>
          </cell>
          <cell r="E33" t="str">
            <v/>
          </cell>
        </row>
        <row r="34">
          <cell r="B34" t="str">
            <v>Chinese</v>
          </cell>
          <cell r="C34" t="str">
            <v>S</v>
          </cell>
          <cell r="D34">
            <v>196.03</v>
          </cell>
          <cell r="E34" t="str">
            <v/>
          </cell>
        </row>
        <row r="35">
          <cell r="B35" t="str">
            <v>Indian</v>
          </cell>
          <cell r="C35" t="str">
            <v>S</v>
          </cell>
          <cell r="D35">
            <v>139.88</v>
          </cell>
          <cell r="E35" t="str">
            <v/>
          </cell>
        </row>
        <row r="36">
          <cell r="B36" t="str">
            <v>Other Asian ethnicity</v>
          </cell>
          <cell r="C36">
            <v>0</v>
          </cell>
          <cell r="D36" t="str">
            <v>.</v>
          </cell>
          <cell r="E36" t="str">
            <v/>
          </cell>
        </row>
        <row r="37">
          <cell r="B37" t="str">
            <v>Other ethnicity</v>
          </cell>
          <cell r="C37" t="str">
            <v>S</v>
          </cell>
          <cell r="D37">
            <v>196.03</v>
          </cell>
          <cell r="E37" t="str">
            <v/>
          </cell>
        </row>
        <row r="38">
          <cell r="B38" t="str">
            <v>Other ethnicity (except European and Māori)</v>
          </cell>
          <cell r="C38" t="str">
            <v>S</v>
          </cell>
          <cell r="D38">
            <v>55.64</v>
          </cell>
          <cell r="E38" t="str">
            <v/>
          </cell>
        </row>
        <row r="39">
          <cell r="B39" t="str">
            <v>Other ethnicity (except European, Māori and Asian)</v>
          </cell>
          <cell r="C39" t="str">
            <v>S</v>
          </cell>
          <cell r="D39">
            <v>60.55</v>
          </cell>
          <cell r="E39" t="str">
            <v/>
          </cell>
        </row>
        <row r="40">
          <cell r="B40" t="str">
            <v>Other ethnicity (except European, Māori and Pacific)</v>
          </cell>
          <cell r="C40" t="str">
            <v>S</v>
          </cell>
          <cell r="D40">
            <v>117.51</v>
          </cell>
          <cell r="E40" t="str">
            <v/>
          </cell>
        </row>
        <row r="41">
          <cell r="B41">
            <v>2018</v>
          </cell>
          <cell r="C41">
            <v>15</v>
          </cell>
          <cell r="D41">
            <v>30.69</v>
          </cell>
          <cell r="E41" t="str">
            <v>#</v>
          </cell>
        </row>
        <row r="42">
          <cell r="B42" t="str">
            <v>2019/20</v>
          </cell>
          <cell r="C42">
            <v>17</v>
          </cell>
          <cell r="D42">
            <v>34.380000000000003</v>
          </cell>
          <cell r="E42" t="str">
            <v>#</v>
          </cell>
        </row>
        <row r="43">
          <cell r="B43" t="str">
            <v>Auckland</v>
          </cell>
          <cell r="C43">
            <v>8</v>
          </cell>
          <cell r="D43">
            <v>43.73</v>
          </cell>
          <cell r="E43" t="str">
            <v>#</v>
          </cell>
        </row>
        <row r="44">
          <cell r="B44" t="str">
            <v>Wellington</v>
          </cell>
          <cell r="C44" t="str">
            <v>S</v>
          </cell>
          <cell r="D44">
            <v>65.599999999999994</v>
          </cell>
          <cell r="E44" t="str">
            <v/>
          </cell>
        </row>
        <row r="45">
          <cell r="B45" t="str">
            <v>Rest of North Island</v>
          </cell>
          <cell r="C45">
            <v>11</v>
          </cell>
          <cell r="D45">
            <v>38.590000000000003</v>
          </cell>
          <cell r="E45" t="str">
            <v>#</v>
          </cell>
        </row>
        <row r="46">
          <cell r="B46" t="str">
            <v>Canterbury</v>
          </cell>
          <cell r="C46" t="str">
            <v>S</v>
          </cell>
          <cell r="D46">
            <v>55.79</v>
          </cell>
          <cell r="E46" t="str">
            <v/>
          </cell>
        </row>
        <row r="47">
          <cell r="B47" t="str">
            <v>Rest of South Island</v>
          </cell>
          <cell r="C47" t="str">
            <v>S</v>
          </cell>
          <cell r="D47">
            <v>55.41</v>
          </cell>
          <cell r="E47" t="str">
            <v/>
          </cell>
        </row>
        <row r="48">
          <cell r="B48" t="str">
            <v>Major urban area</v>
          </cell>
          <cell r="C48">
            <v>15</v>
          </cell>
          <cell r="D48">
            <v>35.72</v>
          </cell>
          <cell r="E48" t="str">
            <v>#</v>
          </cell>
        </row>
        <row r="49">
          <cell r="B49" t="str">
            <v>Large urban area</v>
          </cell>
          <cell r="C49">
            <v>6</v>
          </cell>
          <cell r="D49">
            <v>43.24</v>
          </cell>
          <cell r="E49" t="str">
            <v>#</v>
          </cell>
        </row>
        <row r="50">
          <cell r="B50" t="str">
            <v>Medium urban area</v>
          </cell>
          <cell r="C50" t="str">
            <v>S</v>
          </cell>
          <cell r="D50">
            <v>62.27</v>
          </cell>
          <cell r="E50" t="str">
            <v/>
          </cell>
        </row>
        <row r="51">
          <cell r="B51" t="str">
            <v>Small urban area</v>
          </cell>
          <cell r="C51" t="str">
            <v>S</v>
          </cell>
          <cell r="D51">
            <v>74.260000000000005</v>
          </cell>
          <cell r="E51" t="str">
            <v/>
          </cell>
        </row>
        <row r="52">
          <cell r="B52" t="str">
            <v>Rural settlement/rural other</v>
          </cell>
          <cell r="C52" t="str">
            <v>S</v>
          </cell>
          <cell r="D52">
            <v>55.58</v>
          </cell>
          <cell r="E52" t="str">
            <v/>
          </cell>
        </row>
        <row r="53">
          <cell r="B53" t="str">
            <v>Major urban area</v>
          </cell>
          <cell r="C53">
            <v>15</v>
          </cell>
          <cell r="D53">
            <v>35.72</v>
          </cell>
          <cell r="E53" t="str">
            <v>#</v>
          </cell>
        </row>
        <row r="54">
          <cell r="B54" t="str">
            <v>Medium/large urban area</v>
          </cell>
          <cell r="C54">
            <v>9</v>
          </cell>
          <cell r="D54">
            <v>37.22</v>
          </cell>
          <cell r="E54" t="str">
            <v>#</v>
          </cell>
        </row>
        <row r="55">
          <cell r="B55" t="str">
            <v>Small urban/rural area</v>
          </cell>
          <cell r="C55">
            <v>9</v>
          </cell>
          <cell r="D55">
            <v>44.29</v>
          </cell>
          <cell r="E55" t="str">
            <v>#</v>
          </cell>
        </row>
        <row r="56">
          <cell r="B56" t="str">
            <v>Quintile 1 (least deprived)</v>
          </cell>
          <cell r="C56" t="str">
            <v>S</v>
          </cell>
          <cell r="D56">
            <v>81.400000000000006</v>
          </cell>
          <cell r="E56" t="str">
            <v/>
          </cell>
        </row>
        <row r="57">
          <cell r="B57" t="str">
            <v>Quintile 2</v>
          </cell>
          <cell r="C57" t="str">
            <v>S</v>
          </cell>
          <cell r="D57">
            <v>65.95</v>
          </cell>
          <cell r="E57" t="str">
            <v/>
          </cell>
        </row>
        <row r="58">
          <cell r="B58" t="str">
            <v>Quintile 3</v>
          </cell>
          <cell r="C58" t="str">
            <v>S</v>
          </cell>
          <cell r="D58">
            <v>50.17</v>
          </cell>
          <cell r="E58" t="str">
            <v/>
          </cell>
        </row>
        <row r="59">
          <cell r="B59" t="str">
            <v>Quintile 4</v>
          </cell>
          <cell r="C59">
            <v>8</v>
          </cell>
          <cell r="D59">
            <v>41.98</v>
          </cell>
          <cell r="E59" t="str">
            <v>#</v>
          </cell>
        </row>
        <row r="60">
          <cell r="B60" t="str">
            <v>Quintile 5 (most deprived)</v>
          </cell>
          <cell r="C60">
            <v>12</v>
          </cell>
          <cell r="D60">
            <v>34.880000000000003</v>
          </cell>
          <cell r="E60" t="str">
            <v>#</v>
          </cell>
        </row>
        <row r="61">
          <cell r="B61" t="str">
            <v>Had partner within last 12 months</v>
          </cell>
          <cell r="C61">
            <v>24</v>
          </cell>
          <cell r="D61">
            <v>24.78</v>
          </cell>
          <cell r="E61" t="str">
            <v>#</v>
          </cell>
        </row>
        <row r="62">
          <cell r="B62" t="str">
            <v>Did not have partner within last 12 months</v>
          </cell>
          <cell r="C62">
            <v>9</v>
          </cell>
          <cell r="D62">
            <v>46.38</v>
          </cell>
          <cell r="E62" t="str">
            <v>#</v>
          </cell>
        </row>
        <row r="63">
          <cell r="B63" t="str">
            <v>Has ever had a partner</v>
          </cell>
          <cell r="C63">
            <v>32</v>
          </cell>
          <cell r="D63">
            <v>22.63</v>
          </cell>
          <cell r="E63" t="str">
            <v>#</v>
          </cell>
        </row>
        <row r="64">
          <cell r="B64" t="str">
            <v>Has never had a partner</v>
          </cell>
          <cell r="C64" t="str">
            <v>S</v>
          </cell>
          <cell r="D64">
            <v>99.86</v>
          </cell>
          <cell r="E64" t="str">
            <v/>
          </cell>
        </row>
        <row r="65">
          <cell r="B65" t="str">
            <v>Partnered – legally registered</v>
          </cell>
          <cell r="C65">
            <v>8</v>
          </cell>
          <cell r="D65">
            <v>47.51</v>
          </cell>
          <cell r="E65" t="str">
            <v>#</v>
          </cell>
        </row>
        <row r="66">
          <cell r="B66" t="str">
            <v>Partnered – not legally registered</v>
          </cell>
          <cell r="C66" t="str">
            <v>S</v>
          </cell>
          <cell r="D66">
            <v>54.43</v>
          </cell>
          <cell r="E66" t="str">
            <v/>
          </cell>
        </row>
        <row r="67">
          <cell r="B67" t="str">
            <v>Non-partnered</v>
          </cell>
          <cell r="C67">
            <v>20</v>
          </cell>
          <cell r="D67">
            <v>27.94</v>
          </cell>
          <cell r="E67" t="str">
            <v>#</v>
          </cell>
        </row>
        <row r="68">
          <cell r="B68" t="str">
            <v>Never married and never in a civil union</v>
          </cell>
          <cell r="C68">
            <v>9</v>
          </cell>
          <cell r="D68">
            <v>45.56</v>
          </cell>
          <cell r="E68" t="str">
            <v>#</v>
          </cell>
        </row>
        <row r="69">
          <cell r="B69" t="str">
            <v>Divorced</v>
          </cell>
          <cell r="C69" t="str">
            <v>S</v>
          </cell>
          <cell r="D69">
            <v>64.95</v>
          </cell>
          <cell r="E69" t="str">
            <v/>
          </cell>
        </row>
        <row r="70">
          <cell r="B70" t="str">
            <v>Widowed/surviving partner</v>
          </cell>
          <cell r="C70" t="str">
            <v>S</v>
          </cell>
          <cell r="D70">
            <v>127.5</v>
          </cell>
          <cell r="E70" t="str">
            <v/>
          </cell>
        </row>
        <row r="71">
          <cell r="B71" t="str">
            <v>Separated</v>
          </cell>
          <cell r="C71">
            <v>11</v>
          </cell>
          <cell r="D71">
            <v>34.25</v>
          </cell>
          <cell r="E71" t="str">
            <v>#</v>
          </cell>
        </row>
        <row r="72">
          <cell r="B72" t="str">
            <v>Married/civil union/de facto</v>
          </cell>
          <cell r="C72">
            <v>8</v>
          </cell>
          <cell r="D72">
            <v>47.51</v>
          </cell>
          <cell r="E72" t="str">
            <v>#</v>
          </cell>
        </row>
        <row r="73">
          <cell r="B73" t="str">
            <v>Adults with disability</v>
          </cell>
          <cell r="C73" t="str">
            <v>S</v>
          </cell>
          <cell r="D73">
            <v>70.23</v>
          </cell>
          <cell r="E73" t="str">
            <v/>
          </cell>
        </row>
        <row r="74">
          <cell r="B74" t="str">
            <v>Adults without disability</v>
          </cell>
          <cell r="C74">
            <v>29</v>
          </cell>
          <cell r="D74">
            <v>24.08</v>
          </cell>
          <cell r="E74" t="str">
            <v>#</v>
          </cell>
        </row>
        <row r="75">
          <cell r="B75" t="str">
            <v>Low level of psychological distress</v>
          </cell>
          <cell r="C75">
            <v>23</v>
          </cell>
          <cell r="D75">
            <v>25.33</v>
          </cell>
          <cell r="E75" t="str">
            <v>#</v>
          </cell>
        </row>
        <row r="76">
          <cell r="B76" t="str">
            <v>Moderate level of psychological distress</v>
          </cell>
          <cell r="C76" t="str">
            <v>S</v>
          </cell>
          <cell r="D76">
            <v>65.819999999999993</v>
          </cell>
          <cell r="E76" t="str">
            <v/>
          </cell>
        </row>
        <row r="77">
          <cell r="B77" t="str">
            <v>High level of psychological distress</v>
          </cell>
          <cell r="C77" t="str">
            <v>S</v>
          </cell>
          <cell r="D77">
            <v>66.38</v>
          </cell>
          <cell r="E77" t="str">
            <v/>
          </cell>
        </row>
        <row r="78">
          <cell r="B78" t="str">
            <v>No probable serious mental illness</v>
          </cell>
          <cell r="C78">
            <v>23</v>
          </cell>
          <cell r="D78">
            <v>25.33</v>
          </cell>
          <cell r="E78" t="str">
            <v>#</v>
          </cell>
        </row>
        <row r="79">
          <cell r="B79" t="str">
            <v>Probable serious mental illness</v>
          </cell>
          <cell r="C79" t="str">
            <v>S</v>
          </cell>
          <cell r="D79">
            <v>65.819999999999993</v>
          </cell>
          <cell r="E79" t="str">
            <v/>
          </cell>
        </row>
        <row r="80">
          <cell r="B80" t="str">
            <v>Employed</v>
          </cell>
          <cell r="C80">
            <v>16</v>
          </cell>
          <cell r="D80">
            <v>33.54</v>
          </cell>
          <cell r="E80" t="str">
            <v>#</v>
          </cell>
        </row>
        <row r="81">
          <cell r="B81" t="str">
            <v>Unemployed</v>
          </cell>
          <cell r="C81" t="str">
            <v>S</v>
          </cell>
          <cell r="D81">
            <v>64.36</v>
          </cell>
          <cell r="E81" t="str">
            <v/>
          </cell>
        </row>
        <row r="82">
          <cell r="B82" t="str">
            <v>Retired</v>
          </cell>
          <cell r="C82" t="str">
            <v>S</v>
          </cell>
          <cell r="D82">
            <v>135.53</v>
          </cell>
          <cell r="E82" t="str">
            <v/>
          </cell>
        </row>
        <row r="83">
          <cell r="B83" t="str">
            <v>Home or caring duties or voluntary work</v>
          </cell>
          <cell r="C83" t="str">
            <v>S</v>
          </cell>
          <cell r="D83">
            <v>54.42</v>
          </cell>
          <cell r="E83" t="str">
            <v/>
          </cell>
        </row>
        <row r="84">
          <cell r="B84" t="str">
            <v>Not employed, studying</v>
          </cell>
          <cell r="C84" t="str">
            <v>S</v>
          </cell>
          <cell r="D84">
            <v>90.56</v>
          </cell>
          <cell r="E84" t="str">
            <v/>
          </cell>
        </row>
        <row r="85">
          <cell r="B85" t="str">
            <v>Not employed, not actively seeking work/unable to work</v>
          </cell>
          <cell r="C85" t="str">
            <v>S</v>
          </cell>
          <cell r="D85">
            <v>83.26</v>
          </cell>
          <cell r="E85" t="str">
            <v/>
          </cell>
        </row>
        <row r="86">
          <cell r="B86" t="str">
            <v>Other employment status</v>
          </cell>
          <cell r="C86" t="str">
            <v>S</v>
          </cell>
          <cell r="D86">
            <v>78.88</v>
          </cell>
          <cell r="E86" t="str">
            <v/>
          </cell>
        </row>
        <row r="87">
          <cell r="B87" t="str">
            <v>Not in the labour force</v>
          </cell>
          <cell r="C87">
            <v>12</v>
          </cell>
          <cell r="D87">
            <v>33.69</v>
          </cell>
          <cell r="E87" t="str">
            <v>#</v>
          </cell>
        </row>
        <row r="88">
          <cell r="B88" t="str">
            <v>Personal income: $20,000 or less</v>
          </cell>
          <cell r="C88">
            <v>9</v>
          </cell>
          <cell r="D88">
            <v>35.51</v>
          </cell>
          <cell r="E88" t="str">
            <v>#</v>
          </cell>
        </row>
        <row r="89">
          <cell r="B89" t="str">
            <v>Personal income: $20,001–$40,000</v>
          </cell>
          <cell r="C89">
            <v>11</v>
          </cell>
          <cell r="D89">
            <v>37.630000000000003</v>
          </cell>
          <cell r="E89" t="str">
            <v>#</v>
          </cell>
        </row>
        <row r="90">
          <cell r="B90" t="str">
            <v>Personal income: $40,001–$60,000</v>
          </cell>
          <cell r="C90">
            <v>8</v>
          </cell>
          <cell r="D90">
            <v>48.06</v>
          </cell>
          <cell r="E90" t="str">
            <v>#</v>
          </cell>
        </row>
        <row r="91">
          <cell r="B91" t="str">
            <v>Personal income: $60,001 or more</v>
          </cell>
          <cell r="C91" t="str">
            <v>S</v>
          </cell>
          <cell r="D91">
            <v>54.46</v>
          </cell>
          <cell r="E91" t="str">
            <v/>
          </cell>
        </row>
        <row r="92">
          <cell r="B92" t="str">
            <v>Household income: $40,000 or less</v>
          </cell>
          <cell r="C92">
            <v>13</v>
          </cell>
          <cell r="D92">
            <v>31.33</v>
          </cell>
          <cell r="E92" t="str">
            <v>#</v>
          </cell>
        </row>
        <row r="93">
          <cell r="B93" t="str">
            <v>Household income: $40,001–$60,000</v>
          </cell>
          <cell r="C93">
            <v>9</v>
          </cell>
          <cell r="D93">
            <v>46.46</v>
          </cell>
          <cell r="E93" t="str">
            <v>#</v>
          </cell>
        </row>
        <row r="94">
          <cell r="B94" t="str">
            <v>Household income: $60,001–$100,000</v>
          </cell>
          <cell r="C94">
            <v>7</v>
          </cell>
          <cell r="D94">
            <v>43.03</v>
          </cell>
          <cell r="E94" t="str">
            <v>#</v>
          </cell>
        </row>
        <row r="95">
          <cell r="B95" t="str">
            <v>Household income: $100,001 or more</v>
          </cell>
          <cell r="C95" t="str">
            <v>S</v>
          </cell>
          <cell r="D95">
            <v>71.91</v>
          </cell>
          <cell r="E95" t="str">
            <v/>
          </cell>
        </row>
        <row r="96">
          <cell r="B96" t="str">
            <v>Not at all limited</v>
          </cell>
          <cell r="C96" t="str">
            <v>S</v>
          </cell>
          <cell r="D96">
            <v>55.45</v>
          </cell>
          <cell r="E96" t="str">
            <v/>
          </cell>
        </row>
        <row r="97">
          <cell r="B97" t="str">
            <v>A little limited</v>
          </cell>
          <cell r="C97" t="str">
            <v>S</v>
          </cell>
          <cell r="D97">
            <v>50.65</v>
          </cell>
          <cell r="E97" t="str">
            <v/>
          </cell>
        </row>
        <row r="98">
          <cell r="B98" t="str">
            <v>Quite limited</v>
          </cell>
          <cell r="C98" t="str">
            <v>S</v>
          </cell>
          <cell r="D98">
            <v>63.64</v>
          </cell>
          <cell r="E98" t="str">
            <v/>
          </cell>
        </row>
        <row r="99">
          <cell r="B99" t="str">
            <v>Very limited</v>
          </cell>
          <cell r="C99" t="str">
            <v>S</v>
          </cell>
          <cell r="D99">
            <v>65.09</v>
          </cell>
          <cell r="E99" t="str">
            <v/>
          </cell>
        </row>
        <row r="100">
          <cell r="B100" t="str">
            <v>Couldn't buy it</v>
          </cell>
          <cell r="C100">
            <v>14</v>
          </cell>
          <cell r="D100">
            <v>30.88</v>
          </cell>
          <cell r="E100" t="str">
            <v>#</v>
          </cell>
        </row>
        <row r="101">
          <cell r="B101" t="str">
            <v>Not at all limited</v>
          </cell>
          <cell r="C101" t="str">
            <v>S</v>
          </cell>
          <cell r="D101">
            <v>55.45</v>
          </cell>
          <cell r="E101" t="str">
            <v/>
          </cell>
        </row>
        <row r="102">
          <cell r="B102" t="str">
            <v>A little limited</v>
          </cell>
          <cell r="C102" t="str">
            <v>S</v>
          </cell>
          <cell r="D102">
            <v>50.65</v>
          </cell>
          <cell r="E102" t="str">
            <v/>
          </cell>
        </row>
        <row r="103">
          <cell r="B103" t="str">
            <v>Quite or very limited</v>
          </cell>
          <cell r="C103">
            <v>8</v>
          </cell>
          <cell r="D103">
            <v>43.84</v>
          </cell>
          <cell r="E103" t="str">
            <v>#</v>
          </cell>
        </row>
        <row r="104">
          <cell r="B104" t="str">
            <v>Couldn't buy it</v>
          </cell>
          <cell r="C104">
            <v>14</v>
          </cell>
          <cell r="D104">
            <v>30.88</v>
          </cell>
          <cell r="E104" t="str">
            <v>#</v>
          </cell>
        </row>
        <row r="105">
          <cell r="B105" t="str">
            <v>Yes, can meet unexpected expense</v>
          </cell>
          <cell r="C105">
            <v>14</v>
          </cell>
          <cell r="D105">
            <v>35.380000000000003</v>
          </cell>
          <cell r="E105" t="str">
            <v>#</v>
          </cell>
        </row>
        <row r="106">
          <cell r="B106" t="str">
            <v>No, cannot meet unexpected expense</v>
          </cell>
          <cell r="C106">
            <v>17</v>
          </cell>
          <cell r="D106">
            <v>29.8</v>
          </cell>
          <cell r="E106" t="str">
            <v>#</v>
          </cell>
        </row>
        <row r="107">
          <cell r="B107" t="str">
            <v>Household had no vehicle access</v>
          </cell>
          <cell r="C107" t="str">
            <v>S</v>
          </cell>
          <cell r="D107">
            <v>57.28</v>
          </cell>
          <cell r="E107" t="str">
            <v/>
          </cell>
        </row>
        <row r="108">
          <cell r="B108" t="str">
            <v>Household had vehicle access</v>
          </cell>
          <cell r="C108">
            <v>29</v>
          </cell>
          <cell r="D108">
            <v>22.71</v>
          </cell>
          <cell r="E108" t="str">
            <v>#</v>
          </cell>
        </row>
        <row r="109">
          <cell r="B109" t="str">
            <v>Household had no access to device</v>
          </cell>
          <cell r="C109" t="str">
            <v>S</v>
          </cell>
          <cell r="D109">
            <v>134.87</v>
          </cell>
          <cell r="E109" t="str">
            <v/>
          </cell>
        </row>
        <row r="110">
          <cell r="B110" t="str">
            <v>Household had access to device</v>
          </cell>
          <cell r="C110">
            <v>32</v>
          </cell>
          <cell r="D110">
            <v>22.18</v>
          </cell>
          <cell r="E110" t="str">
            <v>#</v>
          </cell>
        </row>
        <row r="111">
          <cell r="B111" t="str">
            <v>One person household</v>
          </cell>
          <cell r="C111">
            <v>4</v>
          </cell>
          <cell r="D111">
            <v>35.26</v>
          </cell>
          <cell r="E111" t="str">
            <v>#</v>
          </cell>
        </row>
        <row r="112">
          <cell r="B112" t="str">
            <v>One parent with child(ren)</v>
          </cell>
          <cell r="C112">
            <v>13</v>
          </cell>
          <cell r="D112">
            <v>36.36</v>
          </cell>
          <cell r="E112" t="str">
            <v>#</v>
          </cell>
        </row>
        <row r="113">
          <cell r="B113" t="str">
            <v>Couple only</v>
          </cell>
          <cell r="C113" t="str">
            <v>S</v>
          </cell>
          <cell r="D113">
            <v>92.08</v>
          </cell>
          <cell r="E113" t="str">
            <v/>
          </cell>
        </row>
        <row r="114">
          <cell r="B114" t="str">
            <v>Couple with child(ren)</v>
          </cell>
          <cell r="C114" t="str">
            <v>S</v>
          </cell>
          <cell r="D114">
            <v>56.07</v>
          </cell>
          <cell r="E114" t="str">
            <v/>
          </cell>
        </row>
        <row r="115">
          <cell r="B115" t="str">
            <v>Other multi-person household</v>
          </cell>
          <cell r="C115" t="str">
            <v>S</v>
          </cell>
          <cell r="D115">
            <v>87.31</v>
          </cell>
          <cell r="E115" t="str">
            <v/>
          </cell>
        </row>
        <row r="116">
          <cell r="B116" t="str">
            <v>Other household with couple and/or child</v>
          </cell>
          <cell r="C116" t="str">
            <v>S</v>
          </cell>
          <cell r="D116">
            <v>63.37</v>
          </cell>
          <cell r="E116" t="str">
            <v/>
          </cell>
        </row>
        <row r="117">
          <cell r="B117" t="str">
            <v>One-person household</v>
          </cell>
          <cell r="C117">
            <v>4</v>
          </cell>
          <cell r="D117">
            <v>35.26</v>
          </cell>
          <cell r="E117" t="str">
            <v>#</v>
          </cell>
        </row>
        <row r="118">
          <cell r="B118" t="str">
            <v>Two-people household</v>
          </cell>
          <cell r="C118">
            <v>5</v>
          </cell>
          <cell r="D118">
            <v>45.93</v>
          </cell>
          <cell r="E118" t="str">
            <v>#</v>
          </cell>
        </row>
        <row r="119">
          <cell r="B119" t="str">
            <v>Three-people household</v>
          </cell>
          <cell r="C119">
            <v>8</v>
          </cell>
          <cell r="D119">
            <v>37.97</v>
          </cell>
          <cell r="E119" t="str">
            <v>#</v>
          </cell>
        </row>
        <row r="120">
          <cell r="B120" t="str">
            <v>Four-people household</v>
          </cell>
          <cell r="C120" t="str">
            <v>S</v>
          </cell>
          <cell r="D120">
            <v>54.85</v>
          </cell>
          <cell r="E120" t="str">
            <v/>
          </cell>
        </row>
        <row r="121">
          <cell r="B121" t="str">
            <v>Five-or-more-people household</v>
          </cell>
          <cell r="C121">
            <v>10</v>
          </cell>
          <cell r="D121">
            <v>45.69</v>
          </cell>
          <cell r="E121" t="str">
            <v>#</v>
          </cell>
        </row>
        <row r="122">
          <cell r="B122" t="str">
            <v>No children in household</v>
          </cell>
          <cell r="C122">
            <v>10</v>
          </cell>
          <cell r="D122">
            <v>29.77</v>
          </cell>
          <cell r="E122" t="str">
            <v>#</v>
          </cell>
        </row>
        <row r="123">
          <cell r="B123" t="str">
            <v>One-child household</v>
          </cell>
          <cell r="C123">
            <v>6</v>
          </cell>
          <cell r="D123">
            <v>45.92</v>
          </cell>
          <cell r="E123" t="str">
            <v>#</v>
          </cell>
        </row>
        <row r="124">
          <cell r="B124" t="str">
            <v>Two-or-more-children household</v>
          </cell>
          <cell r="C124">
            <v>17</v>
          </cell>
          <cell r="D124">
            <v>35.47</v>
          </cell>
          <cell r="E124" t="str">
            <v>#</v>
          </cell>
        </row>
        <row r="125">
          <cell r="B125" t="str">
            <v>No children in household</v>
          </cell>
          <cell r="C125">
            <v>10</v>
          </cell>
          <cell r="D125">
            <v>29.77</v>
          </cell>
          <cell r="E125" t="str">
            <v>#</v>
          </cell>
        </row>
        <row r="126">
          <cell r="B126" t="str">
            <v>One-or-more-children household</v>
          </cell>
          <cell r="C126">
            <v>22</v>
          </cell>
          <cell r="D126">
            <v>29.11</v>
          </cell>
          <cell r="E126" t="str">
            <v>#</v>
          </cell>
        </row>
        <row r="127">
          <cell r="B127" t="str">
            <v>Yes, lived at current address</v>
          </cell>
          <cell r="C127">
            <v>24</v>
          </cell>
          <cell r="D127">
            <v>24.55</v>
          </cell>
          <cell r="E127" t="str">
            <v>#</v>
          </cell>
        </row>
        <row r="128">
          <cell r="B128" t="str">
            <v>No, did not live at current address</v>
          </cell>
          <cell r="C128">
            <v>8</v>
          </cell>
          <cell r="D128">
            <v>42.71</v>
          </cell>
          <cell r="E128" t="str">
            <v>#</v>
          </cell>
        </row>
        <row r="129">
          <cell r="B129" t="str">
            <v>Owned</v>
          </cell>
          <cell r="C129">
            <v>11</v>
          </cell>
          <cell r="D129">
            <v>40.36</v>
          </cell>
          <cell r="E129" t="str">
            <v>#</v>
          </cell>
        </row>
        <row r="130">
          <cell r="B130" t="str">
            <v>Rented, private</v>
          </cell>
          <cell r="C130">
            <v>14</v>
          </cell>
          <cell r="D130">
            <v>28.86</v>
          </cell>
          <cell r="E130" t="str">
            <v>#</v>
          </cell>
        </row>
      </sheetData>
      <sheetData sheetId="35">
        <row r="4">
          <cell r="B4" t="str">
            <v>New Zealand Average</v>
          </cell>
          <cell r="C4">
            <v>23</v>
          </cell>
          <cell r="D4">
            <v>27.78</v>
          </cell>
          <cell r="E4" t="str">
            <v>#</v>
          </cell>
        </row>
        <row r="5">
          <cell r="B5" t="str">
            <v>Male</v>
          </cell>
          <cell r="C5">
            <v>10</v>
          </cell>
          <cell r="D5">
            <v>49.75</v>
          </cell>
          <cell r="E5" t="str">
            <v>#</v>
          </cell>
        </row>
        <row r="6">
          <cell r="B6" t="str">
            <v>Female</v>
          </cell>
          <cell r="C6">
            <v>13</v>
          </cell>
          <cell r="D6">
            <v>34.01</v>
          </cell>
          <cell r="E6" t="str">
            <v>#</v>
          </cell>
        </row>
        <row r="7">
          <cell r="B7" t="str">
            <v>Gender diverse</v>
          </cell>
          <cell r="C7" t="str">
            <v>S</v>
          </cell>
          <cell r="D7">
            <v>196.91</v>
          </cell>
          <cell r="E7" t="str">
            <v/>
          </cell>
        </row>
        <row r="8">
          <cell r="B8" t="str">
            <v>Cis-male</v>
          </cell>
          <cell r="C8">
            <v>10</v>
          </cell>
          <cell r="D8">
            <v>49.75</v>
          </cell>
          <cell r="E8" t="str">
            <v>#</v>
          </cell>
        </row>
        <row r="9">
          <cell r="B9" t="str">
            <v>Cis-female</v>
          </cell>
          <cell r="C9">
            <v>13</v>
          </cell>
          <cell r="D9">
            <v>34.01</v>
          </cell>
          <cell r="E9" t="str">
            <v>#</v>
          </cell>
        </row>
        <row r="10">
          <cell r="B10" t="str">
            <v>Gender-diverse or trans-gender</v>
          </cell>
          <cell r="C10" t="str">
            <v>S</v>
          </cell>
          <cell r="D10">
            <v>196.91</v>
          </cell>
          <cell r="E10" t="str">
            <v/>
          </cell>
        </row>
        <row r="11">
          <cell r="B11" t="str">
            <v>Heterosexual</v>
          </cell>
          <cell r="C11">
            <v>21</v>
          </cell>
          <cell r="D11">
            <v>29.82</v>
          </cell>
          <cell r="E11" t="str">
            <v>#</v>
          </cell>
        </row>
        <row r="12">
          <cell r="B12" t="str">
            <v>Gay or lesbian</v>
          </cell>
          <cell r="C12">
            <v>0</v>
          </cell>
          <cell r="D12" t="str">
            <v>.</v>
          </cell>
          <cell r="E12" t="str">
            <v/>
          </cell>
        </row>
        <row r="13">
          <cell r="B13" t="str">
            <v>Bisexual</v>
          </cell>
          <cell r="C13" t="str">
            <v>S</v>
          </cell>
          <cell r="D13">
            <v>112.58</v>
          </cell>
          <cell r="E13" t="str">
            <v/>
          </cell>
        </row>
        <row r="14">
          <cell r="B14" t="str">
            <v>Other sexual identity</v>
          </cell>
          <cell r="C14" t="str">
            <v>S</v>
          </cell>
          <cell r="D14">
            <v>196.87</v>
          </cell>
          <cell r="E14" t="str">
            <v/>
          </cell>
        </row>
        <row r="15">
          <cell r="B15" t="str">
            <v>People with diverse sexualities</v>
          </cell>
          <cell r="C15" t="str">
            <v>S</v>
          </cell>
          <cell r="D15">
            <v>98.22</v>
          </cell>
          <cell r="E15" t="str">
            <v/>
          </cell>
        </row>
        <row r="16">
          <cell r="B16" t="str">
            <v>Not LGBT</v>
          </cell>
          <cell r="C16">
            <v>21</v>
          </cell>
          <cell r="D16">
            <v>29.59</v>
          </cell>
          <cell r="E16" t="str">
            <v>#</v>
          </cell>
        </row>
        <row r="17">
          <cell r="B17" t="str">
            <v>LGBT</v>
          </cell>
          <cell r="C17" t="str">
            <v>S</v>
          </cell>
          <cell r="D17">
            <v>92.5</v>
          </cell>
          <cell r="E17" t="str">
            <v/>
          </cell>
        </row>
        <row r="18">
          <cell r="B18" t="str">
            <v>15–19 years</v>
          </cell>
          <cell r="C18" t="str">
            <v>S</v>
          </cell>
          <cell r="D18">
            <v>96.91</v>
          </cell>
          <cell r="E18" t="str">
            <v/>
          </cell>
        </row>
        <row r="19">
          <cell r="B19" t="str">
            <v>20–29 years</v>
          </cell>
          <cell r="C19" t="str">
            <v>S</v>
          </cell>
          <cell r="D19">
            <v>66.849999999999994</v>
          </cell>
          <cell r="E19" t="str">
            <v/>
          </cell>
        </row>
        <row r="20">
          <cell r="B20" t="str">
            <v>30–39 years</v>
          </cell>
          <cell r="C20" t="str">
            <v>S</v>
          </cell>
          <cell r="D20">
            <v>58.75</v>
          </cell>
          <cell r="E20" t="str">
            <v/>
          </cell>
        </row>
        <row r="21">
          <cell r="B21" t="str">
            <v>40–49 years</v>
          </cell>
          <cell r="C21" t="str">
            <v>S</v>
          </cell>
          <cell r="D21">
            <v>51.5</v>
          </cell>
          <cell r="E21" t="str">
            <v/>
          </cell>
        </row>
        <row r="22">
          <cell r="B22" t="str">
            <v>50–59 years</v>
          </cell>
          <cell r="C22" t="str">
            <v>S</v>
          </cell>
          <cell r="D22">
            <v>77.98</v>
          </cell>
          <cell r="E22" t="str">
            <v/>
          </cell>
        </row>
        <row r="23">
          <cell r="B23" t="str">
            <v>60–64 years</v>
          </cell>
          <cell r="C23" t="str">
            <v>S</v>
          </cell>
          <cell r="D23">
            <v>158.83000000000001</v>
          </cell>
          <cell r="E23" t="str">
            <v/>
          </cell>
        </row>
        <row r="24">
          <cell r="B24" t="str">
            <v>65 years and over</v>
          </cell>
          <cell r="C24" t="str">
            <v>S</v>
          </cell>
          <cell r="D24">
            <v>73.650000000000006</v>
          </cell>
          <cell r="E24" t="str">
            <v/>
          </cell>
        </row>
        <row r="25">
          <cell r="B25" t="str">
            <v>15–29 years</v>
          </cell>
          <cell r="C25" t="str">
            <v>S</v>
          </cell>
          <cell r="D25">
            <v>55.42</v>
          </cell>
          <cell r="E25" t="str">
            <v/>
          </cell>
        </row>
        <row r="26">
          <cell r="B26" t="str">
            <v>30–64 years</v>
          </cell>
          <cell r="C26">
            <v>13</v>
          </cell>
          <cell r="D26">
            <v>34.909999999999997</v>
          </cell>
          <cell r="E26" t="str">
            <v>#</v>
          </cell>
        </row>
        <row r="27">
          <cell r="B27" t="str">
            <v>65 years and over</v>
          </cell>
          <cell r="C27" t="str">
            <v>S</v>
          </cell>
          <cell r="D27">
            <v>73.650000000000006</v>
          </cell>
          <cell r="E27" t="str">
            <v/>
          </cell>
        </row>
        <row r="28">
          <cell r="B28" t="str">
            <v>15–19 years</v>
          </cell>
          <cell r="C28" t="str">
            <v>S</v>
          </cell>
          <cell r="D28">
            <v>96.91</v>
          </cell>
          <cell r="E28" t="str">
            <v/>
          </cell>
        </row>
        <row r="29">
          <cell r="B29" t="str">
            <v>20–29 years</v>
          </cell>
          <cell r="C29" t="str">
            <v>S</v>
          </cell>
          <cell r="D29">
            <v>66.849999999999994</v>
          </cell>
          <cell r="E29" t="str">
            <v/>
          </cell>
        </row>
        <row r="30">
          <cell r="B30" t="str">
            <v>NZ European</v>
          </cell>
          <cell r="C30">
            <v>19</v>
          </cell>
          <cell r="D30">
            <v>31.79</v>
          </cell>
          <cell r="E30" t="str">
            <v>#</v>
          </cell>
        </row>
        <row r="31">
          <cell r="B31" t="str">
            <v>Māori</v>
          </cell>
          <cell r="C31">
            <v>4</v>
          </cell>
          <cell r="D31">
            <v>42.75</v>
          </cell>
          <cell r="E31" t="str">
            <v>#</v>
          </cell>
        </row>
        <row r="32">
          <cell r="B32" t="str">
            <v>Pacific peoples</v>
          </cell>
          <cell r="C32" t="str">
            <v>S</v>
          </cell>
          <cell r="D32">
            <v>90.57</v>
          </cell>
          <cell r="E32" t="str">
            <v/>
          </cell>
        </row>
        <row r="33">
          <cell r="B33" t="str">
            <v>Asian</v>
          </cell>
          <cell r="C33" t="str">
            <v>S</v>
          </cell>
          <cell r="D33">
            <v>104.77</v>
          </cell>
          <cell r="E33" t="str">
            <v/>
          </cell>
        </row>
        <row r="34">
          <cell r="B34" t="str">
            <v>Chinese</v>
          </cell>
          <cell r="C34" t="str">
            <v>S</v>
          </cell>
          <cell r="D34">
            <v>159.66999999999999</v>
          </cell>
          <cell r="E34" t="str">
            <v/>
          </cell>
        </row>
        <row r="35">
          <cell r="B35" t="str">
            <v>Indian</v>
          </cell>
          <cell r="C35" t="str">
            <v>S</v>
          </cell>
          <cell r="D35">
            <v>196.09</v>
          </cell>
          <cell r="E35" t="str">
            <v/>
          </cell>
        </row>
        <row r="36">
          <cell r="B36" t="str">
            <v>Other Asian ethnicity</v>
          </cell>
          <cell r="C36" t="str">
            <v>S</v>
          </cell>
          <cell r="D36">
            <v>196.04</v>
          </cell>
          <cell r="E36" t="str">
            <v/>
          </cell>
        </row>
        <row r="37">
          <cell r="B37" t="str">
            <v>Other ethnicity</v>
          </cell>
          <cell r="C37" t="str">
            <v>S</v>
          </cell>
          <cell r="D37">
            <v>196.03</v>
          </cell>
          <cell r="E37" t="str">
            <v/>
          </cell>
        </row>
        <row r="38">
          <cell r="B38" t="str">
            <v>Other ethnicity (except European and Māori)</v>
          </cell>
          <cell r="C38" t="str">
            <v>S</v>
          </cell>
          <cell r="D38">
            <v>71.39</v>
          </cell>
          <cell r="E38" t="str">
            <v/>
          </cell>
        </row>
        <row r="39">
          <cell r="B39" t="str">
            <v>Other ethnicity (except European, Māori and Asian)</v>
          </cell>
          <cell r="C39" t="str">
            <v>S</v>
          </cell>
          <cell r="D39">
            <v>81.849999999999994</v>
          </cell>
          <cell r="E39" t="str">
            <v/>
          </cell>
        </row>
        <row r="40">
          <cell r="B40" t="str">
            <v>Other ethnicity (except European, Māori and Pacific)</v>
          </cell>
          <cell r="C40" t="str">
            <v>S</v>
          </cell>
          <cell r="D40">
            <v>97.03</v>
          </cell>
          <cell r="E40" t="str">
            <v/>
          </cell>
        </row>
        <row r="41">
          <cell r="B41">
            <v>2018</v>
          </cell>
          <cell r="C41">
            <v>12</v>
          </cell>
          <cell r="D41">
            <v>40.51</v>
          </cell>
          <cell r="E41" t="str">
            <v>#</v>
          </cell>
        </row>
        <row r="42">
          <cell r="B42" t="str">
            <v>2019/20</v>
          </cell>
          <cell r="C42">
            <v>11</v>
          </cell>
          <cell r="D42">
            <v>36.58</v>
          </cell>
          <cell r="E42" t="str">
            <v>#</v>
          </cell>
        </row>
        <row r="43">
          <cell r="B43" t="str">
            <v>Auckland</v>
          </cell>
          <cell r="C43">
            <v>10</v>
          </cell>
          <cell r="D43">
            <v>47.61</v>
          </cell>
          <cell r="E43" t="str">
            <v>#</v>
          </cell>
        </row>
        <row r="44">
          <cell r="B44" t="str">
            <v>Wellington</v>
          </cell>
          <cell r="C44" t="str">
            <v>S</v>
          </cell>
          <cell r="D44">
            <v>64.239999999999995</v>
          </cell>
          <cell r="E44" t="str">
            <v/>
          </cell>
        </row>
        <row r="45">
          <cell r="B45" t="str">
            <v>Rest of North Island</v>
          </cell>
          <cell r="C45">
            <v>7</v>
          </cell>
          <cell r="D45">
            <v>45.54</v>
          </cell>
          <cell r="E45" t="str">
            <v>#</v>
          </cell>
        </row>
        <row r="46">
          <cell r="B46" t="str">
            <v>Canterbury</v>
          </cell>
          <cell r="C46" t="str">
            <v>S</v>
          </cell>
          <cell r="D46">
            <v>94.78</v>
          </cell>
          <cell r="E46" t="str">
            <v/>
          </cell>
        </row>
        <row r="47">
          <cell r="B47" t="str">
            <v>Rest of South Island</v>
          </cell>
          <cell r="C47" t="str">
            <v>S</v>
          </cell>
          <cell r="D47">
            <v>85.01</v>
          </cell>
          <cell r="E47" t="str">
            <v/>
          </cell>
        </row>
        <row r="48">
          <cell r="B48" t="str">
            <v>Major urban area</v>
          </cell>
          <cell r="C48">
            <v>12</v>
          </cell>
          <cell r="D48">
            <v>36.43</v>
          </cell>
          <cell r="E48" t="str">
            <v>#</v>
          </cell>
        </row>
        <row r="49">
          <cell r="B49" t="str">
            <v>Large urban area</v>
          </cell>
          <cell r="C49" t="str">
            <v>S</v>
          </cell>
          <cell r="D49">
            <v>71.86</v>
          </cell>
          <cell r="E49" t="str">
            <v/>
          </cell>
        </row>
        <row r="50">
          <cell r="B50" t="str">
            <v>Medium urban area</v>
          </cell>
          <cell r="C50" t="str">
            <v>S</v>
          </cell>
          <cell r="D50">
            <v>100.26</v>
          </cell>
          <cell r="E50" t="str">
            <v/>
          </cell>
        </row>
        <row r="51">
          <cell r="B51" t="str">
            <v>Small urban area</v>
          </cell>
          <cell r="C51" t="str">
            <v>S</v>
          </cell>
          <cell r="D51">
            <v>70.94</v>
          </cell>
          <cell r="E51" t="str">
            <v/>
          </cell>
        </row>
        <row r="52">
          <cell r="B52" t="str">
            <v>Rural settlement/rural other</v>
          </cell>
          <cell r="C52" t="str">
            <v>S</v>
          </cell>
          <cell r="D52">
            <v>62.8</v>
          </cell>
          <cell r="E52" t="str">
            <v/>
          </cell>
        </row>
        <row r="53">
          <cell r="B53" t="str">
            <v>Major urban area</v>
          </cell>
          <cell r="C53">
            <v>12</v>
          </cell>
          <cell r="D53">
            <v>36.43</v>
          </cell>
          <cell r="E53" t="str">
            <v>#</v>
          </cell>
        </row>
        <row r="54">
          <cell r="B54" t="str">
            <v>Medium/large urban area</v>
          </cell>
          <cell r="C54" t="str">
            <v>S</v>
          </cell>
          <cell r="D54">
            <v>58.4</v>
          </cell>
          <cell r="E54" t="str">
            <v/>
          </cell>
        </row>
        <row r="55">
          <cell r="B55" t="str">
            <v>Small urban/rural area</v>
          </cell>
          <cell r="C55">
            <v>8</v>
          </cell>
          <cell r="D55">
            <v>49.65</v>
          </cell>
          <cell r="E55" t="str">
            <v>#</v>
          </cell>
        </row>
        <row r="56">
          <cell r="B56" t="str">
            <v>Quintile 1 (least deprived)</v>
          </cell>
          <cell r="C56" t="str">
            <v>S</v>
          </cell>
          <cell r="D56">
            <v>71.400000000000006</v>
          </cell>
          <cell r="E56" t="str">
            <v/>
          </cell>
        </row>
        <row r="57">
          <cell r="B57" t="str">
            <v>Quintile 2</v>
          </cell>
          <cell r="C57" t="str">
            <v>S</v>
          </cell>
          <cell r="D57">
            <v>62.08</v>
          </cell>
          <cell r="E57" t="str">
            <v/>
          </cell>
        </row>
        <row r="58">
          <cell r="B58" t="str">
            <v>Quintile 3</v>
          </cell>
          <cell r="C58" t="str">
            <v>S</v>
          </cell>
          <cell r="D58">
            <v>59.15</v>
          </cell>
          <cell r="E58" t="str">
            <v/>
          </cell>
        </row>
        <row r="59">
          <cell r="B59" t="str">
            <v>Quintile 4</v>
          </cell>
          <cell r="C59" t="str">
            <v>S</v>
          </cell>
          <cell r="D59">
            <v>61.88</v>
          </cell>
          <cell r="E59" t="str">
            <v/>
          </cell>
        </row>
        <row r="60">
          <cell r="B60" t="str">
            <v>Quintile 5 (most deprived)</v>
          </cell>
          <cell r="C60">
            <v>4</v>
          </cell>
          <cell r="D60">
            <v>45.29</v>
          </cell>
          <cell r="E60" t="str">
            <v>#</v>
          </cell>
        </row>
        <row r="61">
          <cell r="B61" t="str">
            <v>Had partner within last 12 months</v>
          </cell>
          <cell r="C61">
            <v>18</v>
          </cell>
          <cell r="D61">
            <v>34.08</v>
          </cell>
          <cell r="E61" t="str">
            <v>#</v>
          </cell>
        </row>
        <row r="62">
          <cell r="B62" t="str">
            <v>Did not have partner within last 12 months</v>
          </cell>
          <cell r="C62">
            <v>5</v>
          </cell>
          <cell r="D62">
            <v>47.35</v>
          </cell>
          <cell r="E62" t="str">
            <v>#</v>
          </cell>
        </row>
        <row r="63">
          <cell r="B63" t="str">
            <v>Has ever had a partner</v>
          </cell>
          <cell r="C63">
            <v>23</v>
          </cell>
          <cell r="D63">
            <v>28.15</v>
          </cell>
          <cell r="E63" t="str">
            <v>#</v>
          </cell>
        </row>
        <row r="64">
          <cell r="B64" t="str">
            <v>Has never had a partner</v>
          </cell>
          <cell r="C64" t="str">
            <v>S</v>
          </cell>
          <cell r="D64">
            <v>141.28</v>
          </cell>
          <cell r="E64" t="str">
            <v/>
          </cell>
        </row>
        <row r="65">
          <cell r="B65" t="str">
            <v>Partnered – legally registered</v>
          </cell>
          <cell r="C65">
            <v>9</v>
          </cell>
          <cell r="D65">
            <v>42.04</v>
          </cell>
          <cell r="E65" t="str">
            <v>#</v>
          </cell>
        </row>
        <row r="66">
          <cell r="B66" t="str">
            <v>Partnered – not legally registered</v>
          </cell>
          <cell r="C66" t="str">
            <v>S</v>
          </cell>
          <cell r="D66">
            <v>101.57</v>
          </cell>
          <cell r="E66" t="str">
            <v/>
          </cell>
        </row>
        <row r="67">
          <cell r="B67" t="str">
            <v>Non-partnered</v>
          </cell>
          <cell r="C67">
            <v>10</v>
          </cell>
          <cell r="D67">
            <v>35.86</v>
          </cell>
          <cell r="E67" t="str">
            <v>#</v>
          </cell>
        </row>
        <row r="68">
          <cell r="B68" t="str">
            <v>Never married and never in a civil union</v>
          </cell>
          <cell r="C68" t="str">
            <v>S</v>
          </cell>
          <cell r="D68">
            <v>60.7</v>
          </cell>
          <cell r="E68" t="str">
            <v/>
          </cell>
        </row>
        <row r="69">
          <cell r="B69" t="str">
            <v>Divorced</v>
          </cell>
          <cell r="C69" t="str">
            <v>S</v>
          </cell>
          <cell r="D69">
            <v>86.12</v>
          </cell>
          <cell r="E69" t="str">
            <v/>
          </cell>
        </row>
        <row r="70">
          <cell r="B70" t="str">
            <v>Widowed/surviving partner</v>
          </cell>
          <cell r="C70" t="str">
            <v>S</v>
          </cell>
          <cell r="D70">
            <v>120.03</v>
          </cell>
          <cell r="E70" t="str">
            <v/>
          </cell>
        </row>
        <row r="71">
          <cell r="B71" t="str">
            <v>Separated</v>
          </cell>
          <cell r="C71" t="str">
            <v>S</v>
          </cell>
          <cell r="D71">
            <v>67.599999999999994</v>
          </cell>
          <cell r="E71" t="str">
            <v/>
          </cell>
        </row>
        <row r="72">
          <cell r="B72" t="str">
            <v>Married/civil union/de facto</v>
          </cell>
          <cell r="C72">
            <v>9</v>
          </cell>
          <cell r="D72">
            <v>42.04</v>
          </cell>
          <cell r="E72" t="str">
            <v>#</v>
          </cell>
        </row>
        <row r="73">
          <cell r="B73" t="str">
            <v>Adults with disability</v>
          </cell>
          <cell r="C73" t="str">
            <v>S</v>
          </cell>
          <cell r="D73">
            <v>106.52</v>
          </cell>
          <cell r="E73" t="str">
            <v/>
          </cell>
        </row>
        <row r="74">
          <cell r="B74" t="str">
            <v>Adults without disability</v>
          </cell>
          <cell r="C74">
            <v>22</v>
          </cell>
          <cell r="D74">
            <v>27.86</v>
          </cell>
          <cell r="E74" t="str">
            <v>#</v>
          </cell>
        </row>
        <row r="75">
          <cell r="B75" t="str">
            <v>Low level of psychological distress</v>
          </cell>
          <cell r="C75">
            <v>20</v>
          </cell>
          <cell r="D75">
            <v>29.89</v>
          </cell>
          <cell r="E75" t="str">
            <v>#</v>
          </cell>
        </row>
        <row r="76">
          <cell r="B76" t="str">
            <v>Moderate level of psychological distress</v>
          </cell>
          <cell r="C76" t="str">
            <v>S</v>
          </cell>
          <cell r="D76">
            <v>69.67</v>
          </cell>
          <cell r="E76" t="str">
            <v/>
          </cell>
        </row>
        <row r="77">
          <cell r="B77" t="str">
            <v>High level of psychological distress</v>
          </cell>
          <cell r="C77" t="str">
            <v>S</v>
          </cell>
          <cell r="D77">
            <v>143.88</v>
          </cell>
          <cell r="E77" t="str">
            <v/>
          </cell>
        </row>
        <row r="78">
          <cell r="B78" t="str">
            <v>No probable serious mental illness</v>
          </cell>
          <cell r="C78">
            <v>20</v>
          </cell>
          <cell r="D78">
            <v>29.89</v>
          </cell>
          <cell r="E78" t="str">
            <v>#</v>
          </cell>
        </row>
        <row r="79">
          <cell r="B79" t="str">
            <v>Probable serious mental illness</v>
          </cell>
          <cell r="C79" t="str">
            <v>S</v>
          </cell>
          <cell r="D79">
            <v>69.67</v>
          </cell>
          <cell r="E79" t="str">
            <v/>
          </cell>
        </row>
        <row r="80">
          <cell r="B80" t="str">
            <v>Employed</v>
          </cell>
          <cell r="C80">
            <v>16</v>
          </cell>
          <cell r="D80">
            <v>32.35</v>
          </cell>
          <cell r="E80" t="str">
            <v>#</v>
          </cell>
        </row>
        <row r="81">
          <cell r="B81" t="str">
            <v>Unemployed</v>
          </cell>
          <cell r="C81" t="str">
            <v>S</v>
          </cell>
          <cell r="D81">
            <v>88.71</v>
          </cell>
          <cell r="E81" t="str">
            <v/>
          </cell>
        </row>
        <row r="82">
          <cell r="B82" t="str">
            <v>Retired</v>
          </cell>
          <cell r="C82" t="str">
            <v>S</v>
          </cell>
          <cell r="D82">
            <v>80.09</v>
          </cell>
          <cell r="E82" t="str">
            <v/>
          </cell>
        </row>
        <row r="83">
          <cell r="B83" t="str">
            <v>Home or caring duties or voluntary work</v>
          </cell>
          <cell r="C83" t="str">
            <v>S</v>
          </cell>
          <cell r="D83">
            <v>118.84</v>
          </cell>
          <cell r="E83" t="str">
            <v/>
          </cell>
        </row>
        <row r="84">
          <cell r="B84" t="str">
            <v>Not employed, studying</v>
          </cell>
          <cell r="C84" t="str">
            <v>S</v>
          </cell>
          <cell r="D84">
            <v>91.01</v>
          </cell>
          <cell r="E84" t="str">
            <v/>
          </cell>
        </row>
        <row r="85">
          <cell r="B85" t="str">
            <v>Not employed, not actively seeking work/unable to work</v>
          </cell>
          <cell r="C85" t="str">
            <v>S</v>
          </cell>
          <cell r="D85">
            <v>110.62</v>
          </cell>
          <cell r="E85" t="str">
            <v/>
          </cell>
        </row>
        <row r="86">
          <cell r="B86" t="str">
            <v>Other employment status</v>
          </cell>
          <cell r="C86" t="str">
            <v>S</v>
          </cell>
          <cell r="D86">
            <v>145.12</v>
          </cell>
          <cell r="E86" t="str">
            <v/>
          </cell>
        </row>
        <row r="87">
          <cell r="B87" t="str">
            <v>Not in the labour force</v>
          </cell>
          <cell r="C87" t="str">
            <v>S</v>
          </cell>
          <cell r="D87">
            <v>53.92</v>
          </cell>
          <cell r="E87" t="str">
            <v/>
          </cell>
        </row>
        <row r="88">
          <cell r="B88" t="str">
            <v>Personal income: $20,000 or less</v>
          </cell>
          <cell r="C88">
            <v>7</v>
          </cell>
          <cell r="D88">
            <v>45.5</v>
          </cell>
          <cell r="E88" t="str">
            <v>#</v>
          </cell>
        </row>
        <row r="89">
          <cell r="B89" t="str">
            <v>Personal income: $20,001–$40,000</v>
          </cell>
          <cell r="C89" t="str">
            <v>S</v>
          </cell>
          <cell r="D89">
            <v>63.75</v>
          </cell>
          <cell r="E89" t="str">
            <v/>
          </cell>
        </row>
        <row r="90">
          <cell r="B90" t="str">
            <v>Personal income: $40,001–$60,000</v>
          </cell>
          <cell r="C90" t="str">
            <v>S</v>
          </cell>
          <cell r="D90">
            <v>67.760000000000005</v>
          </cell>
          <cell r="E90" t="str">
            <v/>
          </cell>
        </row>
        <row r="91">
          <cell r="B91" t="str">
            <v>Personal income: $60,001 or more</v>
          </cell>
          <cell r="C91" t="str">
            <v>S</v>
          </cell>
          <cell r="D91">
            <v>52.69</v>
          </cell>
          <cell r="E91" t="str">
            <v/>
          </cell>
        </row>
        <row r="92">
          <cell r="B92" t="str">
            <v>Household income: $40,000 or less</v>
          </cell>
          <cell r="C92">
            <v>7</v>
          </cell>
          <cell r="D92">
            <v>43.39</v>
          </cell>
          <cell r="E92" t="str">
            <v>#</v>
          </cell>
        </row>
        <row r="93">
          <cell r="B93" t="str">
            <v>Household income: $40,001–$60,000</v>
          </cell>
          <cell r="C93" t="str">
            <v>S</v>
          </cell>
          <cell r="D93">
            <v>61.14</v>
          </cell>
          <cell r="E93" t="str">
            <v/>
          </cell>
        </row>
        <row r="94">
          <cell r="B94" t="str">
            <v>Household income: $60,001–$100,000</v>
          </cell>
          <cell r="C94" t="str">
            <v>S</v>
          </cell>
          <cell r="D94">
            <v>57.28</v>
          </cell>
          <cell r="E94" t="str">
            <v/>
          </cell>
        </row>
        <row r="95">
          <cell r="B95" t="str">
            <v>Household income: $100,001 or more</v>
          </cell>
          <cell r="C95" t="str">
            <v>S</v>
          </cell>
          <cell r="D95">
            <v>54.96</v>
          </cell>
          <cell r="E95" t="str">
            <v/>
          </cell>
        </row>
        <row r="96">
          <cell r="B96" t="str">
            <v>Not at all limited</v>
          </cell>
          <cell r="C96">
            <v>7</v>
          </cell>
          <cell r="D96">
            <v>44.91</v>
          </cell>
          <cell r="E96" t="str">
            <v>#</v>
          </cell>
        </row>
        <row r="97">
          <cell r="B97" t="str">
            <v>A little limited</v>
          </cell>
          <cell r="C97" t="str">
            <v>S</v>
          </cell>
          <cell r="D97">
            <v>75.7</v>
          </cell>
          <cell r="E97" t="str">
            <v/>
          </cell>
        </row>
        <row r="98">
          <cell r="B98" t="str">
            <v>Quite limited</v>
          </cell>
          <cell r="C98" t="str">
            <v>S</v>
          </cell>
          <cell r="D98">
            <v>81.41</v>
          </cell>
          <cell r="E98" t="str">
            <v/>
          </cell>
        </row>
        <row r="99">
          <cell r="B99" t="str">
            <v>Very limited</v>
          </cell>
          <cell r="C99" t="str">
            <v>S</v>
          </cell>
          <cell r="D99">
            <v>69.989999999999995</v>
          </cell>
          <cell r="E99" t="str">
            <v/>
          </cell>
        </row>
        <row r="100">
          <cell r="B100" t="str">
            <v>Couldn't buy it</v>
          </cell>
          <cell r="C100" t="str">
            <v>S</v>
          </cell>
          <cell r="D100">
            <v>53.97</v>
          </cell>
          <cell r="E100" t="str">
            <v/>
          </cell>
        </row>
        <row r="101">
          <cell r="B101" t="str">
            <v>Not at all limited</v>
          </cell>
          <cell r="C101">
            <v>7</v>
          </cell>
          <cell r="D101">
            <v>44.91</v>
          </cell>
          <cell r="E101" t="str">
            <v>#</v>
          </cell>
        </row>
        <row r="102">
          <cell r="B102" t="str">
            <v>A little limited</v>
          </cell>
          <cell r="C102" t="str">
            <v>S</v>
          </cell>
          <cell r="D102">
            <v>75.7</v>
          </cell>
          <cell r="E102" t="str">
            <v/>
          </cell>
        </row>
        <row r="103">
          <cell r="B103" t="str">
            <v>Quite or very limited</v>
          </cell>
          <cell r="C103" t="str">
            <v>S</v>
          </cell>
          <cell r="D103">
            <v>55.93</v>
          </cell>
          <cell r="E103" t="str">
            <v/>
          </cell>
        </row>
        <row r="104">
          <cell r="B104" t="str">
            <v>Couldn't buy it</v>
          </cell>
          <cell r="C104" t="str">
            <v>S</v>
          </cell>
          <cell r="D104">
            <v>53.97</v>
          </cell>
          <cell r="E104" t="str">
            <v/>
          </cell>
        </row>
        <row r="105">
          <cell r="B105" t="str">
            <v>Yes, can meet unexpected expense</v>
          </cell>
          <cell r="C105">
            <v>17</v>
          </cell>
          <cell r="D105">
            <v>33.92</v>
          </cell>
          <cell r="E105" t="str">
            <v>#</v>
          </cell>
        </row>
        <row r="106">
          <cell r="B106" t="str">
            <v>No, cannot meet unexpected expense</v>
          </cell>
          <cell r="C106">
            <v>5</v>
          </cell>
          <cell r="D106">
            <v>46.43</v>
          </cell>
          <cell r="E106" t="str">
            <v>#</v>
          </cell>
        </row>
        <row r="107">
          <cell r="B107" t="str">
            <v>Household had no vehicle access</v>
          </cell>
          <cell r="C107" t="str">
            <v>S</v>
          </cell>
          <cell r="D107">
            <v>98.63</v>
          </cell>
          <cell r="E107" t="str">
            <v/>
          </cell>
        </row>
        <row r="108">
          <cell r="B108" t="str">
            <v>Household had vehicle access</v>
          </cell>
          <cell r="C108">
            <v>22</v>
          </cell>
          <cell r="D108">
            <v>27.78</v>
          </cell>
          <cell r="E108" t="str">
            <v>#</v>
          </cell>
        </row>
        <row r="109">
          <cell r="B109" t="str">
            <v>Household had no access to device</v>
          </cell>
          <cell r="C109" t="str">
            <v>S</v>
          </cell>
          <cell r="D109">
            <v>129.03</v>
          </cell>
          <cell r="E109" t="str">
            <v/>
          </cell>
        </row>
        <row r="110">
          <cell r="B110" t="str">
            <v>Household had access to device</v>
          </cell>
          <cell r="C110">
            <v>23</v>
          </cell>
          <cell r="D110">
            <v>28.19</v>
          </cell>
          <cell r="E110" t="str">
            <v>#</v>
          </cell>
        </row>
        <row r="111">
          <cell r="B111" t="str">
            <v>One person household</v>
          </cell>
          <cell r="C111">
            <v>2</v>
          </cell>
          <cell r="D111">
            <v>49.78</v>
          </cell>
          <cell r="E111" t="str">
            <v>#</v>
          </cell>
        </row>
        <row r="112">
          <cell r="B112" t="str">
            <v>One parent with child(ren)</v>
          </cell>
          <cell r="C112" t="str">
            <v>S</v>
          </cell>
          <cell r="D112">
            <v>54.76</v>
          </cell>
          <cell r="E112" t="str">
            <v/>
          </cell>
        </row>
        <row r="113">
          <cell r="B113" t="str">
            <v>Couple only</v>
          </cell>
          <cell r="C113" t="str">
            <v>S</v>
          </cell>
          <cell r="D113">
            <v>72.680000000000007</v>
          </cell>
          <cell r="E113" t="str">
            <v/>
          </cell>
        </row>
        <row r="114">
          <cell r="B114" t="str">
            <v>Couple with child(ren)</v>
          </cell>
          <cell r="C114" t="str">
            <v>S</v>
          </cell>
          <cell r="D114">
            <v>61.76</v>
          </cell>
          <cell r="E114" t="str">
            <v/>
          </cell>
        </row>
        <row r="115">
          <cell r="B115" t="str">
            <v>Other multi-person household</v>
          </cell>
          <cell r="C115" t="str">
            <v>S</v>
          </cell>
          <cell r="D115">
            <v>83.19</v>
          </cell>
          <cell r="E115" t="str">
            <v/>
          </cell>
        </row>
        <row r="116">
          <cell r="B116" t="str">
            <v>Other household with couple and/or child</v>
          </cell>
          <cell r="C116" t="str">
            <v>S</v>
          </cell>
          <cell r="D116">
            <v>70.459999999999994</v>
          </cell>
          <cell r="E116" t="str">
            <v/>
          </cell>
        </row>
        <row r="117">
          <cell r="B117" t="str">
            <v>One-person household</v>
          </cell>
          <cell r="C117">
            <v>2</v>
          </cell>
          <cell r="D117">
            <v>49.78</v>
          </cell>
          <cell r="E117" t="str">
            <v>#</v>
          </cell>
        </row>
        <row r="118">
          <cell r="B118" t="str">
            <v>Two-people household</v>
          </cell>
          <cell r="C118">
            <v>7</v>
          </cell>
          <cell r="D118">
            <v>48.57</v>
          </cell>
          <cell r="E118" t="str">
            <v>#</v>
          </cell>
        </row>
        <row r="119">
          <cell r="B119" t="str">
            <v>Three-people household</v>
          </cell>
          <cell r="C119" t="str">
            <v>S</v>
          </cell>
          <cell r="D119">
            <v>62.23</v>
          </cell>
          <cell r="E119" t="str">
            <v/>
          </cell>
        </row>
        <row r="120">
          <cell r="B120" t="str">
            <v>Four-people household</v>
          </cell>
          <cell r="C120" t="str">
            <v>S</v>
          </cell>
          <cell r="D120">
            <v>68.819999999999993</v>
          </cell>
          <cell r="E120" t="str">
            <v/>
          </cell>
        </row>
        <row r="121">
          <cell r="B121" t="str">
            <v>Five-or-more-people household</v>
          </cell>
          <cell r="C121" t="str">
            <v>S</v>
          </cell>
          <cell r="D121">
            <v>72.319999999999993</v>
          </cell>
          <cell r="E121" t="str">
            <v/>
          </cell>
        </row>
        <row r="122">
          <cell r="B122" t="str">
            <v>No children in household</v>
          </cell>
          <cell r="C122">
            <v>14</v>
          </cell>
          <cell r="D122">
            <v>35.25</v>
          </cell>
          <cell r="E122" t="str">
            <v>#</v>
          </cell>
        </row>
        <row r="123">
          <cell r="B123" t="str">
            <v>One-child household</v>
          </cell>
          <cell r="C123" t="str">
            <v>S</v>
          </cell>
          <cell r="D123">
            <v>66.349999999999994</v>
          </cell>
          <cell r="E123" t="str">
            <v/>
          </cell>
        </row>
        <row r="124">
          <cell r="B124" t="str">
            <v>Two-or-more-children household</v>
          </cell>
          <cell r="C124" t="str">
            <v>S</v>
          </cell>
          <cell r="D124">
            <v>57.83</v>
          </cell>
          <cell r="E124" t="str">
            <v/>
          </cell>
        </row>
        <row r="125">
          <cell r="B125" t="str">
            <v>No children in household</v>
          </cell>
          <cell r="C125">
            <v>14</v>
          </cell>
          <cell r="D125">
            <v>35.25</v>
          </cell>
          <cell r="E125" t="str">
            <v>#</v>
          </cell>
        </row>
        <row r="126">
          <cell r="B126" t="str">
            <v>One-or-more-children household</v>
          </cell>
          <cell r="C126">
            <v>9</v>
          </cell>
          <cell r="D126">
            <v>45.76</v>
          </cell>
          <cell r="E126" t="str">
            <v>#</v>
          </cell>
        </row>
        <row r="127">
          <cell r="B127" t="str">
            <v>Yes, lived at current address</v>
          </cell>
          <cell r="C127">
            <v>17</v>
          </cell>
          <cell r="D127">
            <v>30.99</v>
          </cell>
          <cell r="E127" t="str">
            <v>#</v>
          </cell>
        </row>
        <row r="128">
          <cell r="B128" t="str">
            <v>No, did not live at current address</v>
          </cell>
          <cell r="C128" t="str">
            <v>S</v>
          </cell>
          <cell r="D128">
            <v>52.79</v>
          </cell>
          <cell r="E128" t="str">
            <v/>
          </cell>
        </row>
        <row r="129">
          <cell r="B129" t="str">
            <v>Owned</v>
          </cell>
          <cell r="C129">
            <v>13</v>
          </cell>
          <cell r="D129">
            <v>39.69</v>
          </cell>
          <cell r="E129" t="str">
            <v>#</v>
          </cell>
        </row>
        <row r="130">
          <cell r="B130" t="str">
            <v>Rented, private</v>
          </cell>
          <cell r="C130">
            <v>8</v>
          </cell>
          <cell r="D130">
            <v>44.86</v>
          </cell>
          <cell r="E130" t="str">
            <v>#</v>
          </cell>
        </row>
      </sheetData>
      <sheetData sheetId="36">
        <row r="4">
          <cell r="B4" t="str">
            <v>New Zealand Average</v>
          </cell>
          <cell r="C4">
            <v>71</v>
          </cell>
          <cell r="D4">
            <v>14.61</v>
          </cell>
          <cell r="E4" t="str">
            <v/>
          </cell>
        </row>
        <row r="5">
          <cell r="B5" t="str">
            <v>Male</v>
          </cell>
          <cell r="C5">
            <v>14</v>
          </cell>
          <cell r="D5">
            <v>38.76</v>
          </cell>
          <cell r="E5" t="str">
            <v>#</v>
          </cell>
        </row>
        <row r="6">
          <cell r="B6" t="str">
            <v>Female</v>
          </cell>
          <cell r="C6">
            <v>57</v>
          </cell>
          <cell r="D6">
            <v>15.72</v>
          </cell>
          <cell r="E6" t="str">
            <v/>
          </cell>
        </row>
        <row r="7">
          <cell r="B7" t="str">
            <v>Gender diverse</v>
          </cell>
          <cell r="C7" t="str">
            <v>S</v>
          </cell>
          <cell r="D7">
            <v>140.43</v>
          </cell>
          <cell r="E7" t="str">
            <v/>
          </cell>
        </row>
        <row r="8">
          <cell r="B8" t="str">
            <v>Cis-male</v>
          </cell>
          <cell r="C8">
            <v>14</v>
          </cell>
          <cell r="D8">
            <v>38.909999999999997</v>
          </cell>
          <cell r="E8" t="str">
            <v>#</v>
          </cell>
        </row>
        <row r="9">
          <cell r="B9" t="str">
            <v>Cis-female</v>
          </cell>
          <cell r="C9">
            <v>57</v>
          </cell>
          <cell r="D9">
            <v>15.79</v>
          </cell>
          <cell r="E9" t="str">
            <v/>
          </cell>
        </row>
        <row r="10">
          <cell r="B10" t="str">
            <v>Gender-diverse or trans-gender</v>
          </cell>
          <cell r="C10" t="str">
            <v>S</v>
          </cell>
          <cell r="D10">
            <v>96.05</v>
          </cell>
          <cell r="E10" t="str">
            <v/>
          </cell>
        </row>
        <row r="11">
          <cell r="B11" t="str">
            <v>Heterosexual</v>
          </cell>
          <cell r="C11">
            <v>64</v>
          </cell>
          <cell r="D11">
            <v>14.74</v>
          </cell>
          <cell r="E11" t="str">
            <v/>
          </cell>
        </row>
        <row r="12">
          <cell r="B12" t="str">
            <v>Gay or lesbian</v>
          </cell>
          <cell r="C12" t="str">
            <v>S</v>
          </cell>
          <cell r="D12">
            <v>120.73</v>
          </cell>
          <cell r="E12" t="str">
            <v/>
          </cell>
        </row>
        <row r="13">
          <cell r="B13" t="str">
            <v>Bisexual</v>
          </cell>
          <cell r="C13" t="str">
            <v>S</v>
          </cell>
          <cell r="D13">
            <v>66.56</v>
          </cell>
          <cell r="E13" t="str">
            <v/>
          </cell>
        </row>
        <row r="14">
          <cell r="B14" t="str">
            <v>Other sexual identity</v>
          </cell>
          <cell r="C14" t="str">
            <v>S</v>
          </cell>
          <cell r="D14">
            <v>127.48</v>
          </cell>
          <cell r="E14" t="str">
            <v/>
          </cell>
        </row>
        <row r="15">
          <cell r="B15" t="str">
            <v>People with diverse sexualities</v>
          </cell>
          <cell r="C15" t="str">
            <v>S</v>
          </cell>
          <cell r="D15">
            <v>52.18</v>
          </cell>
          <cell r="E15" t="str">
            <v/>
          </cell>
        </row>
        <row r="16">
          <cell r="B16" t="str">
            <v>Not LGBT</v>
          </cell>
          <cell r="C16">
            <v>64</v>
          </cell>
          <cell r="D16">
            <v>14.61</v>
          </cell>
          <cell r="E16" t="str">
            <v/>
          </cell>
        </row>
        <row r="17">
          <cell r="B17" t="str">
            <v>LGBT</v>
          </cell>
          <cell r="C17">
            <v>7</v>
          </cell>
          <cell r="D17">
            <v>48.64</v>
          </cell>
          <cell r="E17" t="str">
            <v>#</v>
          </cell>
        </row>
        <row r="18">
          <cell r="B18" t="str">
            <v>15–19 years</v>
          </cell>
          <cell r="C18" t="str">
            <v>S</v>
          </cell>
          <cell r="D18">
            <v>67.709999999999994</v>
          </cell>
          <cell r="E18" t="str">
            <v/>
          </cell>
        </row>
        <row r="19">
          <cell r="B19" t="str">
            <v>20–29 years</v>
          </cell>
          <cell r="C19">
            <v>18</v>
          </cell>
          <cell r="D19">
            <v>29.3</v>
          </cell>
          <cell r="E19" t="str">
            <v>#</v>
          </cell>
        </row>
        <row r="20">
          <cell r="B20" t="str">
            <v>30–39 years</v>
          </cell>
          <cell r="C20">
            <v>23</v>
          </cell>
          <cell r="D20">
            <v>31.95</v>
          </cell>
          <cell r="E20" t="str">
            <v>#</v>
          </cell>
        </row>
        <row r="21">
          <cell r="B21" t="str">
            <v>40–49 years</v>
          </cell>
          <cell r="C21">
            <v>14</v>
          </cell>
          <cell r="D21">
            <v>39.270000000000003</v>
          </cell>
          <cell r="E21" t="str">
            <v>#</v>
          </cell>
        </row>
        <row r="22">
          <cell r="B22" t="str">
            <v>50–59 years</v>
          </cell>
          <cell r="C22">
            <v>8</v>
          </cell>
          <cell r="D22">
            <v>44.73</v>
          </cell>
          <cell r="E22" t="str">
            <v>#</v>
          </cell>
        </row>
        <row r="23">
          <cell r="B23" t="str">
            <v>60–64 years</v>
          </cell>
          <cell r="C23" t="str">
            <v>S</v>
          </cell>
          <cell r="D23">
            <v>77.81</v>
          </cell>
          <cell r="E23" t="str">
            <v/>
          </cell>
        </row>
        <row r="24">
          <cell r="B24" t="str">
            <v>65 years and over</v>
          </cell>
          <cell r="C24">
            <v>5</v>
          </cell>
          <cell r="D24">
            <v>49.57</v>
          </cell>
          <cell r="E24" t="str">
            <v>#</v>
          </cell>
        </row>
        <row r="25">
          <cell r="B25" t="str">
            <v>15–29 years</v>
          </cell>
          <cell r="C25">
            <v>20</v>
          </cell>
          <cell r="D25">
            <v>27.1</v>
          </cell>
          <cell r="E25" t="str">
            <v>#</v>
          </cell>
        </row>
        <row r="26">
          <cell r="B26" t="str">
            <v>30–64 years</v>
          </cell>
          <cell r="C26">
            <v>46</v>
          </cell>
          <cell r="D26">
            <v>20.350000000000001</v>
          </cell>
          <cell r="E26" t="str">
            <v>#</v>
          </cell>
        </row>
        <row r="27">
          <cell r="B27" t="str">
            <v>65 years and over</v>
          </cell>
          <cell r="C27">
            <v>5</v>
          </cell>
          <cell r="D27">
            <v>49.57</v>
          </cell>
          <cell r="E27" t="str">
            <v>#</v>
          </cell>
        </row>
        <row r="28">
          <cell r="B28" t="str">
            <v>15–19 years</v>
          </cell>
          <cell r="C28" t="str">
            <v>S</v>
          </cell>
          <cell r="D28">
            <v>67.709999999999994</v>
          </cell>
          <cell r="E28" t="str">
            <v/>
          </cell>
        </row>
        <row r="29">
          <cell r="B29" t="str">
            <v>20–29 years</v>
          </cell>
          <cell r="C29">
            <v>18</v>
          </cell>
          <cell r="D29">
            <v>29.3</v>
          </cell>
          <cell r="E29" t="str">
            <v>#</v>
          </cell>
        </row>
        <row r="30">
          <cell r="B30" t="str">
            <v>NZ European</v>
          </cell>
          <cell r="C30">
            <v>51</v>
          </cell>
          <cell r="D30">
            <v>18.09</v>
          </cell>
          <cell r="E30" t="str">
            <v/>
          </cell>
        </row>
        <row r="31">
          <cell r="B31" t="str">
            <v>Māori</v>
          </cell>
          <cell r="C31">
            <v>23</v>
          </cell>
          <cell r="D31">
            <v>24.5</v>
          </cell>
          <cell r="E31" t="str">
            <v>#</v>
          </cell>
        </row>
        <row r="32">
          <cell r="B32" t="str">
            <v>Pacific peoples</v>
          </cell>
          <cell r="C32">
            <v>6</v>
          </cell>
          <cell r="D32">
            <v>47.94</v>
          </cell>
          <cell r="E32" t="str">
            <v>#</v>
          </cell>
        </row>
        <row r="33">
          <cell r="B33" t="str">
            <v>Asian</v>
          </cell>
          <cell r="C33" t="str">
            <v>S</v>
          </cell>
          <cell r="D33">
            <v>86.51</v>
          </cell>
          <cell r="E33" t="str">
            <v/>
          </cell>
        </row>
        <row r="34">
          <cell r="B34" t="str">
            <v>Chinese</v>
          </cell>
          <cell r="C34" t="str">
            <v>S</v>
          </cell>
          <cell r="D34">
            <v>138.74</v>
          </cell>
          <cell r="E34" t="str">
            <v/>
          </cell>
        </row>
        <row r="35">
          <cell r="B35" t="str">
            <v>Indian</v>
          </cell>
          <cell r="C35" t="str">
            <v>S</v>
          </cell>
          <cell r="D35">
            <v>115.31</v>
          </cell>
          <cell r="E35" t="str">
            <v/>
          </cell>
        </row>
        <row r="36">
          <cell r="B36" t="str">
            <v>Other Asian ethnicity</v>
          </cell>
          <cell r="C36" t="str">
            <v>S</v>
          </cell>
          <cell r="D36">
            <v>200.62</v>
          </cell>
          <cell r="E36" t="str">
            <v/>
          </cell>
        </row>
        <row r="37">
          <cell r="B37" t="str">
            <v>Other ethnicity</v>
          </cell>
          <cell r="C37" t="str">
            <v>S</v>
          </cell>
          <cell r="D37">
            <v>123.69</v>
          </cell>
          <cell r="E37" t="str">
            <v/>
          </cell>
        </row>
        <row r="38">
          <cell r="B38" t="str">
            <v>Other ethnicity (except European and Māori)</v>
          </cell>
          <cell r="C38">
            <v>9</v>
          </cell>
          <cell r="D38">
            <v>40.71</v>
          </cell>
          <cell r="E38" t="str">
            <v>#</v>
          </cell>
        </row>
        <row r="39">
          <cell r="B39" t="str">
            <v>Other ethnicity (except European, Māori and Asian)</v>
          </cell>
          <cell r="C39">
            <v>8</v>
          </cell>
          <cell r="D39">
            <v>46.3</v>
          </cell>
          <cell r="E39" t="str">
            <v>#</v>
          </cell>
        </row>
        <row r="40">
          <cell r="B40" t="str">
            <v>Other ethnicity (except European, Māori and Pacific)</v>
          </cell>
          <cell r="C40" t="str">
            <v>S</v>
          </cell>
          <cell r="D40">
            <v>70.44</v>
          </cell>
          <cell r="E40" t="str">
            <v/>
          </cell>
        </row>
        <row r="41">
          <cell r="B41">
            <v>2018</v>
          </cell>
          <cell r="C41">
            <v>38</v>
          </cell>
          <cell r="D41">
            <v>20.22</v>
          </cell>
          <cell r="E41" t="str">
            <v>#</v>
          </cell>
        </row>
        <row r="42">
          <cell r="B42" t="str">
            <v>2019/20</v>
          </cell>
          <cell r="C42">
            <v>33</v>
          </cell>
          <cell r="D42">
            <v>23.74</v>
          </cell>
          <cell r="E42" t="str">
            <v>#</v>
          </cell>
        </row>
        <row r="43">
          <cell r="B43" t="str">
            <v>Auckland</v>
          </cell>
          <cell r="C43">
            <v>20</v>
          </cell>
          <cell r="D43">
            <v>32.42</v>
          </cell>
          <cell r="E43" t="str">
            <v>#</v>
          </cell>
        </row>
        <row r="44">
          <cell r="B44" t="str">
            <v>Wellington</v>
          </cell>
          <cell r="C44">
            <v>8</v>
          </cell>
          <cell r="D44">
            <v>41.94</v>
          </cell>
          <cell r="E44" t="str">
            <v>#</v>
          </cell>
        </row>
        <row r="45">
          <cell r="B45" t="str">
            <v>Rest of North Island</v>
          </cell>
          <cell r="C45">
            <v>23</v>
          </cell>
          <cell r="D45">
            <v>29.33</v>
          </cell>
          <cell r="E45" t="str">
            <v>#</v>
          </cell>
        </row>
        <row r="46">
          <cell r="B46" t="str">
            <v>Canterbury</v>
          </cell>
          <cell r="C46">
            <v>13</v>
          </cell>
          <cell r="D46">
            <v>41.6</v>
          </cell>
          <cell r="E46" t="str">
            <v>#</v>
          </cell>
        </row>
        <row r="47">
          <cell r="B47" t="str">
            <v>Rest of South Island</v>
          </cell>
          <cell r="C47">
            <v>8</v>
          </cell>
          <cell r="D47">
            <v>37.89</v>
          </cell>
          <cell r="E47" t="str">
            <v>#</v>
          </cell>
        </row>
        <row r="48">
          <cell r="B48" t="str">
            <v>Major urban area</v>
          </cell>
          <cell r="C48">
            <v>36</v>
          </cell>
          <cell r="D48">
            <v>21.23</v>
          </cell>
          <cell r="E48" t="str">
            <v>#</v>
          </cell>
        </row>
        <row r="49">
          <cell r="B49" t="str">
            <v>Large urban area</v>
          </cell>
          <cell r="C49">
            <v>11</v>
          </cell>
          <cell r="D49">
            <v>33.61</v>
          </cell>
          <cell r="E49" t="str">
            <v>#</v>
          </cell>
        </row>
        <row r="50">
          <cell r="B50" t="str">
            <v>Medium urban area</v>
          </cell>
          <cell r="C50" t="str">
            <v>S</v>
          </cell>
          <cell r="D50">
            <v>61.47</v>
          </cell>
          <cell r="E50" t="str">
            <v/>
          </cell>
        </row>
        <row r="51">
          <cell r="B51" t="str">
            <v>Small urban area</v>
          </cell>
          <cell r="C51" t="str">
            <v>S</v>
          </cell>
          <cell r="D51">
            <v>54.62</v>
          </cell>
          <cell r="E51" t="str">
            <v/>
          </cell>
        </row>
        <row r="52">
          <cell r="B52" t="str">
            <v>Rural settlement/rural other</v>
          </cell>
          <cell r="C52">
            <v>9</v>
          </cell>
          <cell r="D52">
            <v>39.369999999999997</v>
          </cell>
          <cell r="E52" t="str">
            <v>#</v>
          </cell>
        </row>
        <row r="53">
          <cell r="B53" t="str">
            <v>Major urban area</v>
          </cell>
          <cell r="C53">
            <v>36</v>
          </cell>
          <cell r="D53">
            <v>21.23</v>
          </cell>
          <cell r="E53" t="str">
            <v>#</v>
          </cell>
        </row>
        <row r="54">
          <cell r="B54" t="str">
            <v>Medium/large urban area</v>
          </cell>
          <cell r="C54">
            <v>17</v>
          </cell>
          <cell r="D54">
            <v>30.51</v>
          </cell>
          <cell r="E54" t="str">
            <v>#</v>
          </cell>
        </row>
        <row r="55">
          <cell r="B55" t="str">
            <v>Small urban/rural area</v>
          </cell>
          <cell r="C55">
            <v>18</v>
          </cell>
          <cell r="D55">
            <v>35.76</v>
          </cell>
          <cell r="E55" t="str">
            <v>#</v>
          </cell>
        </row>
        <row r="56">
          <cell r="B56" t="str">
            <v>Quintile 1 (least deprived)</v>
          </cell>
          <cell r="C56">
            <v>9</v>
          </cell>
          <cell r="D56">
            <v>46.62</v>
          </cell>
          <cell r="E56" t="str">
            <v>#</v>
          </cell>
        </row>
        <row r="57">
          <cell r="B57" t="str">
            <v>Quintile 2</v>
          </cell>
          <cell r="C57">
            <v>9</v>
          </cell>
          <cell r="D57">
            <v>48.15</v>
          </cell>
          <cell r="E57" t="str">
            <v>#</v>
          </cell>
        </row>
        <row r="58">
          <cell r="B58" t="str">
            <v>Quintile 3</v>
          </cell>
          <cell r="C58">
            <v>15</v>
          </cell>
          <cell r="D58">
            <v>33.89</v>
          </cell>
          <cell r="E58" t="str">
            <v>#</v>
          </cell>
        </row>
        <row r="59">
          <cell r="B59" t="str">
            <v>Quintile 4</v>
          </cell>
          <cell r="C59">
            <v>16</v>
          </cell>
          <cell r="D59">
            <v>33.78</v>
          </cell>
          <cell r="E59" t="str">
            <v>#</v>
          </cell>
        </row>
        <row r="60">
          <cell r="B60" t="str">
            <v>Quintile 5 (most deprived)</v>
          </cell>
          <cell r="C60">
            <v>22</v>
          </cell>
          <cell r="D60">
            <v>27.35</v>
          </cell>
          <cell r="E60" t="str">
            <v>#</v>
          </cell>
        </row>
        <row r="61">
          <cell r="B61" t="str">
            <v>Had partner within last 12 months</v>
          </cell>
          <cell r="C61">
            <v>54</v>
          </cell>
          <cell r="D61">
            <v>17.09</v>
          </cell>
          <cell r="E61" t="str">
            <v/>
          </cell>
        </row>
        <row r="62">
          <cell r="B62" t="str">
            <v>Did not have partner within last 12 months</v>
          </cell>
          <cell r="C62">
            <v>18</v>
          </cell>
          <cell r="D62">
            <v>31.44</v>
          </cell>
          <cell r="E62" t="str">
            <v>#</v>
          </cell>
        </row>
        <row r="63">
          <cell r="B63" t="str">
            <v>Has ever had a partner</v>
          </cell>
          <cell r="C63">
            <v>70</v>
          </cell>
          <cell r="D63">
            <v>14.94</v>
          </cell>
          <cell r="E63" t="str">
            <v/>
          </cell>
        </row>
        <row r="64">
          <cell r="B64" t="str">
            <v>Has never had a partner</v>
          </cell>
          <cell r="C64" t="str">
            <v>S</v>
          </cell>
          <cell r="D64">
            <v>96.53</v>
          </cell>
          <cell r="E64" t="str">
            <v/>
          </cell>
        </row>
        <row r="65">
          <cell r="B65" t="str">
            <v>Partnered – legally registered</v>
          </cell>
          <cell r="C65">
            <v>22</v>
          </cell>
          <cell r="D65">
            <v>27.26</v>
          </cell>
          <cell r="E65" t="str">
            <v>#</v>
          </cell>
        </row>
        <row r="66">
          <cell r="B66" t="str">
            <v>Partnered – not legally registered</v>
          </cell>
          <cell r="C66">
            <v>10</v>
          </cell>
          <cell r="D66">
            <v>43.27</v>
          </cell>
          <cell r="E66" t="str">
            <v>#</v>
          </cell>
        </row>
        <row r="67">
          <cell r="B67" t="str">
            <v>Non-partnered</v>
          </cell>
          <cell r="C67">
            <v>40</v>
          </cell>
          <cell r="D67">
            <v>22.39</v>
          </cell>
          <cell r="E67" t="str">
            <v>#</v>
          </cell>
        </row>
        <row r="68">
          <cell r="B68" t="str">
            <v>Never married and never in a civil union</v>
          </cell>
          <cell r="C68">
            <v>20</v>
          </cell>
          <cell r="D68">
            <v>29.79</v>
          </cell>
          <cell r="E68" t="str">
            <v>#</v>
          </cell>
        </row>
        <row r="69">
          <cell r="B69" t="str">
            <v>Divorced</v>
          </cell>
          <cell r="C69">
            <v>7</v>
          </cell>
          <cell r="D69">
            <v>46.02</v>
          </cell>
          <cell r="E69" t="str">
            <v>#</v>
          </cell>
        </row>
        <row r="70">
          <cell r="B70" t="str">
            <v>Widowed/surviving partner</v>
          </cell>
          <cell r="C70" t="str">
            <v>S</v>
          </cell>
          <cell r="D70">
            <v>92.57</v>
          </cell>
          <cell r="E70" t="str">
            <v/>
          </cell>
        </row>
        <row r="71">
          <cell r="B71" t="str">
            <v>Separated</v>
          </cell>
          <cell r="C71">
            <v>20</v>
          </cell>
          <cell r="D71">
            <v>34.99</v>
          </cell>
          <cell r="E71" t="str">
            <v>#</v>
          </cell>
        </row>
        <row r="72">
          <cell r="B72" t="str">
            <v>Married/civil union/de facto</v>
          </cell>
          <cell r="C72">
            <v>22</v>
          </cell>
          <cell r="D72">
            <v>27.26</v>
          </cell>
          <cell r="E72" t="str">
            <v>#</v>
          </cell>
        </row>
        <row r="73">
          <cell r="B73" t="str">
            <v>Adults with disability</v>
          </cell>
          <cell r="C73" t="str">
            <v>S</v>
          </cell>
          <cell r="D73">
            <v>68.81</v>
          </cell>
          <cell r="E73" t="str">
            <v/>
          </cell>
        </row>
        <row r="74">
          <cell r="B74" t="str">
            <v>Adults without disability</v>
          </cell>
          <cell r="C74">
            <v>65</v>
          </cell>
          <cell r="D74">
            <v>15.62</v>
          </cell>
          <cell r="E74" t="str">
            <v/>
          </cell>
        </row>
        <row r="75">
          <cell r="B75" t="str">
            <v>Low level of psychological distress</v>
          </cell>
          <cell r="C75">
            <v>58</v>
          </cell>
          <cell r="D75">
            <v>15.77</v>
          </cell>
          <cell r="E75" t="str">
            <v/>
          </cell>
        </row>
        <row r="76">
          <cell r="B76" t="str">
            <v>Moderate level of psychological distress</v>
          </cell>
          <cell r="C76">
            <v>8</v>
          </cell>
          <cell r="D76">
            <v>45.71</v>
          </cell>
          <cell r="E76" t="str">
            <v>#</v>
          </cell>
        </row>
        <row r="77">
          <cell r="B77" t="str">
            <v>High level of psychological distress</v>
          </cell>
          <cell r="C77" t="str">
            <v>S</v>
          </cell>
          <cell r="D77">
            <v>58.43</v>
          </cell>
          <cell r="E77" t="str">
            <v/>
          </cell>
        </row>
        <row r="78">
          <cell r="B78" t="str">
            <v>No probable serious mental illness</v>
          </cell>
          <cell r="C78">
            <v>58</v>
          </cell>
          <cell r="D78">
            <v>15.77</v>
          </cell>
          <cell r="E78" t="str">
            <v/>
          </cell>
        </row>
        <row r="79">
          <cell r="B79" t="str">
            <v>Probable serious mental illness</v>
          </cell>
          <cell r="C79">
            <v>8</v>
          </cell>
          <cell r="D79">
            <v>45.71</v>
          </cell>
          <cell r="E79" t="str">
            <v>#</v>
          </cell>
        </row>
        <row r="80">
          <cell r="B80" t="str">
            <v>Employed</v>
          </cell>
          <cell r="C80">
            <v>41</v>
          </cell>
          <cell r="D80">
            <v>20.6</v>
          </cell>
          <cell r="E80" t="str">
            <v>#</v>
          </cell>
        </row>
        <row r="81">
          <cell r="B81" t="str">
            <v>Unemployed</v>
          </cell>
          <cell r="C81" t="str">
            <v>S</v>
          </cell>
          <cell r="D81">
            <v>52.16</v>
          </cell>
          <cell r="E81" t="str">
            <v/>
          </cell>
        </row>
        <row r="82">
          <cell r="B82" t="str">
            <v>Retired</v>
          </cell>
          <cell r="C82" t="str">
            <v>S</v>
          </cell>
          <cell r="D82">
            <v>53.9</v>
          </cell>
          <cell r="E82" t="str">
            <v/>
          </cell>
        </row>
        <row r="83">
          <cell r="B83" t="str">
            <v>Home or caring duties or voluntary work</v>
          </cell>
          <cell r="C83">
            <v>11</v>
          </cell>
          <cell r="D83">
            <v>38.51</v>
          </cell>
          <cell r="E83" t="str">
            <v>#</v>
          </cell>
        </row>
        <row r="84">
          <cell r="B84" t="str">
            <v>Not employed, studying</v>
          </cell>
          <cell r="C84" t="str">
            <v>S</v>
          </cell>
          <cell r="D84">
            <v>69.290000000000006</v>
          </cell>
          <cell r="E84" t="str">
            <v/>
          </cell>
        </row>
        <row r="85">
          <cell r="B85" t="str">
            <v>Not employed, not actively seeking work/unable to work</v>
          </cell>
          <cell r="C85" t="str">
            <v>S</v>
          </cell>
          <cell r="D85">
            <v>53.88</v>
          </cell>
          <cell r="E85" t="str">
            <v/>
          </cell>
        </row>
        <row r="86">
          <cell r="B86" t="str">
            <v>Other employment status</v>
          </cell>
          <cell r="C86" t="str">
            <v>S</v>
          </cell>
          <cell r="D86">
            <v>71.33</v>
          </cell>
          <cell r="E86" t="str">
            <v/>
          </cell>
        </row>
        <row r="87">
          <cell r="B87" t="str">
            <v>Not in the labour force</v>
          </cell>
          <cell r="C87">
            <v>25</v>
          </cell>
          <cell r="D87">
            <v>25.96</v>
          </cell>
          <cell r="E87" t="str">
            <v>#</v>
          </cell>
        </row>
        <row r="88">
          <cell r="B88" t="str">
            <v>Personal income: $20,000 or less</v>
          </cell>
          <cell r="C88">
            <v>21</v>
          </cell>
          <cell r="D88">
            <v>25.84</v>
          </cell>
          <cell r="E88" t="str">
            <v>#</v>
          </cell>
        </row>
        <row r="89">
          <cell r="B89" t="str">
            <v>Personal income: $20,001–$40,000</v>
          </cell>
          <cell r="C89">
            <v>22</v>
          </cell>
          <cell r="D89">
            <v>27.09</v>
          </cell>
          <cell r="E89" t="str">
            <v>#</v>
          </cell>
        </row>
        <row r="90">
          <cell r="B90" t="str">
            <v>Personal income: $40,001–$60,000</v>
          </cell>
          <cell r="C90">
            <v>15</v>
          </cell>
          <cell r="D90">
            <v>33.47</v>
          </cell>
          <cell r="E90" t="str">
            <v>#</v>
          </cell>
        </row>
        <row r="91">
          <cell r="B91" t="str">
            <v>Personal income: $60,001 or more</v>
          </cell>
          <cell r="C91">
            <v>13</v>
          </cell>
          <cell r="D91">
            <v>36.83</v>
          </cell>
          <cell r="E91" t="str">
            <v>#</v>
          </cell>
        </row>
        <row r="92">
          <cell r="B92" t="str">
            <v>Household income: $40,000 or less</v>
          </cell>
          <cell r="C92">
            <v>26</v>
          </cell>
          <cell r="D92">
            <v>23.95</v>
          </cell>
          <cell r="E92" t="str">
            <v>#</v>
          </cell>
        </row>
        <row r="93">
          <cell r="B93" t="str">
            <v>Household income: $40,001–$60,000</v>
          </cell>
          <cell r="C93">
            <v>15</v>
          </cell>
          <cell r="D93">
            <v>33.299999999999997</v>
          </cell>
          <cell r="E93" t="str">
            <v>#</v>
          </cell>
        </row>
        <row r="94">
          <cell r="B94" t="str">
            <v>Household income: $60,001–$100,000</v>
          </cell>
          <cell r="C94">
            <v>15</v>
          </cell>
          <cell r="D94">
            <v>33.270000000000003</v>
          </cell>
          <cell r="E94" t="str">
            <v>#</v>
          </cell>
        </row>
        <row r="95">
          <cell r="B95" t="str">
            <v>Household income: $100,001 or more</v>
          </cell>
          <cell r="C95">
            <v>15</v>
          </cell>
          <cell r="D95">
            <v>36.6</v>
          </cell>
          <cell r="E95" t="str">
            <v>#</v>
          </cell>
        </row>
        <row r="96">
          <cell r="B96" t="str">
            <v>Not at all limited</v>
          </cell>
          <cell r="C96">
            <v>17</v>
          </cell>
          <cell r="D96">
            <v>29.97</v>
          </cell>
          <cell r="E96" t="str">
            <v>#</v>
          </cell>
        </row>
        <row r="97">
          <cell r="B97" t="str">
            <v>A little limited</v>
          </cell>
          <cell r="C97">
            <v>15</v>
          </cell>
          <cell r="D97">
            <v>37.22</v>
          </cell>
          <cell r="E97" t="str">
            <v>#</v>
          </cell>
        </row>
        <row r="98">
          <cell r="B98" t="str">
            <v>Quite limited</v>
          </cell>
          <cell r="C98">
            <v>8</v>
          </cell>
          <cell r="D98">
            <v>44.75</v>
          </cell>
          <cell r="E98" t="str">
            <v>#</v>
          </cell>
        </row>
        <row r="99">
          <cell r="B99" t="str">
            <v>Very limited</v>
          </cell>
          <cell r="C99">
            <v>9</v>
          </cell>
          <cell r="D99">
            <v>48.37</v>
          </cell>
          <cell r="E99" t="str">
            <v>#</v>
          </cell>
        </row>
        <row r="100">
          <cell r="B100" t="str">
            <v>Couldn't buy it</v>
          </cell>
          <cell r="C100">
            <v>23</v>
          </cell>
          <cell r="D100">
            <v>23.1</v>
          </cell>
          <cell r="E100" t="str">
            <v>#</v>
          </cell>
        </row>
        <row r="101">
          <cell r="B101" t="str">
            <v>Not at all limited</v>
          </cell>
          <cell r="C101">
            <v>17</v>
          </cell>
          <cell r="D101">
            <v>29.97</v>
          </cell>
          <cell r="E101" t="str">
            <v>#</v>
          </cell>
        </row>
        <row r="102">
          <cell r="B102" t="str">
            <v>A little limited</v>
          </cell>
          <cell r="C102">
            <v>15</v>
          </cell>
          <cell r="D102">
            <v>37.22</v>
          </cell>
          <cell r="E102" t="str">
            <v>#</v>
          </cell>
        </row>
        <row r="103">
          <cell r="B103" t="str">
            <v>Quite or very limited</v>
          </cell>
          <cell r="C103">
            <v>17</v>
          </cell>
          <cell r="D103">
            <v>33.1</v>
          </cell>
          <cell r="E103" t="str">
            <v>#</v>
          </cell>
        </row>
        <row r="104">
          <cell r="B104" t="str">
            <v>Couldn't buy it</v>
          </cell>
          <cell r="C104">
            <v>23</v>
          </cell>
          <cell r="D104">
            <v>23.1</v>
          </cell>
          <cell r="E104" t="str">
            <v>#</v>
          </cell>
        </row>
        <row r="105">
          <cell r="B105" t="str">
            <v>Yes, can meet unexpected expense</v>
          </cell>
          <cell r="C105">
            <v>44</v>
          </cell>
          <cell r="D105">
            <v>20.92</v>
          </cell>
          <cell r="E105" t="str">
            <v>#</v>
          </cell>
        </row>
        <row r="106">
          <cell r="B106" t="str">
            <v>No, cannot meet unexpected expense</v>
          </cell>
          <cell r="C106">
            <v>26</v>
          </cell>
          <cell r="D106">
            <v>22.18</v>
          </cell>
          <cell r="E106" t="str">
            <v>#</v>
          </cell>
        </row>
        <row r="107">
          <cell r="B107" t="str">
            <v>Household had no vehicle access</v>
          </cell>
          <cell r="C107">
            <v>5</v>
          </cell>
          <cell r="D107">
            <v>45.41</v>
          </cell>
          <cell r="E107" t="str">
            <v>#</v>
          </cell>
        </row>
        <row r="108">
          <cell r="B108" t="str">
            <v>Household had vehicle access</v>
          </cell>
          <cell r="C108">
            <v>66</v>
          </cell>
          <cell r="D108">
            <v>14.83</v>
          </cell>
          <cell r="E108" t="str">
            <v/>
          </cell>
        </row>
        <row r="109">
          <cell r="B109" t="str">
            <v>Household had no access to device</v>
          </cell>
          <cell r="C109" t="str">
            <v>S</v>
          </cell>
          <cell r="D109">
            <v>73.03</v>
          </cell>
          <cell r="E109" t="str">
            <v/>
          </cell>
        </row>
        <row r="110">
          <cell r="B110" t="str">
            <v>Household had access to device</v>
          </cell>
          <cell r="C110">
            <v>70</v>
          </cell>
          <cell r="D110">
            <v>14.82</v>
          </cell>
          <cell r="E110" t="str">
            <v/>
          </cell>
        </row>
        <row r="111">
          <cell r="B111" t="str">
            <v>One person household</v>
          </cell>
          <cell r="C111">
            <v>9</v>
          </cell>
          <cell r="D111">
            <v>21.82</v>
          </cell>
          <cell r="E111" t="str">
            <v>#</v>
          </cell>
        </row>
        <row r="112">
          <cell r="B112" t="str">
            <v>One parent with child(ren)</v>
          </cell>
          <cell r="C112">
            <v>23</v>
          </cell>
          <cell r="D112">
            <v>28.63</v>
          </cell>
          <cell r="E112" t="str">
            <v>#</v>
          </cell>
        </row>
        <row r="113">
          <cell r="B113" t="str">
            <v>Couple only</v>
          </cell>
          <cell r="C113" t="str">
            <v>S</v>
          </cell>
          <cell r="D113">
            <v>52.03</v>
          </cell>
          <cell r="E113" t="str">
            <v/>
          </cell>
        </row>
        <row r="114">
          <cell r="B114" t="str">
            <v>Couple with child(ren)</v>
          </cell>
          <cell r="C114">
            <v>12</v>
          </cell>
          <cell r="D114">
            <v>36.76</v>
          </cell>
          <cell r="E114" t="str">
            <v>#</v>
          </cell>
        </row>
        <row r="115">
          <cell r="B115" t="str">
            <v>Other multi-person household</v>
          </cell>
          <cell r="C115" t="str">
            <v>S</v>
          </cell>
          <cell r="D115">
            <v>53.6</v>
          </cell>
          <cell r="E115" t="str">
            <v/>
          </cell>
        </row>
        <row r="116">
          <cell r="B116" t="str">
            <v>Other household with couple and/or child</v>
          </cell>
          <cell r="C116">
            <v>17</v>
          </cell>
          <cell r="D116">
            <v>42.38</v>
          </cell>
          <cell r="E116" t="str">
            <v>#</v>
          </cell>
        </row>
        <row r="117">
          <cell r="B117" t="str">
            <v>One-person household</v>
          </cell>
          <cell r="C117">
            <v>9</v>
          </cell>
          <cell r="D117">
            <v>21.82</v>
          </cell>
          <cell r="E117" t="str">
            <v>#</v>
          </cell>
        </row>
        <row r="118">
          <cell r="B118" t="str">
            <v>Two-people household</v>
          </cell>
          <cell r="C118">
            <v>15</v>
          </cell>
          <cell r="D118">
            <v>30.84</v>
          </cell>
          <cell r="E118" t="str">
            <v>#</v>
          </cell>
        </row>
        <row r="119">
          <cell r="B119" t="str">
            <v>Three-people household</v>
          </cell>
          <cell r="C119">
            <v>17</v>
          </cell>
          <cell r="D119">
            <v>32.28</v>
          </cell>
          <cell r="E119" t="str">
            <v>#</v>
          </cell>
        </row>
        <row r="120">
          <cell r="B120" t="str">
            <v>Four-people household</v>
          </cell>
          <cell r="C120">
            <v>12</v>
          </cell>
          <cell r="D120">
            <v>36.46</v>
          </cell>
          <cell r="E120" t="str">
            <v>#</v>
          </cell>
        </row>
        <row r="121">
          <cell r="B121" t="str">
            <v>Five-or-more-people household</v>
          </cell>
          <cell r="C121">
            <v>19</v>
          </cell>
          <cell r="D121">
            <v>33.79</v>
          </cell>
          <cell r="E121" t="str">
            <v>#</v>
          </cell>
        </row>
        <row r="122">
          <cell r="B122" t="str">
            <v>No children in household</v>
          </cell>
          <cell r="C122">
            <v>32</v>
          </cell>
          <cell r="D122">
            <v>19.64</v>
          </cell>
          <cell r="E122" t="str">
            <v/>
          </cell>
        </row>
        <row r="123">
          <cell r="B123" t="str">
            <v>One-child household</v>
          </cell>
          <cell r="C123">
            <v>12</v>
          </cell>
          <cell r="D123">
            <v>38.5</v>
          </cell>
          <cell r="E123" t="str">
            <v>#</v>
          </cell>
        </row>
        <row r="124">
          <cell r="B124" t="str">
            <v>Two-or-more-children household</v>
          </cell>
          <cell r="C124">
            <v>27</v>
          </cell>
          <cell r="D124">
            <v>28.23</v>
          </cell>
          <cell r="E124" t="str">
            <v>#</v>
          </cell>
        </row>
        <row r="125">
          <cell r="B125" t="str">
            <v>No children in household</v>
          </cell>
          <cell r="C125">
            <v>32</v>
          </cell>
          <cell r="D125">
            <v>19.64</v>
          </cell>
          <cell r="E125" t="str">
            <v/>
          </cell>
        </row>
        <row r="126">
          <cell r="B126" t="str">
            <v>One-or-more-children household</v>
          </cell>
          <cell r="C126">
            <v>40</v>
          </cell>
          <cell r="D126">
            <v>23.4</v>
          </cell>
          <cell r="E126" t="str">
            <v>#</v>
          </cell>
        </row>
        <row r="127">
          <cell r="B127" t="str">
            <v>Yes, lived at current address</v>
          </cell>
          <cell r="C127">
            <v>52</v>
          </cell>
          <cell r="D127">
            <v>16.98</v>
          </cell>
          <cell r="E127" t="str">
            <v/>
          </cell>
        </row>
        <row r="128">
          <cell r="B128" t="str">
            <v>No, did not live at current address</v>
          </cell>
          <cell r="C128">
            <v>19</v>
          </cell>
          <cell r="D128">
            <v>30.66</v>
          </cell>
          <cell r="E128" t="str">
            <v>#</v>
          </cell>
        </row>
        <row r="129">
          <cell r="B129" t="str">
            <v>Owned</v>
          </cell>
          <cell r="C129">
            <v>30</v>
          </cell>
          <cell r="D129">
            <v>24.05</v>
          </cell>
          <cell r="E129" t="str">
            <v>#</v>
          </cell>
        </row>
        <row r="130">
          <cell r="B130" t="str">
            <v>Rented, private</v>
          </cell>
          <cell r="C130">
            <v>30</v>
          </cell>
          <cell r="D130">
            <v>23.12</v>
          </cell>
          <cell r="E130" t="str">
            <v>#</v>
          </cell>
        </row>
      </sheetData>
      <sheetData sheetId="37">
        <row r="4">
          <cell r="B4" t="str">
            <v>New Zealand Average</v>
          </cell>
          <cell r="C4">
            <v>36</v>
          </cell>
          <cell r="D4">
            <v>22.68</v>
          </cell>
          <cell r="E4" t="str">
            <v>#</v>
          </cell>
        </row>
        <row r="5">
          <cell r="B5" t="str">
            <v>Male</v>
          </cell>
          <cell r="C5" t="str">
            <v>S</v>
          </cell>
          <cell r="D5">
            <v>60.28</v>
          </cell>
          <cell r="E5" t="str">
            <v/>
          </cell>
        </row>
        <row r="6">
          <cell r="B6" t="str">
            <v>Female</v>
          </cell>
          <cell r="C6">
            <v>29</v>
          </cell>
          <cell r="D6">
            <v>24.2</v>
          </cell>
          <cell r="E6" t="str">
            <v>#</v>
          </cell>
        </row>
        <row r="7">
          <cell r="B7" t="str">
            <v>Gender diverse</v>
          </cell>
          <cell r="C7" t="str">
            <v>S</v>
          </cell>
          <cell r="D7">
            <v>196.65</v>
          </cell>
          <cell r="E7" t="str">
            <v/>
          </cell>
        </row>
        <row r="8">
          <cell r="B8" t="str">
            <v>Cis-male</v>
          </cell>
          <cell r="C8" t="str">
            <v>S</v>
          </cell>
          <cell r="D8">
            <v>60.28</v>
          </cell>
          <cell r="E8" t="str">
            <v/>
          </cell>
        </row>
        <row r="9">
          <cell r="B9" t="str">
            <v>Cis-female</v>
          </cell>
          <cell r="C9">
            <v>29</v>
          </cell>
          <cell r="D9">
            <v>24.39</v>
          </cell>
          <cell r="E9" t="str">
            <v>#</v>
          </cell>
        </row>
        <row r="10">
          <cell r="B10" t="str">
            <v>Gender-diverse or trans-gender</v>
          </cell>
          <cell r="C10" t="str">
            <v>S</v>
          </cell>
          <cell r="D10">
            <v>114.97</v>
          </cell>
          <cell r="E10" t="str">
            <v/>
          </cell>
        </row>
        <row r="11">
          <cell r="B11" t="str">
            <v>Heterosexual</v>
          </cell>
          <cell r="C11">
            <v>33</v>
          </cell>
          <cell r="D11">
            <v>22.75</v>
          </cell>
          <cell r="E11" t="str">
            <v>#</v>
          </cell>
        </row>
        <row r="12">
          <cell r="B12" t="str">
            <v>Gay or lesbian</v>
          </cell>
          <cell r="C12" t="str">
            <v>S</v>
          </cell>
          <cell r="D12">
            <v>134.46</v>
          </cell>
          <cell r="E12" t="str">
            <v/>
          </cell>
        </row>
        <row r="13">
          <cell r="B13" t="str">
            <v>Bisexual</v>
          </cell>
          <cell r="C13" t="str">
            <v>S</v>
          </cell>
          <cell r="D13">
            <v>113.38</v>
          </cell>
          <cell r="E13" t="str">
            <v/>
          </cell>
        </row>
        <row r="14">
          <cell r="B14" t="str">
            <v>Other sexual identity</v>
          </cell>
          <cell r="C14" t="str">
            <v>S</v>
          </cell>
          <cell r="D14">
            <v>196.65</v>
          </cell>
          <cell r="E14" t="str">
            <v/>
          </cell>
        </row>
        <row r="15">
          <cell r="B15" t="str">
            <v>People with diverse sexualities</v>
          </cell>
          <cell r="C15" t="str">
            <v>S</v>
          </cell>
          <cell r="D15">
            <v>92.71</v>
          </cell>
          <cell r="E15" t="str">
            <v/>
          </cell>
        </row>
        <row r="16">
          <cell r="B16" t="str">
            <v>Not LGBT</v>
          </cell>
          <cell r="C16">
            <v>32</v>
          </cell>
          <cell r="D16">
            <v>22.94</v>
          </cell>
          <cell r="E16" t="str">
            <v>#</v>
          </cell>
        </row>
        <row r="17">
          <cell r="B17" t="str">
            <v>LGBT</v>
          </cell>
          <cell r="C17" t="str">
            <v>S</v>
          </cell>
          <cell r="D17">
            <v>86.12</v>
          </cell>
          <cell r="E17" t="str">
            <v/>
          </cell>
        </row>
        <row r="18">
          <cell r="B18" t="str">
            <v>15–19 years</v>
          </cell>
          <cell r="C18" t="str">
            <v>S</v>
          </cell>
          <cell r="D18">
            <v>80.69</v>
          </cell>
          <cell r="E18" t="str">
            <v/>
          </cell>
        </row>
        <row r="19">
          <cell r="B19" t="str">
            <v>20–29 years</v>
          </cell>
          <cell r="C19">
            <v>8</v>
          </cell>
          <cell r="D19">
            <v>37.39</v>
          </cell>
          <cell r="E19" t="str">
            <v>#</v>
          </cell>
        </row>
        <row r="20">
          <cell r="B20" t="str">
            <v>30–39 years</v>
          </cell>
          <cell r="C20">
            <v>11</v>
          </cell>
          <cell r="D20">
            <v>47.1</v>
          </cell>
          <cell r="E20" t="str">
            <v>#</v>
          </cell>
        </row>
        <row r="21">
          <cell r="B21" t="str">
            <v>40–49 years</v>
          </cell>
          <cell r="C21" t="str">
            <v>S</v>
          </cell>
          <cell r="D21">
            <v>56.63</v>
          </cell>
          <cell r="E21" t="str">
            <v/>
          </cell>
        </row>
        <row r="22">
          <cell r="B22" t="str">
            <v>50–59 years</v>
          </cell>
          <cell r="C22" t="str">
            <v>S</v>
          </cell>
          <cell r="D22">
            <v>63.72</v>
          </cell>
          <cell r="E22" t="str">
            <v/>
          </cell>
        </row>
        <row r="23">
          <cell r="B23" t="str">
            <v>60–64 years</v>
          </cell>
          <cell r="C23" t="str">
            <v>S</v>
          </cell>
          <cell r="D23">
            <v>96.89</v>
          </cell>
          <cell r="E23" t="str">
            <v/>
          </cell>
        </row>
        <row r="24">
          <cell r="B24" t="str">
            <v>65 years and over</v>
          </cell>
          <cell r="C24" t="str">
            <v>S</v>
          </cell>
          <cell r="D24">
            <v>87.9</v>
          </cell>
          <cell r="E24" t="str">
            <v/>
          </cell>
        </row>
        <row r="25">
          <cell r="B25" t="str">
            <v>15–29 years</v>
          </cell>
          <cell r="C25">
            <v>9</v>
          </cell>
          <cell r="D25">
            <v>33.479999999999997</v>
          </cell>
          <cell r="E25" t="str">
            <v>#</v>
          </cell>
        </row>
        <row r="26">
          <cell r="B26" t="str">
            <v>30–64 years</v>
          </cell>
          <cell r="C26">
            <v>24</v>
          </cell>
          <cell r="D26">
            <v>29.33</v>
          </cell>
          <cell r="E26" t="str">
            <v>#</v>
          </cell>
        </row>
        <row r="27">
          <cell r="B27" t="str">
            <v>65 years and over</v>
          </cell>
          <cell r="C27" t="str">
            <v>S</v>
          </cell>
          <cell r="D27">
            <v>87.9</v>
          </cell>
          <cell r="E27" t="str">
            <v/>
          </cell>
        </row>
        <row r="28">
          <cell r="B28" t="str">
            <v>15–19 years</v>
          </cell>
          <cell r="C28" t="str">
            <v>S</v>
          </cell>
          <cell r="D28">
            <v>80.69</v>
          </cell>
          <cell r="E28" t="str">
            <v/>
          </cell>
        </row>
        <row r="29">
          <cell r="B29" t="str">
            <v>20–29 years</v>
          </cell>
          <cell r="C29">
            <v>8</v>
          </cell>
          <cell r="D29">
            <v>37.39</v>
          </cell>
          <cell r="E29" t="str">
            <v>#</v>
          </cell>
        </row>
        <row r="30">
          <cell r="B30" t="str">
            <v>NZ European</v>
          </cell>
          <cell r="C30">
            <v>26</v>
          </cell>
          <cell r="D30">
            <v>27.36</v>
          </cell>
          <cell r="E30" t="str">
            <v>#</v>
          </cell>
        </row>
        <row r="31">
          <cell r="B31" t="str">
            <v>Māori</v>
          </cell>
          <cell r="C31">
            <v>12</v>
          </cell>
          <cell r="D31">
            <v>37.42</v>
          </cell>
          <cell r="E31" t="str">
            <v>#</v>
          </cell>
        </row>
        <row r="32">
          <cell r="B32" t="str">
            <v>Pacific peoples</v>
          </cell>
          <cell r="C32" t="str">
            <v>S</v>
          </cell>
          <cell r="D32">
            <v>64.680000000000007</v>
          </cell>
          <cell r="E32" t="str">
            <v/>
          </cell>
        </row>
        <row r="33">
          <cell r="B33" t="str">
            <v>Asian</v>
          </cell>
          <cell r="C33" t="str">
            <v>S</v>
          </cell>
          <cell r="D33">
            <v>100.27</v>
          </cell>
          <cell r="E33" t="str">
            <v/>
          </cell>
        </row>
        <row r="34">
          <cell r="B34" t="str">
            <v>Chinese</v>
          </cell>
          <cell r="C34" t="str">
            <v>S</v>
          </cell>
          <cell r="D34">
            <v>196.03</v>
          </cell>
          <cell r="E34" t="str">
            <v/>
          </cell>
        </row>
        <row r="35">
          <cell r="B35" t="str">
            <v>Indian</v>
          </cell>
          <cell r="C35" t="str">
            <v>S</v>
          </cell>
          <cell r="D35">
            <v>128.88999999999999</v>
          </cell>
          <cell r="E35" t="str">
            <v/>
          </cell>
        </row>
        <row r="36">
          <cell r="B36" t="str">
            <v>Other Asian ethnicity</v>
          </cell>
          <cell r="C36" t="str">
            <v>S</v>
          </cell>
          <cell r="D36">
            <v>200.62</v>
          </cell>
          <cell r="E36" t="str">
            <v/>
          </cell>
        </row>
        <row r="37">
          <cell r="B37" t="str">
            <v>Other ethnicity</v>
          </cell>
          <cell r="C37">
            <v>0</v>
          </cell>
          <cell r="D37" t="str">
            <v>.</v>
          </cell>
          <cell r="E37" t="str">
            <v/>
          </cell>
        </row>
        <row r="38">
          <cell r="B38" t="str">
            <v>Other ethnicity (except European and Māori)</v>
          </cell>
          <cell r="C38" t="str">
            <v>S</v>
          </cell>
          <cell r="D38">
            <v>56.42</v>
          </cell>
          <cell r="E38" t="str">
            <v/>
          </cell>
        </row>
        <row r="39">
          <cell r="B39" t="str">
            <v>Other ethnicity (except European, Māori and Asian)</v>
          </cell>
          <cell r="C39" t="str">
            <v>S</v>
          </cell>
          <cell r="D39">
            <v>64.680000000000007</v>
          </cell>
          <cell r="E39" t="str">
            <v/>
          </cell>
        </row>
        <row r="40">
          <cell r="B40" t="str">
            <v>Other ethnicity (except European, Māori and Pacific)</v>
          </cell>
          <cell r="C40" t="str">
            <v>S</v>
          </cell>
          <cell r="D40">
            <v>100.27</v>
          </cell>
          <cell r="E40" t="str">
            <v/>
          </cell>
        </row>
        <row r="41">
          <cell r="B41">
            <v>2018</v>
          </cell>
          <cell r="C41">
            <v>22</v>
          </cell>
          <cell r="D41">
            <v>30.51</v>
          </cell>
          <cell r="E41" t="str">
            <v>#</v>
          </cell>
        </row>
        <row r="42">
          <cell r="B42" t="str">
            <v>2019/20</v>
          </cell>
          <cell r="C42">
            <v>14</v>
          </cell>
          <cell r="D42">
            <v>31.54</v>
          </cell>
          <cell r="E42" t="str">
            <v>#</v>
          </cell>
        </row>
        <row r="43">
          <cell r="B43" t="str">
            <v>Auckland</v>
          </cell>
          <cell r="C43">
            <v>8</v>
          </cell>
          <cell r="D43">
            <v>42.93</v>
          </cell>
          <cell r="E43" t="str">
            <v>#</v>
          </cell>
        </row>
        <row r="44">
          <cell r="B44" t="str">
            <v>Wellington</v>
          </cell>
          <cell r="C44" t="str">
            <v>S</v>
          </cell>
          <cell r="D44">
            <v>57.76</v>
          </cell>
          <cell r="E44" t="str">
            <v/>
          </cell>
        </row>
        <row r="45">
          <cell r="B45" t="str">
            <v>Rest of North Island</v>
          </cell>
          <cell r="C45">
            <v>12</v>
          </cell>
          <cell r="D45">
            <v>42.25</v>
          </cell>
          <cell r="E45" t="str">
            <v>#</v>
          </cell>
        </row>
        <row r="46">
          <cell r="B46" t="str">
            <v>Canterbury</v>
          </cell>
          <cell r="C46" t="str">
            <v>S</v>
          </cell>
          <cell r="D46">
            <v>67.319999999999993</v>
          </cell>
          <cell r="E46" t="str">
            <v/>
          </cell>
        </row>
        <row r="47">
          <cell r="B47" t="str">
            <v>Rest of South Island</v>
          </cell>
          <cell r="C47" t="str">
            <v>S</v>
          </cell>
          <cell r="D47">
            <v>51.3</v>
          </cell>
          <cell r="E47" t="str">
            <v/>
          </cell>
        </row>
        <row r="48">
          <cell r="B48" t="str">
            <v>Major urban area</v>
          </cell>
          <cell r="C48">
            <v>15</v>
          </cell>
          <cell r="D48">
            <v>34.270000000000003</v>
          </cell>
          <cell r="E48" t="str">
            <v>#</v>
          </cell>
        </row>
        <row r="49">
          <cell r="B49" t="str">
            <v>Large urban area</v>
          </cell>
          <cell r="C49">
            <v>6</v>
          </cell>
          <cell r="D49">
            <v>48.58</v>
          </cell>
          <cell r="E49" t="str">
            <v>#</v>
          </cell>
        </row>
        <row r="50">
          <cell r="B50" t="str">
            <v>Medium urban area</v>
          </cell>
          <cell r="C50" t="str">
            <v>S</v>
          </cell>
          <cell r="D50">
            <v>93.41</v>
          </cell>
          <cell r="E50" t="str">
            <v/>
          </cell>
        </row>
        <row r="51">
          <cell r="B51" t="str">
            <v>Small urban area</v>
          </cell>
          <cell r="C51" t="str">
            <v>S</v>
          </cell>
          <cell r="D51">
            <v>80.849999999999994</v>
          </cell>
          <cell r="E51" t="str">
            <v/>
          </cell>
        </row>
        <row r="52">
          <cell r="B52" t="str">
            <v>Rural settlement/rural other</v>
          </cell>
          <cell r="C52" t="str">
            <v>S</v>
          </cell>
          <cell r="D52">
            <v>60.57</v>
          </cell>
          <cell r="E52" t="str">
            <v/>
          </cell>
        </row>
        <row r="53">
          <cell r="B53" t="str">
            <v>Major urban area</v>
          </cell>
          <cell r="C53">
            <v>15</v>
          </cell>
          <cell r="D53">
            <v>34.270000000000003</v>
          </cell>
          <cell r="E53" t="str">
            <v>#</v>
          </cell>
        </row>
        <row r="54">
          <cell r="B54" t="str">
            <v>Medium/large urban area</v>
          </cell>
          <cell r="C54">
            <v>10</v>
          </cell>
          <cell r="D54">
            <v>45.83</v>
          </cell>
          <cell r="E54" t="str">
            <v>#</v>
          </cell>
        </row>
        <row r="55">
          <cell r="B55" t="str">
            <v>Small urban/rural area</v>
          </cell>
          <cell r="C55" t="str">
            <v>S</v>
          </cell>
          <cell r="D55">
            <v>52.52</v>
          </cell>
          <cell r="E55" t="str">
            <v/>
          </cell>
        </row>
        <row r="56">
          <cell r="B56" t="str">
            <v>Quintile 1 (least deprived)</v>
          </cell>
          <cell r="C56" t="str">
            <v>S</v>
          </cell>
          <cell r="D56">
            <v>61.63</v>
          </cell>
          <cell r="E56" t="str">
            <v/>
          </cell>
        </row>
        <row r="57">
          <cell r="B57" t="str">
            <v>Quintile 2</v>
          </cell>
          <cell r="C57" t="str">
            <v>S</v>
          </cell>
          <cell r="D57">
            <v>96.14</v>
          </cell>
          <cell r="E57" t="str">
            <v/>
          </cell>
        </row>
        <row r="58">
          <cell r="B58" t="str">
            <v>Quintile 3</v>
          </cell>
          <cell r="C58" t="str">
            <v>S</v>
          </cell>
          <cell r="D58">
            <v>60.39</v>
          </cell>
          <cell r="E58" t="str">
            <v/>
          </cell>
        </row>
        <row r="59">
          <cell r="B59" t="str">
            <v>Quintile 4</v>
          </cell>
          <cell r="C59">
            <v>8</v>
          </cell>
          <cell r="D59">
            <v>45.28</v>
          </cell>
          <cell r="E59" t="str">
            <v>#</v>
          </cell>
        </row>
        <row r="60">
          <cell r="B60" t="str">
            <v>Quintile 5 (most deprived)</v>
          </cell>
          <cell r="C60">
            <v>13</v>
          </cell>
          <cell r="D60">
            <v>39.020000000000003</v>
          </cell>
          <cell r="E60" t="str">
            <v>#</v>
          </cell>
        </row>
        <row r="61">
          <cell r="B61" t="str">
            <v>Had partner within last 12 months</v>
          </cell>
          <cell r="C61">
            <v>24</v>
          </cell>
          <cell r="D61">
            <v>25.99</v>
          </cell>
          <cell r="E61" t="str">
            <v>#</v>
          </cell>
        </row>
        <row r="62">
          <cell r="B62" t="str">
            <v>Did not have partner within last 12 months</v>
          </cell>
          <cell r="C62">
            <v>11</v>
          </cell>
          <cell r="D62">
            <v>43.07</v>
          </cell>
          <cell r="E62" t="str">
            <v>#</v>
          </cell>
        </row>
        <row r="63">
          <cell r="B63" t="str">
            <v>Has ever had a partner</v>
          </cell>
          <cell r="C63">
            <v>34</v>
          </cell>
          <cell r="D63">
            <v>22.92</v>
          </cell>
          <cell r="E63" t="str">
            <v>#</v>
          </cell>
        </row>
        <row r="64">
          <cell r="B64" t="str">
            <v>Has never had a partner</v>
          </cell>
          <cell r="C64" t="str">
            <v>S</v>
          </cell>
          <cell r="D64">
            <v>128.19</v>
          </cell>
          <cell r="E64" t="str">
            <v/>
          </cell>
        </row>
        <row r="65">
          <cell r="B65" t="str">
            <v>Partnered – legally registered</v>
          </cell>
          <cell r="C65">
            <v>10</v>
          </cell>
          <cell r="D65">
            <v>43.06</v>
          </cell>
          <cell r="E65" t="str">
            <v>#</v>
          </cell>
        </row>
        <row r="66">
          <cell r="B66" t="str">
            <v>Partnered – not legally registered</v>
          </cell>
          <cell r="C66">
            <v>4</v>
          </cell>
          <cell r="D66">
            <v>49.33</v>
          </cell>
          <cell r="E66" t="str">
            <v>#</v>
          </cell>
        </row>
        <row r="67">
          <cell r="B67" t="str">
            <v>Non-partnered</v>
          </cell>
          <cell r="C67">
            <v>21</v>
          </cell>
          <cell r="D67">
            <v>31.81</v>
          </cell>
          <cell r="E67" t="str">
            <v>#</v>
          </cell>
        </row>
        <row r="68">
          <cell r="B68" t="str">
            <v>Never married and never in a civil union</v>
          </cell>
          <cell r="C68">
            <v>10</v>
          </cell>
          <cell r="D68">
            <v>34.729999999999997</v>
          </cell>
          <cell r="E68" t="str">
            <v>#</v>
          </cell>
        </row>
        <row r="69">
          <cell r="B69" t="str">
            <v>Divorced</v>
          </cell>
          <cell r="C69" t="str">
            <v>S</v>
          </cell>
          <cell r="D69">
            <v>70.2</v>
          </cell>
          <cell r="E69" t="str">
            <v/>
          </cell>
        </row>
        <row r="70">
          <cell r="B70" t="str">
            <v>Widowed/surviving partner</v>
          </cell>
          <cell r="C70" t="str">
            <v>S</v>
          </cell>
          <cell r="D70">
            <v>184.17</v>
          </cell>
          <cell r="E70" t="str">
            <v/>
          </cell>
        </row>
        <row r="71">
          <cell r="B71" t="str">
            <v>Separated</v>
          </cell>
          <cell r="C71">
            <v>11</v>
          </cell>
          <cell r="D71">
            <v>47.96</v>
          </cell>
          <cell r="E71" t="str">
            <v>#</v>
          </cell>
        </row>
        <row r="72">
          <cell r="B72" t="str">
            <v>Married/civil union/de facto</v>
          </cell>
          <cell r="C72">
            <v>11</v>
          </cell>
          <cell r="D72">
            <v>42.01</v>
          </cell>
          <cell r="E72" t="str">
            <v>#</v>
          </cell>
        </row>
        <row r="73">
          <cell r="B73" t="str">
            <v>Adults with disability</v>
          </cell>
          <cell r="C73" t="str">
            <v>S</v>
          </cell>
          <cell r="D73">
            <v>96.98</v>
          </cell>
          <cell r="E73" t="str">
            <v/>
          </cell>
        </row>
        <row r="74">
          <cell r="B74" t="str">
            <v>Adults without disability</v>
          </cell>
          <cell r="C74">
            <v>32</v>
          </cell>
          <cell r="D74">
            <v>22.64</v>
          </cell>
          <cell r="E74" t="str">
            <v>#</v>
          </cell>
        </row>
        <row r="75">
          <cell r="B75" t="str">
            <v>Low level of psychological distress</v>
          </cell>
          <cell r="C75">
            <v>30</v>
          </cell>
          <cell r="D75">
            <v>25.75</v>
          </cell>
          <cell r="E75" t="str">
            <v>#</v>
          </cell>
        </row>
        <row r="76">
          <cell r="B76" t="str">
            <v>Moderate level of psychological distress</v>
          </cell>
          <cell r="C76" t="str">
            <v>S</v>
          </cell>
          <cell r="D76">
            <v>74.709999999999994</v>
          </cell>
          <cell r="E76" t="str">
            <v/>
          </cell>
        </row>
        <row r="77">
          <cell r="B77" t="str">
            <v>High level of psychological distress</v>
          </cell>
          <cell r="C77" t="str">
            <v>S</v>
          </cell>
          <cell r="D77">
            <v>53.99</v>
          </cell>
          <cell r="E77" t="str">
            <v/>
          </cell>
        </row>
        <row r="78">
          <cell r="B78" t="str">
            <v>No probable serious mental illness</v>
          </cell>
          <cell r="C78">
            <v>30</v>
          </cell>
          <cell r="D78">
            <v>25.75</v>
          </cell>
          <cell r="E78" t="str">
            <v>#</v>
          </cell>
        </row>
        <row r="79">
          <cell r="B79" t="str">
            <v>Probable serious mental illness</v>
          </cell>
          <cell r="C79" t="str">
            <v>S</v>
          </cell>
          <cell r="D79">
            <v>74.709999999999994</v>
          </cell>
          <cell r="E79" t="str">
            <v/>
          </cell>
        </row>
        <row r="80">
          <cell r="B80" t="str">
            <v>Employed</v>
          </cell>
          <cell r="C80">
            <v>21</v>
          </cell>
          <cell r="D80">
            <v>30.6</v>
          </cell>
          <cell r="E80" t="str">
            <v>#</v>
          </cell>
        </row>
        <row r="81">
          <cell r="B81" t="str">
            <v>Unemployed</v>
          </cell>
          <cell r="C81" t="str">
            <v>S</v>
          </cell>
          <cell r="D81">
            <v>81.48</v>
          </cell>
          <cell r="E81" t="str">
            <v/>
          </cell>
        </row>
        <row r="82">
          <cell r="B82" t="str">
            <v>Retired</v>
          </cell>
          <cell r="C82" t="str">
            <v>S</v>
          </cell>
          <cell r="D82">
            <v>94.17</v>
          </cell>
          <cell r="E82" t="str">
            <v/>
          </cell>
        </row>
        <row r="83">
          <cell r="B83" t="str">
            <v>Home or caring duties or voluntary work</v>
          </cell>
          <cell r="C83">
            <v>6</v>
          </cell>
          <cell r="D83">
            <v>48.14</v>
          </cell>
          <cell r="E83" t="str">
            <v>#</v>
          </cell>
        </row>
        <row r="84">
          <cell r="B84" t="str">
            <v>Not employed, studying</v>
          </cell>
          <cell r="C84" t="str">
            <v>S</v>
          </cell>
          <cell r="D84">
            <v>75.25</v>
          </cell>
          <cell r="E84" t="str">
            <v/>
          </cell>
        </row>
        <row r="85">
          <cell r="B85" t="str">
            <v>Not employed, not actively seeking work/unable to work</v>
          </cell>
          <cell r="C85" t="str">
            <v>S</v>
          </cell>
          <cell r="D85">
            <v>78.400000000000006</v>
          </cell>
          <cell r="E85" t="str">
            <v/>
          </cell>
        </row>
        <row r="86">
          <cell r="B86" t="str">
            <v>Other employment status</v>
          </cell>
          <cell r="C86" t="str">
            <v>S</v>
          </cell>
          <cell r="D86">
            <v>83.46</v>
          </cell>
          <cell r="E86" t="str">
            <v/>
          </cell>
        </row>
        <row r="87">
          <cell r="B87" t="str">
            <v>Not in the labour force</v>
          </cell>
          <cell r="C87">
            <v>12</v>
          </cell>
          <cell r="D87">
            <v>32.409999999999997</v>
          </cell>
          <cell r="E87" t="str">
            <v>#</v>
          </cell>
        </row>
        <row r="88">
          <cell r="B88" t="str">
            <v>Personal income: $20,000 or less</v>
          </cell>
          <cell r="C88">
            <v>10</v>
          </cell>
          <cell r="D88">
            <v>44.63</v>
          </cell>
          <cell r="E88" t="str">
            <v>#</v>
          </cell>
        </row>
        <row r="89">
          <cell r="B89" t="str">
            <v>Personal income: $20,001–$40,000</v>
          </cell>
          <cell r="C89">
            <v>12</v>
          </cell>
          <cell r="D89">
            <v>35.19</v>
          </cell>
          <cell r="E89" t="str">
            <v>#</v>
          </cell>
        </row>
        <row r="90">
          <cell r="B90" t="str">
            <v>Personal income: $40,001–$60,000</v>
          </cell>
          <cell r="C90" t="str">
            <v>S</v>
          </cell>
          <cell r="D90">
            <v>51</v>
          </cell>
          <cell r="E90" t="str">
            <v/>
          </cell>
        </row>
        <row r="91">
          <cell r="B91" t="str">
            <v>Personal income: $60,001 or more</v>
          </cell>
          <cell r="C91">
            <v>6</v>
          </cell>
          <cell r="D91">
            <v>46.18</v>
          </cell>
          <cell r="E91" t="str">
            <v>#</v>
          </cell>
        </row>
        <row r="92">
          <cell r="B92" t="str">
            <v>Household income: $40,000 or less</v>
          </cell>
          <cell r="C92">
            <v>15</v>
          </cell>
          <cell r="D92">
            <v>34.549999999999997</v>
          </cell>
          <cell r="E92" t="str">
            <v>#</v>
          </cell>
        </row>
        <row r="93">
          <cell r="B93" t="str">
            <v>Household income: $40,001–$60,000</v>
          </cell>
          <cell r="C93" t="str">
            <v>S</v>
          </cell>
          <cell r="D93">
            <v>51.82</v>
          </cell>
          <cell r="E93" t="str">
            <v/>
          </cell>
        </row>
        <row r="94">
          <cell r="B94" t="str">
            <v>Household income: $60,001–$100,000</v>
          </cell>
          <cell r="C94" t="str">
            <v>S</v>
          </cell>
          <cell r="D94">
            <v>51.01</v>
          </cell>
          <cell r="E94" t="str">
            <v/>
          </cell>
        </row>
        <row r="95">
          <cell r="B95" t="str">
            <v>Household income: $100,001 or more</v>
          </cell>
          <cell r="C95">
            <v>6</v>
          </cell>
          <cell r="D95">
            <v>49.98</v>
          </cell>
          <cell r="E95" t="str">
            <v>#</v>
          </cell>
        </row>
        <row r="96">
          <cell r="B96" t="str">
            <v>Not at all limited</v>
          </cell>
          <cell r="C96">
            <v>8</v>
          </cell>
          <cell r="D96">
            <v>47.55</v>
          </cell>
          <cell r="E96" t="str">
            <v>#</v>
          </cell>
        </row>
        <row r="97">
          <cell r="B97" t="str">
            <v>A little limited</v>
          </cell>
          <cell r="C97" t="str">
            <v>S</v>
          </cell>
          <cell r="D97">
            <v>66.23</v>
          </cell>
          <cell r="E97" t="str">
            <v/>
          </cell>
        </row>
        <row r="98">
          <cell r="B98" t="str">
            <v>Quite limited</v>
          </cell>
          <cell r="C98" t="str">
            <v>S</v>
          </cell>
          <cell r="D98">
            <v>61.48</v>
          </cell>
          <cell r="E98" t="str">
            <v/>
          </cell>
        </row>
        <row r="99">
          <cell r="B99" t="str">
            <v>Very limited</v>
          </cell>
          <cell r="C99" t="str">
            <v>S</v>
          </cell>
          <cell r="D99">
            <v>64.34</v>
          </cell>
          <cell r="E99" t="str">
            <v/>
          </cell>
        </row>
        <row r="100">
          <cell r="B100" t="str">
            <v>Couldn't buy it</v>
          </cell>
          <cell r="C100">
            <v>12</v>
          </cell>
          <cell r="D100">
            <v>29.43</v>
          </cell>
          <cell r="E100" t="str">
            <v>#</v>
          </cell>
        </row>
        <row r="101">
          <cell r="B101" t="str">
            <v>Not at all limited</v>
          </cell>
          <cell r="C101">
            <v>8</v>
          </cell>
          <cell r="D101">
            <v>47.55</v>
          </cell>
          <cell r="E101" t="str">
            <v>#</v>
          </cell>
        </row>
        <row r="102">
          <cell r="B102" t="str">
            <v>A little limited</v>
          </cell>
          <cell r="C102" t="str">
            <v>S</v>
          </cell>
          <cell r="D102">
            <v>66.23</v>
          </cell>
          <cell r="E102" t="str">
            <v/>
          </cell>
        </row>
        <row r="103">
          <cell r="B103" t="str">
            <v>Quite or very limited</v>
          </cell>
          <cell r="C103">
            <v>9</v>
          </cell>
          <cell r="D103">
            <v>47.52</v>
          </cell>
          <cell r="E103" t="str">
            <v>#</v>
          </cell>
        </row>
        <row r="104">
          <cell r="B104" t="str">
            <v>Couldn't buy it</v>
          </cell>
          <cell r="C104">
            <v>12</v>
          </cell>
          <cell r="D104">
            <v>29.43</v>
          </cell>
          <cell r="E104" t="str">
            <v>#</v>
          </cell>
        </row>
        <row r="105">
          <cell r="B105" t="str">
            <v>Yes, can meet unexpected expense</v>
          </cell>
          <cell r="C105">
            <v>21</v>
          </cell>
          <cell r="D105">
            <v>31.89</v>
          </cell>
          <cell r="E105" t="str">
            <v>#</v>
          </cell>
        </row>
        <row r="106">
          <cell r="B106" t="str">
            <v>No, cannot meet unexpected expense</v>
          </cell>
          <cell r="C106">
            <v>13</v>
          </cell>
          <cell r="D106">
            <v>31.62</v>
          </cell>
          <cell r="E106" t="str">
            <v>#</v>
          </cell>
        </row>
        <row r="107">
          <cell r="B107" t="str">
            <v>Household had no vehicle access</v>
          </cell>
          <cell r="C107" t="str">
            <v>S</v>
          </cell>
          <cell r="D107">
            <v>52.01</v>
          </cell>
          <cell r="E107" t="str">
            <v/>
          </cell>
        </row>
        <row r="108">
          <cell r="B108" t="str">
            <v>Household had vehicle access</v>
          </cell>
          <cell r="C108">
            <v>32</v>
          </cell>
          <cell r="D108">
            <v>24.37</v>
          </cell>
          <cell r="E108" t="str">
            <v>#</v>
          </cell>
        </row>
        <row r="109">
          <cell r="B109" t="str">
            <v>Household had no access to device</v>
          </cell>
          <cell r="C109" t="str">
            <v>S</v>
          </cell>
          <cell r="D109">
            <v>95.06</v>
          </cell>
          <cell r="E109" t="str">
            <v/>
          </cell>
        </row>
        <row r="110">
          <cell r="B110" t="str">
            <v>Household had access to device</v>
          </cell>
          <cell r="C110">
            <v>35</v>
          </cell>
          <cell r="D110">
            <v>23.28</v>
          </cell>
          <cell r="E110" t="str">
            <v>#</v>
          </cell>
        </row>
        <row r="111">
          <cell r="B111" t="str">
            <v>One person household</v>
          </cell>
          <cell r="C111">
            <v>4</v>
          </cell>
          <cell r="D111">
            <v>31.51</v>
          </cell>
          <cell r="E111" t="str">
            <v>#</v>
          </cell>
        </row>
        <row r="112">
          <cell r="B112" t="str">
            <v>One parent with child(ren)</v>
          </cell>
          <cell r="C112">
            <v>14</v>
          </cell>
          <cell r="D112">
            <v>39.51</v>
          </cell>
          <cell r="E112" t="str">
            <v>#</v>
          </cell>
        </row>
        <row r="113">
          <cell r="B113" t="str">
            <v>Couple only</v>
          </cell>
          <cell r="C113" t="str">
            <v>S</v>
          </cell>
          <cell r="D113">
            <v>70.42</v>
          </cell>
          <cell r="E113" t="str">
            <v/>
          </cell>
        </row>
        <row r="114">
          <cell r="B114" t="str">
            <v>Couple with child(ren)</v>
          </cell>
          <cell r="C114" t="str">
            <v>S</v>
          </cell>
          <cell r="D114">
            <v>57.5</v>
          </cell>
          <cell r="E114" t="str">
            <v/>
          </cell>
        </row>
        <row r="115">
          <cell r="B115" t="str">
            <v>Other multi-person household</v>
          </cell>
          <cell r="C115" t="str">
            <v>S</v>
          </cell>
          <cell r="D115">
            <v>79.72</v>
          </cell>
          <cell r="E115" t="str">
            <v/>
          </cell>
        </row>
        <row r="116">
          <cell r="B116" t="str">
            <v>Other household with couple and/or child</v>
          </cell>
          <cell r="C116" t="str">
            <v>S</v>
          </cell>
          <cell r="D116">
            <v>56.12</v>
          </cell>
          <cell r="E116" t="str">
            <v/>
          </cell>
        </row>
        <row r="117">
          <cell r="B117" t="str">
            <v>One-person household</v>
          </cell>
          <cell r="C117">
            <v>4</v>
          </cell>
          <cell r="D117">
            <v>31.51</v>
          </cell>
          <cell r="E117" t="str">
            <v>#</v>
          </cell>
        </row>
        <row r="118">
          <cell r="B118" t="str">
            <v>Two-people household</v>
          </cell>
          <cell r="C118" t="str">
            <v>S</v>
          </cell>
          <cell r="D118">
            <v>56.09</v>
          </cell>
          <cell r="E118" t="str">
            <v/>
          </cell>
        </row>
        <row r="119">
          <cell r="B119" t="str">
            <v>Three-people household</v>
          </cell>
          <cell r="C119">
            <v>11</v>
          </cell>
          <cell r="D119">
            <v>41.27</v>
          </cell>
          <cell r="E119" t="str">
            <v>#</v>
          </cell>
        </row>
        <row r="120">
          <cell r="B120" t="str">
            <v>Four-people household</v>
          </cell>
          <cell r="C120">
            <v>5</v>
          </cell>
          <cell r="D120">
            <v>45.81</v>
          </cell>
          <cell r="E120" t="str">
            <v>#</v>
          </cell>
        </row>
        <row r="121">
          <cell r="B121" t="str">
            <v>Five-or-more-people household</v>
          </cell>
          <cell r="C121" t="str">
            <v>S</v>
          </cell>
          <cell r="D121">
            <v>55.83</v>
          </cell>
          <cell r="E121" t="str">
            <v/>
          </cell>
        </row>
        <row r="122">
          <cell r="B122" t="str">
            <v>No children in household</v>
          </cell>
          <cell r="C122">
            <v>14</v>
          </cell>
          <cell r="D122">
            <v>32.31</v>
          </cell>
          <cell r="E122" t="str">
            <v>#</v>
          </cell>
        </row>
        <row r="123">
          <cell r="B123" t="str">
            <v>One-child household</v>
          </cell>
          <cell r="C123" t="str">
            <v>S</v>
          </cell>
          <cell r="D123">
            <v>64.14</v>
          </cell>
          <cell r="E123" t="str">
            <v/>
          </cell>
        </row>
        <row r="124">
          <cell r="B124" t="str">
            <v>Two-or-more-children household</v>
          </cell>
          <cell r="C124">
            <v>15</v>
          </cell>
          <cell r="D124">
            <v>39.11</v>
          </cell>
          <cell r="E124" t="str">
            <v>#</v>
          </cell>
        </row>
        <row r="125">
          <cell r="B125" t="str">
            <v>No children in household</v>
          </cell>
          <cell r="C125">
            <v>14</v>
          </cell>
          <cell r="D125">
            <v>32.31</v>
          </cell>
          <cell r="E125" t="str">
            <v>#</v>
          </cell>
        </row>
        <row r="126">
          <cell r="B126" t="str">
            <v>One-or-more-children household</v>
          </cell>
          <cell r="C126">
            <v>22</v>
          </cell>
          <cell r="D126">
            <v>32.24</v>
          </cell>
          <cell r="E126" t="str">
            <v>#</v>
          </cell>
        </row>
        <row r="127">
          <cell r="B127" t="str">
            <v>Yes, lived at current address</v>
          </cell>
          <cell r="C127">
            <v>25</v>
          </cell>
          <cell r="D127">
            <v>29.6</v>
          </cell>
          <cell r="E127" t="str">
            <v>#</v>
          </cell>
        </row>
        <row r="128">
          <cell r="B128" t="str">
            <v>No, did not live at current address</v>
          </cell>
          <cell r="C128">
            <v>11</v>
          </cell>
          <cell r="D128">
            <v>35.1</v>
          </cell>
          <cell r="E128" t="str">
            <v>#</v>
          </cell>
        </row>
        <row r="129">
          <cell r="B129" t="str">
            <v>Owned</v>
          </cell>
          <cell r="C129">
            <v>16</v>
          </cell>
          <cell r="D129">
            <v>36.299999999999997</v>
          </cell>
          <cell r="E129" t="str">
            <v>#</v>
          </cell>
        </row>
        <row r="130">
          <cell r="B130" t="str">
            <v>Rented, private</v>
          </cell>
          <cell r="C130">
            <v>15</v>
          </cell>
          <cell r="D130">
            <v>35.74</v>
          </cell>
          <cell r="E130" t="str">
            <v>#</v>
          </cell>
        </row>
      </sheetData>
      <sheetData sheetId="38">
        <row r="4">
          <cell r="B4" t="str">
            <v>New Zealand Average</v>
          </cell>
          <cell r="C4">
            <v>67.3</v>
          </cell>
          <cell r="D4">
            <v>9.56</v>
          </cell>
          <cell r="E4" t="str">
            <v>.‡</v>
          </cell>
          <cell r="F4" t="str">
            <v/>
          </cell>
        </row>
        <row r="5">
          <cell r="B5" t="str">
            <v>Male</v>
          </cell>
          <cell r="C5" t="str">
            <v>S</v>
          </cell>
          <cell r="D5">
            <v>32.67</v>
          </cell>
          <cell r="E5" t="str">
            <v/>
          </cell>
          <cell r="F5" t="str">
            <v/>
          </cell>
        </row>
        <row r="6">
          <cell r="B6" t="str">
            <v>Female</v>
          </cell>
          <cell r="C6">
            <v>68.900000000000006</v>
          </cell>
          <cell r="D6">
            <v>10.34</v>
          </cell>
          <cell r="E6" t="str">
            <v>.</v>
          </cell>
          <cell r="F6" t="str">
            <v/>
          </cell>
        </row>
        <row r="7">
          <cell r="B7" t="str">
            <v>Cis-male</v>
          </cell>
          <cell r="C7" t="str">
            <v>S</v>
          </cell>
          <cell r="D7">
            <v>35.42</v>
          </cell>
          <cell r="E7" t="str">
            <v/>
          </cell>
          <cell r="F7" t="str">
            <v/>
          </cell>
        </row>
        <row r="8">
          <cell r="B8" t="str">
            <v>Cis-female</v>
          </cell>
          <cell r="C8">
            <v>68.77</v>
          </cell>
          <cell r="D8">
            <v>10.37</v>
          </cell>
          <cell r="E8" t="str">
            <v>.</v>
          </cell>
          <cell r="F8" t="str">
            <v/>
          </cell>
        </row>
        <row r="9">
          <cell r="B9" t="str">
            <v>Gender-diverse or trans-gender</v>
          </cell>
          <cell r="C9" t="str">
            <v>Ŝ</v>
          </cell>
          <cell r="D9">
            <v>0</v>
          </cell>
          <cell r="E9" t="str">
            <v/>
          </cell>
          <cell r="F9" t="str">
            <v>*</v>
          </cell>
        </row>
        <row r="10">
          <cell r="B10" t="str">
            <v>Heterosexual</v>
          </cell>
          <cell r="C10">
            <v>67.959999999999994</v>
          </cell>
          <cell r="D10">
            <v>10.53</v>
          </cell>
          <cell r="E10" t="str">
            <v>.</v>
          </cell>
          <cell r="F10" t="str">
            <v/>
          </cell>
        </row>
        <row r="11">
          <cell r="B11" t="str">
            <v>Gay or lesbian</v>
          </cell>
          <cell r="C11" t="str">
            <v>S</v>
          </cell>
          <cell r="D11">
            <v>140.80000000000001</v>
          </cell>
          <cell r="E11" t="str">
            <v/>
          </cell>
          <cell r="F11" t="str">
            <v/>
          </cell>
        </row>
        <row r="12">
          <cell r="B12" t="str">
            <v>Bisexual</v>
          </cell>
          <cell r="C12" t="str">
            <v>S</v>
          </cell>
          <cell r="D12">
            <v>44.54</v>
          </cell>
          <cell r="E12" t="str">
            <v/>
          </cell>
          <cell r="F12" t="str">
            <v/>
          </cell>
        </row>
        <row r="13">
          <cell r="B13" t="str">
            <v>Other sexual identity</v>
          </cell>
          <cell r="C13" t="str">
            <v>Ŝ</v>
          </cell>
          <cell r="D13">
            <v>0</v>
          </cell>
          <cell r="E13" t="str">
            <v/>
          </cell>
          <cell r="F13" t="str">
            <v>*</v>
          </cell>
        </row>
        <row r="14">
          <cell r="B14" t="str">
            <v>People with diverse sexualities</v>
          </cell>
          <cell r="C14" t="str">
            <v>S</v>
          </cell>
          <cell r="D14">
            <v>35.950000000000003</v>
          </cell>
          <cell r="E14" t="str">
            <v/>
          </cell>
          <cell r="F14" t="str">
            <v/>
          </cell>
        </row>
        <row r="15">
          <cell r="B15" t="str">
            <v>Not LGBT</v>
          </cell>
          <cell r="C15">
            <v>67.430000000000007</v>
          </cell>
          <cell r="D15">
            <v>10.49</v>
          </cell>
          <cell r="E15" t="str">
            <v>.</v>
          </cell>
          <cell r="F15" t="str">
            <v/>
          </cell>
        </row>
        <row r="16">
          <cell r="B16" t="str">
            <v>LGBT</v>
          </cell>
          <cell r="C16" t="str">
            <v>S</v>
          </cell>
          <cell r="D16">
            <v>33.19</v>
          </cell>
          <cell r="E16" t="str">
            <v/>
          </cell>
          <cell r="F16" t="str">
            <v/>
          </cell>
        </row>
        <row r="17">
          <cell r="B17" t="str">
            <v>15–19 years</v>
          </cell>
          <cell r="C17" t="str">
            <v>S</v>
          </cell>
          <cell r="D17">
            <v>58.01</v>
          </cell>
          <cell r="E17" t="str">
            <v/>
          </cell>
          <cell r="F17" t="str">
            <v/>
          </cell>
        </row>
        <row r="18">
          <cell r="B18" t="str">
            <v>20–29 years</v>
          </cell>
          <cell r="C18">
            <v>71.84</v>
          </cell>
          <cell r="D18">
            <v>18.38</v>
          </cell>
          <cell r="E18" t="str">
            <v>.</v>
          </cell>
          <cell r="F18" t="str">
            <v/>
          </cell>
        </row>
        <row r="19">
          <cell r="B19" t="str">
            <v>30–39 years</v>
          </cell>
          <cell r="C19">
            <v>70.83</v>
          </cell>
          <cell r="D19">
            <v>18.5</v>
          </cell>
          <cell r="E19" t="str">
            <v>.</v>
          </cell>
          <cell r="F19" t="str">
            <v/>
          </cell>
        </row>
        <row r="20">
          <cell r="B20" t="str">
            <v>40–49 years</v>
          </cell>
          <cell r="C20">
            <v>64.53</v>
          </cell>
          <cell r="D20">
            <v>23.24</v>
          </cell>
          <cell r="E20" t="str">
            <v>.</v>
          </cell>
          <cell r="F20" t="str">
            <v/>
          </cell>
        </row>
        <row r="21">
          <cell r="B21" t="str">
            <v>50–59 years</v>
          </cell>
          <cell r="C21" t="str">
            <v>S</v>
          </cell>
          <cell r="D21">
            <v>32.11</v>
          </cell>
          <cell r="E21" t="str">
            <v/>
          </cell>
          <cell r="F21" t="str">
            <v/>
          </cell>
        </row>
        <row r="22">
          <cell r="B22" t="str">
            <v>60–64 years</v>
          </cell>
          <cell r="C22" t="str">
            <v>S</v>
          </cell>
          <cell r="D22">
            <v>114.35</v>
          </cell>
          <cell r="E22" t="str">
            <v/>
          </cell>
          <cell r="F22" t="str">
            <v/>
          </cell>
        </row>
        <row r="23">
          <cell r="B23" t="str">
            <v>65 years and over</v>
          </cell>
          <cell r="C23" t="str">
            <v>Ŝ</v>
          </cell>
          <cell r="D23">
            <v>0</v>
          </cell>
          <cell r="E23" t="str">
            <v/>
          </cell>
          <cell r="F23" t="str">
            <v>*</v>
          </cell>
        </row>
        <row r="24">
          <cell r="B24" t="str">
            <v>15–29 years</v>
          </cell>
          <cell r="C24">
            <v>70.25</v>
          </cell>
          <cell r="D24">
            <v>17.239999999999998</v>
          </cell>
          <cell r="E24" t="str">
            <v>.</v>
          </cell>
          <cell r="F24" t="str">
            <v/>
          </cell>
        </row>
        <row r="25">
          <cell r="B25" t="str">
            <v>30–64 years</v>
          </cell>
          <cell r="C25">
            <v>65.06</v>
          </cell>
          <cell r="D25">
            <v>11.8</v>
          </cell>
          <cell r="E25" t="str">
            <v>.</v>
          </cell>
          <cell r="F25" t="str">
            <v/>
          </cell>
        </row>
        <row r="26">
          <cell r="B26" t="str">
            <v>65 years and over</v>
          </cell>
          <cell r="C26" t="str">
            <v>Ŝ</v>
          </cell>
          <cell r="D26">
            <v>0</v>
          </cell>
          <cell r="E26" t="str">
            <v/>
          </cell>
          <cell r="F26" t="str">
            <v>*</v>
          </cell>
        </row>
        <row r="27">
          <cell r="B27" t="str">
            <v>15–19 years</v>
          </cell>
          <cell r="C27" t="str">
            <v>S</v>
          </cell>
          <cell r="D27">
            <v>58.01</v>
          </cell>
          <cell r="E27" t="str">
            <v/>
          </cell>
          <cell r="F27" t="str">
            <v/>
          </cell>
        </row>
        <row r="28">
          <cell r="B28" t="str">
            <v>20–29 years</v>
          </cell>
          <cell r="C28">
            <v>71.84</v>
          </cell>
          <cell r="D28">
            <v>18.38</v>
          </cell>
          <cell r="E28" t="str">
            <v>.</v>
          </cell>
          <cell r="F28" t="str">
            <v/>
          </cell>
        </row>
        <row r="29">
          <cell r="B29" t="str">
            <v>NZ European</v>
          </cell>
          <cell r="C29">
            <v>63.98</v>
          </cell>
          <cell r="D29">
            <v>11.36</v>
          </cell>
          <cell r="E29" t="str">
            <v>.</v>
          </cell>
          <cell r="F29" t="str">
            <v/>
          </cell>
        </row>
        <row r="30">
          <cell r="B30" t="str">
            <v>Māori</v>
          </cell>
          <cell r="C30">
            <v>77.13</v>
          </cell>
          <cell r="D30">
            <v>11.7</v>
          </cell>
          <cell r="E30" t="str">
            <v>.</v>
          </cell>
          <cell r="F30" t="str">
            <v/>
          </cell>
        </row>
        <row r="31">
          <cell r="B31" t="str">
            <v>Pacific peoples</v>
          </cell>
          <cell r="C31">
            <v>79.28</v>
          </cell>
          <cell r="D31">
            <v>27.41</v>
          </cell>
          <cell r="E31" t="str">
            <v>.</v>
          </cell>
          <cell r="F31" t="str">
            <v/>
          </cell>
        </row>
        <row r="32">
          <cell r="B32" t="str">
            <v>Asian</v>
          </cell>
          <cell r="C32" t="str">
            <v>S</v>
          </cell>
          <cell r="D32">
            <v>58.01</v>
          </cell>
          <cell r="E32" t="str">
            <v/>
          </cell>
          <cell r="F32" t="str">
            <v/>
          </cell>
        </row>
        <row r="33">
          <cell r="B33" t="str">
            <v>Chinese</v>
          </cell>
          <cell r="C33" t="str">
            <v>S</v>
          </cell>
          <cell r="D33">
            <v>138.54</v>
          </cell>
          <cell r="E33" t="str">
            <v/>
          </cell>
          <cell r="F33" t="str">
            <v/>
          </cell>
        </row>
        <row r="34">
          <cell r="B34" t="str">
            <v>Indian</v>
          </cell>
          <cell r="C34" t="str">
            <v>S</v>
          </cell>
          <cell r="D34">
            <v>99.38</v>
          </cell>
          <cell r="E34" t="str">
            <v/>
          </cell>
          <cell r="F34" t="str">
            <v/>
          </cell>
        </row>
        <row r="35">
          <cell r="B35" t="str">
            <v>Other ethnicity</v>
          </cell>
          <cell r="C35">
            <v>0</v>
          </cell>
          <cell r="D35">
            <v>0</v>
          </cell>
          <cell r="E35" t="str">
            <v>.</v>
          </cell>
          <cell r="F35" t="str">
            <v>*</v>
          </cell>
        </row>
        <row r="36">
          <cell r="B36" t="str">
            <v>Other ethnicity (except European and Māori)</v>
          </cell>
          <cell r="C36">
            <v>69.349999999999994</v>
          </cell>
          <cell r="D36">
            <v>27.31</v>
          </cell>
          <cell r="E36" t="str">
            <v>.</v>
          </cell>
          <cell r="F36" t="str">
            <v/>
          </cell>
        </row>
        <row r="37">
          <cell r="B37" t="str">
            <v>Other ethnicity (except European, Māori and Asian)</v>
          </cell>
          <cell r="C37">
            <v>69.25</v>
          </cell>
          <cell r="D37">
            <v>31.04</v>
          </cell>
          <cell r="E37" t="str">
            <v>.</v>
          </cell>
          <cell r="F37" t="str">
            <v/>
          </cell>
        </row>
        <row r="38">
          <cell r="B38" t="str">
            <v>Other ethnicity (except European, Māori and Pacific)</v>
          </cell>
          <cell r="C38" t="str">
            <v>S</v>
          </cell>
          <cell r="D38">
            <v>53.58</v>
          </cell>
          <cell r="E38" t="str">
            <v/>
          </cell>
          <cell r="F38" t="str">
            <v/>
          </cell>
        </row>
        <row r="39">
          <cell r="B39">
            <v>2018</v>
          </cell>
          <cell r="C39">
            <v>86.47</v>
          </cell>
          <cell r="D39">
            <v>9.61</v>
          </cell>
          <cell r="E39" t="str">
            <v>.‡</v>
          </cell>
          <cell r="F39" t="str">
            <v>*</v>
          </cell>
        </row>
        <row r="40">
          <cell r="B40" t="str">
            <v>2019/20</v>
          </cell>
          <cell r="C40">
            <v>55.42</v>
          </cell>
          <cell r="D40">
            <v>13.76</v>
          </cell>
          <cell r="E40" t="str">
            <v>.</v>
          </cell>
          <cell r="F40" t="str">
            <v/>
          </cell>
        </row>
        <row r="41">
          <cell r="B41" t="str">
            <v>Auckland</v>
          </cell>
          <cell r="C41">
            <v>58.94</v>
          </cell>
          <cell r="D41">
            <v>20.87</v>
          </cell>
          <cell r="E41" t="str">
            <v>.</v>
          </cell>
          <cell r="F41" t="str">
            <v/>
          </cell>
        </row>
        <row r="42">
          <cell r="B42" t="str">
            <v>Wellington</v>
          </cell>
          <cell r="C42" t="str">
            <v>S</v>
          </cell>
          <cell r="D42">
            <v>31</v>
          </cell>
          <cell r="E42" t="str">
            <v/>
          </cell>
          <cell r="F42" t="str">
            <v/>
          </cell>
        </row>
        <row r="43">
          <cell r="B43" t="str">
            <v>Rest of North Island</v>
          </cell>
          <cell r="C43">
            <v>74.11</v>
          </cell>
          <cell r="D43">
            <v>14.48</v>
          </cell>
          <cell r="E43" t="str">
            <v>.</v>
          </cell>
          <cell r="F43" t="str">
            <v/>
          </cell>
        </row>
        <row r="44">
          <cell r="B44" t="str">
            <v>Canterbury</v>
          </cell>
          <cell r="C44">
            <v>69.959999999999994</v>
          </cell>
          <cell r="D44">
            <v>27.42</v>
          </cell>
          <cell r="E44" t="str">
            <v>.</v>
          </cell>
          <cell r="F44" t="str">
            <v/>
          </cell>
        </row>
        <row r="45">
          <cell r="B45" t="str">
            <v>Rest of South Island</v>
          </cell>
          <cell r="C45">
            <v>72.38</v>
          </cell>
          <cell r="D45">
            <v>24.99</v>
          </cell>
          <cell r="E45" t="str">
            <v>.</v>
          </cell>
          <cell r="F45" t="str">
            <v/>
          </cell>
        </row>
        <row r="46">
          <cell r="B46" t="str">
            <v>Major urban area</v>
          </cell>
          <cell r="C46">
            <v>68.06</v>
          </cell>
          <cell r="D46">
            <v>14.82</v>
          </cell>
          <cell r="E46" t="str">
            <v>.</v>
          </cell>
          <cell r="F46" t="str">
            <v/>
          </cell>
        </row>
        <row r="47">
          <cell r="B47" t="str">
            <v>Large urban area</v>
          </cell>
          <cell r="C47">
            <v>61.46</v>
          </cell>
          <cell r="D47">
            <v>19.739999999999998</v>
          </cell>
          <cell r="E47" t="str">
            <v>.</v>
          </cell>
          <cell r="F47" t="str">
            <v/>
          </cell>
        </row>
        <row r="48">
          <cell r="B48" t="str">
            <v>Medium urban area</v>
          </cell>
          <cell r="C48" t="str">
            <v>Ŝ</v>
          </cell>
          <cell r="D48">
            <v>11.99</v>
          </cell>
          <cell r="E48" t="str">
            <v/>
          </cell>
          <cell r="F48" t="str">
            <v>*</v>
          </cell>
        </row>
        <row r="49">
          <cell r="B49" t="str">
            <v>Small urban area</v>
          </cell>
          <cell r="C49" t="str">
            <v>S</v>
          </cell>
          <cell r="D49">
            <v>37.54</v>
          </cell>
          <cell r="E49" t="str">
            <v/>
          </cell>
          <cell r="F49" t="str">
            <v/>
          </cell>
        </row>
        <row r="50">
          <cell r="B50" t="str">
            <v>Rural settlement/rural other</v>
          </cell>
          <cell r="C50">
            <v>71.31</v>
          </cell>
          <cell r="D50">
            <v>32.94</v>
          </cell>
          <cell r="E50" t="str">
            <v>.</v>
          </cell>
          <cell r="F50" t="str">
            <v/>
          </cell>
        </row>
        <row r="51">
          <cell r="B51" t="str">
            <v>Major urban area</v>
          </cell>
          <cell r="C51">
            <v>68.06</v>
          </cell>
          <cell r="D51">
            <v>14.82</v>
          </cell>
          <cell r="E51" t="str">
            <v>.</v>
          </cell>
          <cell r="F51" t="str">
            <v/>
          </cell>
        </row>
        <row r="52">
          <cell r="B52" t="str">
            <v>Medium/large urban area</v>
          </cell>
          <cell r="C52">
            <v>70.150000000000006</v>
          </cell>
          <cell r="D52">
            <v>15.25</v>
          </cell>
          <cell r="E52" t="str">
            <v>.</v>
          </cell>
          <cell r="F52" t="str">
            <v/>
          </cell>
        </row>
        <row r="53">
          <cell r="B53" t="str">
            <v>Small urban/rural area</v>
          </cell>
          <cell r="C53">
            <v>62.35</v>
          </cell>
          <cell r="D53">
            <v>22.51</v>
          </cell>
          <cell r="E53" t="str">
            <v>.</v>
          </cell>
          <cell r="F53" t="str">
            <v/>
          </cell>
        </row>
        <row r="54">
          <cell r="B54" t="str">
            <v>Quintile 1 (least deprived)</v>
          </cell>
          <cell r="C54" t="str">
            <v>S</v>
          </cell>
          <cell r="D54">
            <v>35.770000000000003</v>
          </cell>
          <cell r="E54" t="str">
            <v/>
          </cell>
          <cell r="F54" t="str">
            <v/>
          </cell>
        </row>
        <row r="55">
          <cell r="B55" t="str">
            <v>Quintile 2</v>
          </cell>
          <cell r="C55" t="str">
            <v>S</v>
          </cell>
          <cell r="D55">
            <v>40.82</v>
          </cell>
          <cell r="E55" t="str">
            <v/>
          </cell>
          <cell r="F55" t="str">
            <v/>
          </cell>
        </row>
        <row r="56">
          <cell r="B56" t="str">
            <v>Quintile 3</v>
          </cell>
          <cell r="C56">
            <v>69.67</v>
          </cell>
          <cell r="D56">
            <v>22.21</v>
          </cell>
          <cell r="E56" t="str">
            <v>.</v>
          </cell>
          <cell r="F56" t="str">
            <v/>
          </cell>
        </row>
        <row r="57">
          <cell r="B57" t="str">
            <v>Quintile 4</v>
          </cell>
          <cell r="C57">
            <v>61.46</v>
          </cell>
          <cell r="D57">
            <v>20.81</v>
          </cell>
          <cell r="E57" t="str">
            <v>.</v>
          </cell>
          <cell r="F57" t="str">
            <v/>
          </cell>
        </row>
        <row r="58">
          <cell r="B58" t="str">
            <v>Quintile 5 (most deprived)</v>
          </cell>
          <cell r="C58">
            <v>75.959999999999994</v>
          </cell>
          <cell r="D58">
            <v>12.92</v>
          </cell>
          <cell r="E58" t="str">
            <v>.</v>
          </cell>
          <cell r="F58" t="str">
            <v/>
          </cell>
        </row>
        <row r="59">
          <cell r="B59" t="str">
            <v>Had partner within last 12 months</v>
          </cell>
          <cell r="C59">
            <v>64.69</v>
          </cell>
          <cell r="D59">
            <v>11.24</v>
          </cell>
          <cell r="E59" t="str">
            <v>.</v>
          </cell>
          <cell r="F59" t="str">
            <v/>
          </cell>
        </row>
        <row r="60">
          <cell r="B60" t="str">
            <v>Did not have partner within last 12 months</v>
          </cell>
          <cell r="C60" t="str">
            <v>Ŝ</v>
          </cell>
          <cell r="D60">
            <v>17.3</v>
          </cell>
          <cell r="E60" t="str">
            <v/>
          </cell>
          <cell r="F60" t="str">
            <v/>
          </cell>
        </row>
        <row r="61">
          <cell r="B61" t="str">
            <v>Has ever had a partner</v>
          </cell>
          <cell r="C61">
            <v>67.05</v>
          </cell>
          <cell r="D61">
            <v>9.67</v>
          </cell>
          <cell r="E61" t="str">
            <v>.‡</v>
          </cell>
          <cell r="F61" t="str">
            <v/>
          </cell>
        </row>
        <row r="62">
          <cell r="B62" t="str">
            <v>Has never had a partner</v>
          </cell>
          <cell r="C62">
            <v>85.51</v>
          </cell>
          <cell r="D62">
            <v>35.090000000000003</v>
          </cell>
          <cell r="E62" t="str">
            <v>.</v>
          </cell>
          <cell r="F62" t="str">
            <v/>
          </cell>
        </row>
        <row r="63">
          <cell r="B63" t="str">
            <v>Partnered – legally registered</v>
          </cell>
          <cell r="C63" t="str">
            <v>Ŝ</v>
          </cell>
          <cell r="D63">
            <v>19.79</v>
          </cell>
          <cell r="E63" t="str">
            <v/>
          </cell>
          <cell r="F63" t="str">
            <v/>
          </cell>
        </row>
        <row r="64">
          <cell r="B64" t="str">
            <v>Partnered – not legally registered</v>
          </cell>
          <cell r="C64">
            <v>75.92</v>
          </cell>
          <cell r="D64">
            <v>25.4</v>
          </cell>
          <cell r="E64" t="str">
            <v>.</v>
          </cell>
          <cell r="F64" t="str">
            <v/>
          </cell>
        </row>
        <row r="65">
          <cell r="B65" t="str">
            <v>Non-partnered</v>
          </cell>
          <cell r="C65">
            <v>69.430000000000007</v>
          </cell>
          <cell r="D65">
            <v>13.15</v>
          </cell>
          <cell r="E65" t="str">
            <v>.</v>
          </cell>
          <cell r="F65" t="str">
            <v/>
          </cell>
        </row>
        <row r="66">
          <cell r="B66" t="str">
            <v>Never married and never in a civil union</v>
          </cell>
          <cell r="C66" t="str">
            <v>Ŝ</v>
          </cell>
          <cell r="D66">
            <v>19.559999999999999</v>
          </cell>
          <cell r="E66" t="str">
            <v/>
          </cell>
          <cell r="F66" t="str">
            <v/>
          </cell>
        </row>
        <row r="67">
          <cell r="B67" t="str">
            <v>Divorced</v>
          </cell>
          <cell r="C67">
            <v>71.41</v>
          </cell>
          <cell r="D67">
            <v>32.04</v>
          </cell>
          <cell r="E67" t="str">
            <v>.</v>
          </cell>
          <cell r="F67" t="str">
            <v/>
          </cell>
        </row>
        <row r="68">
          <cell r="B68" t="str">
            <v>Widowed/surviving partner</v>
          </cell>
          <cell r="C68" t="str">
            <v>S</v>
          </cell>
          <cell r="D68">
            <v>114.45</v>
          </cell>
          <cell r="E68" t="str">
            <v/>
          </cell>
          <cell r="F68" t="str">
            <v/>
          </cell>
        </row>
        <row r="69">
          <cell r="B69" t="str">
            <v>Separated</v>
          </cell>
          <cell r="C69">
            <v>69.400000000000006</v>
          </cell>
          <cell r="D69">
            <v>19.670000000000002</v>
          </cell>
          <cell r="E69" t="str">
            <v>.</v>
          </cell>
          <cell r="F69" t="str">
            <v/>
          </cell>
        </row>
        <row r="70">
          <cell r="B70" t="str">
            <v>Married/civil union/de facto</v>
          </cell>
          <cell r="C70" t="str">
            <v>Ŝ</v>
          </cell>
          <cell r="D70">
            <v>19.79</v>
          </cell>
          <cell r="E70" t="str">
            <v/>
          </cell>
          <cell r="F70" t="str">
            <v/>
          </cell>
        </row>
        <row r="71">
          <cell r="B71" t="str">
            <v>Adults with disability</v>
          </cell>
          <cell r="C71" t="str">
            <v>Ŝ</v>
          </cell>
          <cell r="D71">
            <v>17.95</v>
          </cell>
          <cell r="E71" t="str">
            <v/>
          </cell>
          <cell r="F71" t="str">
            <v/>
          </cell>
        </row>
        <row r="72">
          <cell r="B72" t="str">
            <v>Adults without disability</v>
          </cell>
          <cell r="C72">
            <v>65.62</v>
          </cell>
          <cell r="D72">
            <v>10.18</v>
          </cell>
          <cell r="E72" t="str">
            <v>.</v>
          </cell>
          <cell r="F72" t="str">
            <v/>
          </cell>
        </row>
        <row r="73">
          <cell r="B73" t="str">
            <v>Low level of psychological distress</v>
          </cell>
          <cell r="C73">
            <v>68.63</v>
          </cell>
          <cell r="D73">
            <v>11.8</v>
          </cell>
          <cell r="E73" t="str">
            <v>.</v>
          </cell>
          <cell r="F73" t="str">
            <v/>
          </cell>
        </row>
        <row r="74">
          <cell r="B74" t="str">
            <v>Moderate level of psychological distress</v>
          </cell>
          <cell r="C74">
            <v>61.64</v>
          </cell>
          <cell r="D74">
            <v>27.05</v>
          </cell>
          <cell r="E74" t="str">
            <v>.</v>
          </cell>
          <cell r="F74" t="str">
            <v/>
          </cell>
        </row>
        <row r="75">
          <cell r="B75" t="str">
            <v>High level of psychological distress</v>
          </cell>
          <cell r="C75">
            <v>66.37</v>
          </cell>
          <cell r="D75">
            <v>27.21</v>
          </cell>
          <cell r="E75" t="str">
            <v>.</v>
          </cell>
          <cell r="F75" t="str">
            <v/>
          </cell>
        </row>
        <row r="76">
          <cell r="B76" t="str">
            <v>No probable serious mental illness</v>
          </cell>
          <cell r="C76">
            <v>68.63</v>
          </cell>
          <cell r="D76">
            <v>11.8</v>
          </cell>
          <cell r="E76" t="str">
            <v>.</v>
          </cell>
          <cell r="F76" t="str">
            <v/>
          </cell>
        </row>
        <row r="77">
          <cell r="B77" t="str">
            <v>Probable serious mental illness</v>
          </cell>
          <cell r="C77">
            <v>61.64</v>
          </cell>
          <cell r="D77">
            <v>27.05</v>
          </cell>
          <cell r="E77" t="str">
            <v>.</v>
          </cell>
          <cell r="F77" t="str">
            <v/>
          </cell>
        </row>
        <row r="78">
          <cell r="B78" t="str">
            <v>Employed</v>
          </cell>
          <cell r="C78">
            <v>67.2</v>
          </cell>
          <cell r="D78">
            <v>11.59</v>
          </cell>
          <cell r="E78" t="str">
            <v>.</v>
          </cell>
          <cell r="F78" t="str">
            <v/>
          </cell>
        </row>
        <row r="79">
          <cell r="B79" t="str">
            <v>Unemployed</v>
          </cell>
          <cell r="C79" t="str">
            <v>S</v>
          </cell>
          <cell r="D79">
            <v>38.32</v>
          </cell>
          <cell r="E79" t="str">
            <v/>
          </cell>
          <cell r="F79" t="str">
            <v/>
          </cell>
        </row>
        <row r="80">
          <cell r="B80" t="str">
            <v>Retired</v>
          </cell>
          <cell r="C80" t="str">
            <v>Ŝ</v>
          </cell>
          <cell r="D80">
            <v>0</v>
          </cell>
          <cell r="E80" t="str">
            <v/>
          </cell>
          <cell r="F80" t="str">
            <v>*</v>
          </cell>
        </row>
        <row r="81">
          <cell r="B81" t="str">
            <v>Home or caring duties or voluntary work</v>
          </cell>
          <cell r="C81">
            <v>71.459999999999994</v>
          </cell>
          <cell r="D81">
            <v>23.31</v>
          </cell>
          <cell r="E81" t="str">
            <v>.</v>
          </cell>
          <cell r="F81" t="str">
            <v/>
          </cell>
        </row>
        <row r="82">
          <cell r="B82" t="str">
            <v>Not employed, studying</v>
          </cell>
          <cell r="C82" t="str">
            <v>S</v>
          </cell>
          <cell r="D82">
            <v>61.17</v>
          </cell>
          <cell r="E82" t="str">
            <v/>
          </cell>
          <cell r="F82" t="str">
            <v/>
          </cell>
        </row>
        <row r="83">
          <cell r="B83" t="str">
            <v>Not employed, not actively seeking work/unable to work</v>
          </cell>
          <cell r="C83" t="str">
            <v>S</v>
          </cell>
          <cell r="D83">
            <v>45.95</v>
          </cell>
          <cell r="E83" t="str">
            <v/>
          </cell>
          <cell r="F83" t="str">
            <v/>
          </cell>
        </row>
        <row r="84">
          <cell r="B84" t="str">
            <v>Other employment status</v>
          </cell>
          <cell r="C84" t="str">
            <v>Ŝ</v>
          </cell>
          <cell r="D84">
            <v>12.41</v>
          </cell>
          <cell r="E84" t="str">
            <v/>
          </cell>
          <cell r="F84" t="str">
            <v>*</v>
          </cell>
        </row>
        <row r="85">
          <cell r="B85" t="str">
            <v>Not in the labour force</v>
          </cell>
          <cell r="C85">
            <v>70.27</v>
          </cell>
          <cell r="D85">
            <v>17.59</v>
          </cell>
          <cell r="E85" t="str">
            <v>.</v>
          </cell>
          <cell r="F85" t="str">
            <v/>
          </cell>
        </row>
        <row r="86">
          <cell r="B86" t="str">
            <v>Personal income: $20,000 or less</v>
          </cell>
          <cell r="C86">
            <v>72.45</v>
          </cell>
          <cell r="D86">
            <v>18.829999999999998</v>
          </cell>
          <cell r="E86" t="str">
            <v>.</v>
          </cell>
          <cell r="F86" t="str">
            <v/>
          </cell>
        </row>
        <row r="87">
          <cell r="B87" t="str">
            <v>Personal income: $20,001–$40,000</v>
          </cell>
          <cell r="C87">
            <v>63.79</v>
          </cell>
          <cell r="D87">
            <v>19.489999999999998</v>
          </cell>
          <cell r="E87" t="str">
            <v>.</v>
          </cell>
          <cell r="F87" t="str">
            <v/>
          </cell>
        </row>
        <row r="88">
          <cell r="B88" t="str">
            <v>Personal income: $40,001–$60,000</v>
          </cell>
          <cell r="C88">
            <v>67.3</v>
          </cell>
          <cell r="D88">
            <v>20.2</v>
          </cell>
          <cell r="E88" t="str">
            <v>.</v>
          </cell>
          <cell r="F88" t="str">
            <v/>
          </cell>
        </row>
        <row r="89">
          <cell r="B89" t="str">
            <v>Personal income: $60,001 or more</v>
          </cell>
          <cell r="C89">
            <v>65.53</v>
          </cell>
          <cell r="D89">
            <v>25.01</v>
          </cell>
          <cell r="E89" t="str">
            <v>.</v>
          </cell>
          <cell r="F89" t="str">
            <v/>
          </cell>
        </row>
        <row r="90">
          <cell r="B90" t="str">
            <v>Household income: $40,000 or less</v>
          </cell>
          <cell r="C90">
            <v>73.650000000000006</v>
          </cell>
          <cell r="D90">
            <v>16.47</v>
          </cell>
          <cell r="E90" t="str">
            <v>.</v>
          </cell>
          <cell r="F90" t="str">
            <v/>
          </cell>
        </row>
        <row r="91">
          <cell r="B91" t="str">
            <v>Household income: $40,001–$60,000</v>
          </cell>
          <cell r="C91">
            <v>60.45</v>
          </cell>
          <cell r="D91">
            <v>23.66</v>
          </cell>
          <cell r="E91" t="str">
            <v>.</v>
          </cell>
          <cell r="F91" t="str">
            <v/>
          </cell>
        </row>
        <row r="92">
          <cell r="B92" t="str">
            <v>Household income: $60,001–$100,000</v>
          </cell>
          <cell r="C92">
            <v>72.569999999999993</v>
          </cell>
          <cell r="D92">
            <v>16.760000000000002</v>
          </cell>
          <cell r="E92" t="str">
            <v>.</v>
          </cell>
          <cell r="F92" t="str">
            <v/>
          </cell>
        </row>
        <row r="93">
          <cell r="B93" t="str">
            <v>Household income: $100,001 or more</v>
          </cell>
          <cell r="C93" t="str">
            <v>S</v>
          </cell>
          <cell r="D93">
            <v>37.909999999999997</v>
          </cell>
          <cell r="E93" t="str">
            <v/>
          </cell>
          <cell r="F93" t="str">
            <v/>
          </cell>
        </row>
        <row r="94">
          <cell r="B94" t="str">
            <v>Not at all limited</v>
          </cell>
          <cell r="C94">
            <v>74.77</v>
          </cell>
          <cell r="D94">
            <v>21.83</v>
          </cell>
          <cell r="E94" t="str">
            <v>.</v>
          </cell>
          <cell r="F94" t="str">
            <v/>
          </cell>
        </row>
        <row r="95">
          <cell r="B95" t="str">
            <v>A little limited</v>
          </cell>
          <cell r="C95" t="str">
            <v>S</v>
          </cell>
          <cell r="D95">
            <v>25.61</v>
          </cell>
          <cell r="E95" t="str">
            <v/>
          </cell>
          <cell r="F95" t="str">
            <v/>
          </cell>
        </row>
        <row r="96">
          <cell r="B96" t="str">
            <v>Quite limited</v>
          </cell>
          <cell r="C96" t="str">
            <v>Ŝ</v>
          </cell>
          <cell r="D96">
            <v>16.63</v>
          </cell>
          <cell r="E96" t="str">
            <v/>
          </cell>
          <cell r="F96" t="str">
            <v/>
          </cell>
        </row>
        <row r="97">
          <cell r="B97" t="str">
            <v>Very limited</v>
          </cell>
          <cell r="C97" t="str">
            <v>S</v>
          </cell>
          <cell r="D97">
            <v>34.56</v>
          </cell>
          <cell r="E97" t="str">
            <v/>
          </cell>
          <cell r="F97" t="str">
            <v/>
          </cell>
        </row>
        <row r="98">
          <cell r="B98" t="str">
            <v>Couldn't buy it</v>
          </cell>
          <cell r="C98">
            <v>71.13</v>
          </cell>
          <cell r="D98">
            <v>15.09</v>
          </cell>
          <cell r="E98" t="str">
            <v>.</v>
          </cell>
          <cell r="F98" t="str">
            <v/>
          </cell>
        </row>
        <row r="99">
          <cell r="B99" t="str">
            <v>Not at all limited</v>
          </cell>
          <cell r="C99">
            <v>74.77</v>
          </cell>
          <cell r="D99">
            <v>21.83</v>
          </cell>
          <cell r="E99" t="str">
            <v>.</v>
          </cell>
          <cell r="F99" t="str">
            <v/>
          </cell>
        </row>
        <row r="100">
          <cell r="B100" t="str">
            <v>A little limited</v>
          </cell>
          <cell r="C100" t="str">
            <v>S</v>
          </cell>
          <cell r="D100">
            <v>25.61</v>
          </cell>
          <cell r="E100" t="str">
            <v/>
          </cell>
          <cell r="F100" t="str">
            <v/>
          </cell>
        </row>
        <row r="101">
          <cell r="B101" t="str">
            <v>Quite or very limited</v>
          </cell>
          <cell r="C101">
            <v>67.95</v>
          </cell>
          <cell r="D101">
            <v>20.93</v>
          </cell>
          <cell r="E101" t="str">
            <v>.</v>
          </cell>
          <cell r="F101" t="str">
            <v/>
          </cell>
        </row>
        <row r="102">
          <cell r="B102" t="str">
            <v>Couldn't buy it</v>
          </cell>
          <cell r="C102">
            <v>71.13</v>
          </cell>
          <cell r="D102">
            <v>15.09</v>
          </cell>
          <cell r="E102" t="str">
            <v>.</v>
          </cell>
          <cell r="F102" t="str">
            <v/>
          </cell>
        </row>
        <row r="103">
          <cell r="B103" t="str">
            <v>Yes, can meet unexpected expense</v>
          </cell>
          <cell r="C103">
            <v>61.69</v>
          </cell>
          <cell r="D103">
            <v>13.22</v>
          </cell>
          <cell r="E103" t="str">
            <v>.</v>
          </cell>
          <cell r="F103" t="str">
            <v/>
          </cell>
        </row>
        <row r="104">
          <cell r="B104" t="str">
            <v>No, cannot meet unexpected expense</v>
          </cell>
          <cell r="C104">
            <v>74.19</v>
          </cell>
          <cell r="D104">
            <v>12.83</v>
          </cell>
          <cell r="E104" t="str">
            <v>.</v>
          </cell>
          <cell r="F104" t="str">
            <v/>
          </cell>
        </row>
        <row r="105">
          <cell r="B105" t="str">
            <v>Household had no vehicle access</v>
          </cell>
          <cell r="C105">
            <v>90.06</v>
          </cell>
          <cell r="D105">
            <v>20.62</v>
          </cell>
          <cell r="E105" t="str">
            <v>.</v>
          </cell>
          <cell r="F105" t="str">
            <v/>
          </cell>
        </row>
        <row r="106">
          <cell r="B106" t="str">
            <v>Household had vehicle access</v>
          </cell>
          <cell r="C106">
            <v>65.08</v>
          </cell>
          <cell r="D106">
            <v>10.1</v>
          </cell>
          <cell r="E106" t="str">
            <v>.</v>
          </cell>
          <cell r="F106" t="str">
            <v/>
          </cell>
        </row>
        <row r="107">
          <cell r="B107" t="str">
            <v>Household had no access to device</v>
          </cell>
          <cell r="C107">
            <v>89.74</v>
          </cell>
          <cell r="D107">
            <v>39.65</v>
          </cell>
          <cell r="E107" t="str">
            <v>.</v>
          </cell>
          <cell r="F107" t="str">
            <v/>
          </cell>
        </row>
        <row r="108">
          <cell r="B108" t="str">
            <v>Household had access to device</v>
          </cell>
          <cell r="C108">
            <v>67.17</v>
          </cell>
          <cell r="D108">
            <v>9.59</v>
          </cell>
          <cell r="E108" t="str">
            <v>.‡</v>
          </cell>
          <cell r="F108" t="str">
            <v/>
          </cell>
        </row>
        <row r="109">
          <cell r="B109" t="str">
            <v>One person household</v>
          </cell>
          <cell r="C109">
            <v>83.79</v>
          </cell>
          <cell r="D109">
            <v>13.62</v>
          </cell>
          <cell r="E109" t="str">
            <v>.</v>
          </cell>
          <cell r="F109" t="str">
            <v/>
          </cell>
        </row>
        <row r="110">
          <cell r="B110" t="str">
            <v>One parent with child(ren)</v>
          </cell>
          <cell r="C110">
            <v>76.34</v>
          </cell>
          <cell r="D110">
            <v>13.09</v>
          </cell>
          <cell r="E110" t="str">
            <v>.</v>
          </cell>
          <cell r="F110" t="str">
            <v/>
          </cell>
        </row>
        <row r="111">
          <cell r="B111" t="str">
            <v>Couple only</v>
          </cell>
          <cell r="C111" t="str">
            <v>S</v>
          </cell>
          <cell r="D111">
            <v>35.51</v>
          </cell>
          <cell r="E111" t="str">
            <v/>
          </cell>
          <cell r="F111" t="str">
            <v/>
          </cell>
        </row>
        <row r="112">
          <cell r="B112" t="str">
            <v>Couple with child(ren)</v>
          </cell>
          <cell r="C112">
            <v>72.38</v>
          </cell>
          <cell r="D112">
            <v>24.73</v>
          </cell>
          <cell r="E112" t="str">
            <v>.</v>
          </cell>
          <cell r="F112" t="str">
            <v/>
          </cell>
        </row>
        <row r="113">
          <cell r="B113" t="str">
            <v>Other multi-person household</v>
          </cell>
          <cell r="C113">
            <v>83.81</v>
          </cell>
          <cell r="D113">
            <v>36.04</v>
          </cell>
          <cell r="E113" t="str">
            <v>.</v>
          </cell>
          <cell r="F113" t="str">
            <v/>
          </cell>
        </row>
        <row r="114">
          <cell r="B114" t="str">
            <v>Other household with couple and/or child</v>
          </cell>
          <cell r="C114" t="str">
            <v>S</v>
          </cell>
          <cell r="D114">
            <v>31.59</v>
          </cell>
          <cell r="E114" t="str">
            <v/>
          </cell>
          <cell r="F114" t="str">
            <v/>
          </cell>
        </row>
        <row r="115">
          <cell r="B115" t="str">
            <v>One-person household</v>
          </cell>
          <cell r="C115">
            <v>83.79</v>
          </cell>
          <cell r="D115">
            <v>13.62</v>
          </cell>
          <cell r="E115" t="str">
            <v>.</v>
          </cell>
          <cell r="F115" t="str">
            <v/>
          </cell>
        </row>
        <row r="116">
          <cell r="B116" t="str">
            <v>Two-people household</v>
          </cell>
          <cell r="C116">
            <v>56.47</v>
          </cell>
          <cell r="D116">
            <v>21.79</v>
          </cell>
          <cell r="E116" t="str">
            <v>.</v>
          </cell>
          <cell r="F116" t="str">
            <v/>
          </cell>
        </row>
        <row r="117">
          <cell r="B117" t="str">
            <v>Three-people household</v>
          </cell>
          <cell r="C117">
            <v>73.66</v>
          </cell>
          <cell r="D117">
            <v>16.23</v>
          </cell>
          <cell r="E117" t="str">
            <v>.</v>
          </cell>
          <cell r="F117" t="str">
            <v/>
          </cell>
        </row>
        <row r="118">
          <cell r="B118" t="str">
            <v>Four-people household</v>
          </cell>
          <cell r="C118" t="str">
            <v>Ŝ</v>
          </cell>
          <cell r="D118">
            <v>18.77</v>
          </cell>
          <cell r="E118" t="str">
            <v/>
          </cell>
          <cell r="F118" t="str">
            <v/>
          </cell>
        </row>
        <row r="119">
          <cell r="B119" t="str">
            <v>Five-or-more-people household</v>
          </cell>
          <cell r="C119">
            <v>55.39</v>
          </cell>
          <cell r="D119">
            <v>21.69</v>
          </cell>
          <cell r="E119" t="str">
            <v>.</v>
          </cell>
          <cell r="F119" t="str">
            <v/>
          </cell>
        </row>
        <row r="120">
          <cell r="B120" t="str">
            <v>No children in household</v>
          </cell>
          <cell r="C120">
            <v>67.150000000000006</v>
          </cell>
          <cell r="D120">
            <v>13.63</v>
          </cell>
          <cell r="E120" t="str">
            <v>.</v>
          </cell>
          <cell r="F120" t="str">
            <v/>
          </cell>
        </row>
        <row r="121">
          <cell r="B121" t="str">
            <v>One-child household</v>
          </cell>
          <cell r="C121">
            <v>54.8</v>
          </cell>
          <cell r="D121">
            <v>22.81</v>
          </cell>
          <cell r="E121" t="str">
            <v>.</v>
          </cell>
          <cell r="F121" t="str">
            <v/>
          </cell>
        </row>
        <row r="122">
          <cell r="B122" t="str">
            <v>Two-or-more-children household</v>
          </cell>
          <cell r="C122">
            <v>71.56</v>
          </cell>
          <cell r="D122">
            <v>15.25</v>
          </cell>
          <cell r="E122" t="str">
            <v>.</v>
          </cell>
          <cell r="F122" t="str">
            <v/>
          </cell>
        </row>
        <row r="123">
          <cell r="B123" t="str">
            <v>No children in household</v>
          </cell>
          <cell r="C123">
            <v>67.150000000000006</v>
          </cell>
          <cell r="D123">
            <v>13.63</v>
          </cell>
          <cell r="E123" t="str">
            <v>.</v>
          </cell>
          <cell r="F123" t="str">
            <v/>
          </cell>
        </row>
        <row r="124">
          <cell r="B124" t="str">
            <v>One-or-more-children household</v>
          </cell>
          <cell r="C124">
            <v>67.36</v>
          </cell>
          <cell r="D124">
            <v>12.65</v>
          </cell>
          <cell r="E124" t="str">
            <v>.</v>
          </cell>
          <cell r="F124" t="str">
            <v/>
          </cell>
        </row>
        <row r="125">
          <cell r="B125" t="str">
            <v>Yes, lived at current address</v>
          </cell>
          <cell r="C125">
            <v>68.3</v>
          </cell>
          <cell r="D125">
            <v>10.69</v>
          </cell>
          <cell r="E125" t="str">
            <v>.</v>
          </cell>
          <cell r="F125" t="str">
            <v/>
          </cell>
        </row>
        <row r="126">
          <cell r="B126" t="str">
            <v>No, did not live at current address</v>
          </cell>
          <cell r="C126">
            <v>64.66</v>
          </cell>
          <cell r="D126">
            <v>21.06</v>
          </cell>
          <cell r="E126" t="str">
            <v>.</v>
          </cell>
          <cell r="F126" t="str">
            <v/>
          </cell>
        </row>
        <row r="127">
          <cell r="B127" t="str">
            <v>Owned</v>
          </cell>
          <cell r="C127">
            <v>64.77</v>
          </cell>
          <cell r="D127">
            <v>19.62</v>
          </cell>
          <cell r="E127" t="str">
            <v>.</v>
          </cell>
          <cell r="F127" t="str">
            <v/>
          </cell>
        </row>
        <row r="128">
          <cell r="B128" t="str">
            <v>Rented, private</v>
          </cell>
          <cell r="C128">
            <v>67.81</v>
          </cell>
          <cell r="D128">
            <v>13.61</v>
          </cell>
          <cell r="E128" t="str">
            <v>.</v>
          </cell>
          <cell r="F128" t="str">
            <v/>
          </cell>
        </row>
        <row r="129">
          <cell r="B129" t="str">
            <v>Rented, government</v>
          </cell>
          <cell r="C129">
            <v>70</v>
          </cell>
          <cell r="D129">
            <v>22.47</v>
          </cell>
          <cell r="E129" t="str">
            <v>.</v>
          </cell>
          <cell r="F129" t="str">
            <v/>
          </cell>
        </row>
      </sheetData>
      <sheetData sheetId="39">
        <row r="4">
          <cell r="B4" t="str">
            <v>New Zealand Average</v>
          </cell>
          <cell r="C4">
            <v>71.37</v>
          </cell>
          <cell r="D4">
            <v>10.49</v>
          </cell>
          <cell r="E4" t="str">
            <v>.</v>
          </cell>
          <cell r="F4" t="str">
            <v/>
          </cell>
        </row>
        <row r="5">
          <cell r="B5" t="str">
            <v>Male</v>
          </cell>
          <cell r="C5" t="str">
            <v>S</v>
          </cell>
          <cell r="D5">
            <v>40.1</v>
          </cell>
          <cell r="E5" t="str">
            <v/>
          </cell>
          <cell r="F5" t="str">
            <v/>
          </cell>
        </row>
        <row r="6">
          <cell r="B6" t="str">
            <v>Female</v>
          </cell>
          <cell r="C6">
            <v>75.84</v>
          </cell>
          <cell r="D6">
            <v>10.32</v>
          </cell>
          <cell r="E6" t="str">
            <v>.</v>
          </cell>
          <cell r="F6" t="str">
            <v/>
          </cell>
        </row>
        <row r="7">
          <cell r="B7" t="str">
            <v>Cis-male</v>
          </cell>
          <cell r="C7" t="str">
            <v>S</v>
          </cell>
          <cell r="D7">
            <v>45.65</v>
          </cell>
          <cell r="E7" t="str">
            <v/>
          </cell>
          <cell r="F7" t="str">
            <v/>
          </cell>
        </row>
        <row r="8">
          <cell r="B8" t="str">
            <v>Cis-female</v>
          </cell>
          <cell r="C8">
            <v>75.72</v>
          </cell>
          <cell r="D8">
            <v>10.38</v>
          </cell>
          <cell r="E8" t="str">
            <v>.</v>
          </cell>
          <cell r="F8" t="str">
            <v/>
          </cell>
        </row>
        <row r="9">
          <cell r="B9" t="str">
            <v>Gender-diverse or trans-gender</v>
          </cell>
          <cell r="C9" t="str">
            <v>S</v>
          </cell>
          <cell r="D9">
            <v>143.41999999999999</v>
          </cell>
          <cell r="E9" t="str">
            <v/>
          </cell>
          <cell r="F9" t="str">
            <v/>
          </cell>
        </row>
        <row r="10">
          <cell r="B10" t="str">
            <v>Heterosexual</v>
          </cell>
          <cell r="C10">
            <v>70.040000000000006</v>
          </cell>
          <cell r="D10">
            <v>11.65</v>
          </cell>
          <cell r="E10" t="str">
            <v>.</v>
          </cell>
          <cell r="F10" t="str">
            <v/>
          </cell>
        </row>
        <row r="11">
          <cell r="B11" t="str">
            <v>Gay or lesbian</v>
          </cell>
          <cell r="C11" t="str">
            <v>Ŝ</v>
          </cell>
          <cell r="D11">
            <v>0</v>
          </cell>
          <cell r="E11" t="str">
            <v/>
          </cell>
          <cell r="F11" t="str">
            <v>*</v>
          </cell>
        </row>
        <row r="12">
          <cell r="B12" t="str">
            <v>Bisexual</v>
          </cell>
          <cell r="C12" t="str">
            <v>Ŝ</v>
          </cell>
          <cell r="D12">
            <v>8.7899999999999991</v>
          </cell>
          <cell r="E12" t="str">
            <v/>
          </cell>
          <cell r="F12" t="str">
            <v>*</v>
          </cell>
        </row>
        <row r="13">
          <cell r="B13" t="str">
            <v>Other sexual identity</v>
          </cell>
          <cell r="C13" t="str">
            <v>S</v>
          </cell>
          <cell r="D13">
            <v>156.53</v>
          </cell>
          <cell r="E13" t="str">
            <v/>
          </cell>
          <cell r="F13" t="str">
            <v/>
          </cell>
        </row>
        <row r="14">
          <cell r="B14" t="str">
            <v>People with diverse sexualities</v>
          </cell>
          <cell r="C14" t="str">
            <v>Ŝ</v>
          </cell>
          <cell r="D14">
            <v>10.71</v>
          </cell>
          <cell r="E14" t="str">
            <v/>
          </cell>
          <cell r="F14" t="str">
            <v>*</v>
          </cell>
        </row>
        <row r="15">
          <cell r="B15" t="str">
            <v>Not LGBT</v>
          </cell>
          <cell r="C15">
            <v>69.13</v>
          </cell>
          <cell r="D15">
            <v>11.65</v>
          </cell>
          <cell r="E15" t="str">
            <v>.</v>
          </cell>
          <cell r="F15" t="str">
            <v/>
          </cell>
        </row>
        <row r="16">
          <cell r="B16" t="str">
            <v>LGBT</v>
          </cell>
          <cell r="C16">
            <v>87.68</v>
          </cell>
          <cell r="D16">
            <v>21.86</v>
          </cell>
          <cell r="E16" t="str">
            <v>.</v>
          </cell>
          <cell r="F16" t="str">
            <v/>
          </cell>
        </row>
        <row r="17">
          <cell r="B17" t="str">
            <v>15–19 years</v>
          </cell>
          <cell r="C17" t="str">
            <v>S</v>
          </cell>
          <cell r="D17">
            <v>124.33</v>
          </cell>
          <cell r="E17" t="str">
            <v/>
          </cell>
          <cell r="F17" t="str">
            <v/>
          </cell>
        </row>
        <row r="18">
          <cell r="B18" t="str">
            <v>20–29 years</v>
          </cell>
          <cell r="C18">
            <v>57.32</v>
          </cell>
          <cell r="D18">
            <v>20.97</v>
          </cell>
          <cell r="E18" t="str">
            <v>.</v>
          </cell>
          <cell r="F18" t="str">
            <v/>
          </cell>
        </row>
        <row r="19">
          <cell r="B19" t="str">
            <v>30–39 years</v>
          </cell>
          <cell r="C19">
            <v>72.400000000000006</v>
          </cell>
          <cell r="D19">
            <v>22.24</v>
          </cell>
          <cell r="E19" t="str">
            <v>.</v>
          </cell>
          <cell r="F19" t="str">
            <v/>
          </cell>
        </row>
        <row r="20">
          <cell r="B20" t="str">
            <v>40–49 years</v>
          </cell>
          <cell r="C20" t="str">
            <v>Ŝ</v>
          </cell>
          <cell r="D20">
            <v>16.97</v>
          </cell>
          <cell r="E20" t="str">
            <v/>
          </cell>
          <cell r="F20" t="str">
            <v/>
          </cell>
        </row>
        <row r="21">
          <cell r="B21" t="str">
            <v>50–59 years</v>
          </cell>
          <cell r="C21" t="str">
            <v>Ŝ</v>
          </cell>
          <cell r="D21">
            <v>14.57</v>
          </cell>
          <cell r="E21" t="str">
            <v/>
          </cell>
          <cell r="F21" t="str">
            <v/>
          </cell>
        </row>
        <row r="22">
          <cell r="B22" t="str">
            <v>60–64 years</v>
          </cell>
          <cell r="C22" t="str">
            <v>Ŝ</v>
          </cell>
          <cell r="D22">
            <v>0</v>
          </cell>
          <cell r="E22" t="str">
            <v/>
          </cell>
          <cell r="F22" t="str">
            <v>*</v>
          </cell>
        </row>
        <row r="23">
          <cell r="B23" t="str">
            <v>65 years and over</v>
          </cell>
          <cell r="C23">
            <v>91.46</v>
          </cell>
          <cell r="D23">
            <v>24.15</v>
          </cell>
          <cell r="E23" t="str">
            <v>.</v>
          </cell>
          <cell r="F23" t="str">
            <v/>
          </cell>
        </row>
        <row r="24">
          <cell r="B24" t="str">
            <v>15–29 years</v>
          </cell>
          <cell r="C24">
            <v>57.44</v>
          </cell>
          <cell r="D24">
            <v>20.11</v>
          </cell>
          <cell r="E24" t="str">
            <v>.</v>
          </cell>
          <cell r="F24" t="str">
            <v/>
          </cell>
        </row>
        <row r="25">
          <cell r="B25" t="str">
            <v>30–64 years</v>
          </cell>
          <cell r="C25">
            <v>77.02</v>
          </cell>
          <cell r="D25">
            <v>13.06</v>
          </cell>
          <cell r="E25" t="str">
            <v>.</v>
          </cell>
          <cell r="F25" t="str">
            <v/>
          </cell>
        </row>
        <row r="26">
          <cell r="B26" t="str">
            <v>65 years and over</v>
          </cell>
          <cell r="C26">
            <v>91.46</v>
          </cell>
          <cell r="D26">
            <v>24.15</v>
          </cell>
          <cell r="E26" t="str">
            <v>.</v>
          </cell>
          <cell r="F26" t="str">
            <v/>
          </cell>
        </row>
        <row r="27">
          <cell r="B27" t="str">
            <v>15–19 years</v>
          </cell>
          <cell r="C27" t="str">
            <v>S</v>
          </cell>
          <cell r="D27">
            <v>124.33</v>
          </cell>
          <cell r="E27" t="str">
            <v/>
          </cell>
          <cell r="F27" t="str">
            <v/>
          </cell>
        </row>
        <row r="28">
          <cell r="B28" t="str">
            <v>20–29 years</v>
          </cell>
          <cell r="C28">
            <v>57.32</v>
          </cell>
          <cell r="D28">
            <v>20.97</v>
          </cell>
          <cell r="E28" t="str">
            <v>.</v>
          </cell>
          <cell r="F28" t="str">
            <v/>
          </cell>
        </row>
        <row r="29">
          <cell r="B29" t="str">
            <v>NZ European</v>
          </cell>
          <cell r="C29">
            <v>72.87</v>
          </cell>
          <cell r="D29">
            <v>12.03</v>
          </cell>
          <cell r="E29" t="str">
            <v>.</v>
          </cell>
          <cell r="F29" t="str">
            <v/>
          </cell>
        </row>
        <row r="30">
          <cell r="B30" t="str">
            <v>Māori</v>
          </cell>
          <cell r="C30">
            <v>62.95</v>
          </cell>
          <cell r="D30">
            <v>19.079999999999998</v>
          </cell>
          <cell r="E30" t="str">
            <v>.</v>
          </cell>
          <cell r="F30" t="str">
            <v/>
          </cell>
        </row>
        <row r="31">
          <cell r="B31" t="str">
            <v>Pacific peoples</v>
          </cell>
          <cell r="C31" t="str">
            <v>S</v>
          </cell>
          <cell r="D31">
            <v>40.270000000000003</v>
          </cell>
          <cell r="E31" t="str">
            <v/>
          </cell>
          <cell r="F31" t="str">
            <v/>
          </cell>
        </row>
        <row r="32">
          <cell r="B32" t="str">
            <v>Asian</v>
          </cell>
          <cell r="C32" t="str">
            <v>Ŝ</v>
          </cell>
          <cell r="D32">
            <v>0</v>
          </cell>
          <cell r="E32" t="str">
            <v/>
          </cell>
          <cell r="F32" t="str">
            <v>*</v>
          </cell>
        </row>
        <row r="33">
          <cell r="B33" t="str">
            <v>Chinese</v>
          </cell>
          <cell r="C33" t="str">
            <v>Ŝ</v>
          </cell>
          <cell r="D33">
            <v>0</v>
          </cell>
          <cell r="E33" t="str">
            <v/>
          </cell>
          <cell r="F33" t="str">
            <v>*</v>
          </cell>
        </row>
        <row r="34">
          <cell r="B34" t="str">
            <v>Indian</v>
          </cell>
          <cell r="C34" t="str">
            <v>Ŝ</v>
          </cell>
          <cell r="D34">
            <v>0</v>
          </cell>
          <cell r="E34" t="str">
            <v/>
          </cell>
          <cell r="F34" t="str">
            <v>*</v>
          </cell>
        </row>
        <row r="35">
          <cell r="B35" t="str">
            <v>Other ethnicity</v>
          </cell>
          <cell r="C35" t="str">
            <v>Ŝ</v>
          </cell>
          <cell r="D35">
            <v>0</v>
          </cell>
          <cell r="E35" t="str">
            <v/>
          </cell>
          <cell r="F35" t="str">
            <v>*</v>
          </cell>
        </row>
        <row r="36">
          <cell r="B36" t="str">
            <v>Other ethnicity (except European and Māori)</v>
          </cell>
          <cell r="C36">
            <v>75.959999999999994</v>
          </cell>
          <cell r="D36">
            <v>31.38</v>
          </cell>
          <cell r="E36" t="str">
            <v>.</v>
          </cell>
          <cell r="F36" t="str">
            <v/>
          </cell>
        </row>
        <row r="37">
          <cell r="B37" t="str">
            <v>Other ethnicity (except European, Māori and Asian)</v>
          </cell>
          <cell r="C37">
            <v>72.72</v>
          </cell>
          <cell r="D37">
            <v>35.409999999999997</v>
          </cell>
          <cell r="E37" t="str">
            <v>.</v>
          </cell>
          <cell r="F37" t="str">
            <v/>
          </cell>
        </row>
        <row r="38">
          <cell r="B38" t="str">
            <v>Other ethnicity (except European, Māori and Pacific)</v>
          </cell>
          <cell r="C38" t="str">
            <v>Ŝ</v>
          </cell>
          <cell r="D38">
            <v>0</v>
          </cell>
          <cell r="E38" t="str">
            <v/>
          </cell>
          <cell r="F38" t="str">
            <v>*</v>
          </cell>
        </row>
        <row r="39">
          <cell r="B39">
            <v>2018</v>
          </cell>
          <cell r="C39">
            <v>76.92</v>
          </cell>
          <cell r="D39">
            <v>11.45</v>
          </cell>
          <cell r="E39" t="str">
            <v>.</v>
          </cell>
          <cell r="F39" t="str">
            <v/>
          </cell>
        </row>
        <row r="40">
          <cell r="B40" t="str">
            <v>2019/20</v>
          </cell>
          <cell r="C40">
            <v>66.5</v>
          </cell>
          <cell r="D40">
            <v>17.47</v>
          </cell>
          <cell r="E40" t="str">
            <v>.</v>
          </cell>
          <cell r="F40" t="str">
            <v/>
          </cell>
        </row>
        <row r="41">
          <cell r="B41" t="str">
            <v>Auckland</v>
          </cell>
          <cell r="C41">
            <v>83.02</v>
          </cell>
          <cell r="D41">
            <v>19.89</v>
          </cell>
          <cell r="E41" t="str">
            <v>.</v>
          </cell>
          <cell r="F41" t="str">
            <v/>
          </cell>
        </row>
        <row r="42">
          <cell r="B42" t="str">
            <v>Wellington</v>
          </cell>
          <cell r="C42" t="str">
            <v>Ŝ</v>
          </cell>
          <cell r="D42">
            <v>18.2</v>
          </cell>
          <cell r="E42" t="str">
            <v/>
          </cell>
          <cell r="F42" t="str">
            <v/>
          </cell>
        </row>
        <row r="43">
          <cell r="B43" t="str">
            <v>Rest of North Island</v>
          </cell>
          <cell r="C43">
            <v>62.36</v>
          </cell>
          <cell r="D43">
            <v>19.3</v>
          </cell>
          <cell r="E43" t="str">
            <v>.</v>
          </cell>
          <cell r="F43" t="str">
            <v/>
          </cell>
        </row>
        <row r="44">
          <cell r="B44" t="str">
            <v>Canterbury</v>
          </cell>
          <cell r="C44">
            <v>69.88</v>
          </cell>
          <cell r="D44">
            <v>29.62</v>
          </cell>
          <cell r="E44" t="str">
            <v>.</v>
          </cell>
          <cell r="F44" t="str">
            <v/>
          </cell>
        </row>
        <row r="45">
          <cell r="B45" t="str">
            <v>Rest of South Island</v>
          </cell>
          <cell r="C45">
            <v>64.290000000000006</v>
          </cell>
          <cell r="D45">
            <v>30.84</v>
          </cell>
          <cell r="E45" t="str">
            <v>.</v>
          </cell>
          <cell r="F45" t="str">
            <v/>
          </cell>
        </row>
        <row r="46">
          <cell r="B46" t="str">
            <v>Major urban area</v>
          </cell>
          <cell r="C46">
            <v>77.16</v>
          </cell>
          <cell r="D46">
            <v>16.149999999999999</v>
          </cell>
          <cell r="E46" t="str">
            <v>.</v>
          </cell>
          <cell r="F46" t="str">
            <v/>
          </cell>
        </row>
        <row r="47">
          <cell r="B47" t="str">
            <v>Large urban area</v>
          </cell>
          <cell r="C47">
            <v>69.17</v>
          </cell>
          <cell r="D47">
            <v>23.03</v>
          </cell>
          <cell r="E47" t="str">
            <v>.</v>
          </cell>
          <cell r="F47" t="str">
            <v/>
          </cell>
        </row>
        <row r="48">
          <cell r="B48" t="str">
            <v>Medium urban area</v>
          </cell>
          <cell r="C48" t="str">
            <v>S</v>
          </cell>
          <cell r="D48">
            <v>35.369999999999997</v>
          </cell>
          <cell r="E48" t="str">
            <v/>
          </cell>
          <cell r="F48" t="str">
            <v/>
          </cell>
        </row>
        <row r="49">
          <cell r="B49" t="str">
            <v>Small urban area</v>
          </cell>
          <cell r="C49" t="str">
            <v>S</v>
          </cell>
          <cell r="D49">
            <v>50.29</v>
          </cell>
          <cell r="E49" t="str">
            <v/>
          </cell>
          <cell r="F49" t="str">
            <v/>
          </cell>
        </row>
        <row r="50">
          <cell r="B50" t="str">
            <v>Rural settlement/rural other</v>
          </cell>
          <cell r="C50">
            <v>81.459999999999994</v>
          </cell>
          <cell r="D50">
            <v>20.440000000000001</v>
          </cell>
          <cell r="E50" t="str">
            <v>.</v>
          </cell>
          <cell r="F50" t="str">
            <v/>
          </cell>
        </row>
        <row r="51">
          <cell r="B51" t="str">
            <v>Major urban area</v>
          </cell>
          <cell r="C51">
            <v>77.16</v>
          </cell>
          <cell r="D51">
            <v>16.149999999999999</v>
          </cell>
          <cell r="E51" t="str">
            <v>.</v>
          </cell>
          <cell r="F51" t="str">
            <v/>
          </cell>
        </row>
        <row r="52">
          <cell r="B52" t="str">
            <v>Medium/large urban area</v>
          </cell>
          <cell r="C52">
            <v>64.599999999999994</v>
          </cell>
          <cell r="D52">
            <v>18.96</v>
          </cell>
          <cell r="E52" t="str">
            <v>.</v>
          </cell>
          <cell r="F52" t="str">
            <v/>
          </cell>
        </row>
        <row r="53">
          <cell r="B53" t="str">
            <v>Small urban/rural area</v>
          </cell>
          <cell r="C53">
            <v>67.69</v>
          </cell>
          <cell r="D53">
            <v>26.08</v>
          </cell>
          <cell r="E53" t="str">
            <v>.</v>
          </cell>
          <cell r="F53" t="str">
            <v/>
          </cell>
        </row>
        <row r="54">
          <cell r="B54" t="str">
            <v>Quintile 1 (least deprived)</v>
          </cell>
          <cell r="C54" t="str">
            <v>Ŝ</v>
          </cell>
          <cell r="D54">
            <v>5.42</v>
          </cell>
          <cell r="E54" t="str">
            <v/>
          </cell>
          <cell r="F54" t="str">
            <v>*</v>
          </cell>
        </row>
        <row r="55">
          <cell r="B55" t="str">
            <v>Quintile 2</v>
          </cell>
          <cell r="C55">
            <v>76.040000000000006</v>
          </cell>
          <cell r="D55">
            <v>29.3</v>
          </cell>
          <cell r="E55" t="str">
            <v>.</v>
          </cell>
          <cell r="F55" t="str">
            <v/>
          </cell>
        </row>
        <row r="56">
          <cell r="B56" t="str">
            <v>Quintile 3</v>
          </cell>
          <cell r="C56">
            <v>76.44</v>
          </cell>
          <cell r="D56">
            <v>21.61</v>
          </cell>
          <cell r="E56" t="str">
            <v>.</v>
          </cell>
          <cell r="F56" t="str">
            <v/>
          </cell>
        </row>
        <row r="57">
          <cell r="B57" t="str">
            <v>Quintile 4</v>
          </cell>
          <cell r="C57">
            <v>68.27</v>
          </cell>
          <cell r="D57">
            <v>23.79</v>
          </cell>
          <cell r="E57" t="str">
            <v>.</v>
          </cell>
          <cell r="F57" t="str">
            <v/>
          </cell>
        </row>
        <row r="58">
          <cell r="B58" t="str">
            <v>Quintile 5 (most deprived)</v>
          </cell>
          <cell r="C58">
            <v>64.73</v>
          </cell>
          <cell r="D58">
            <v>20.45</v>
          </cell>
          <cell r="E58" t="str">
            <v>.</v>
          </cell>
          <cell r="F58" t="str">
            <v/>
          </cell>
        </row>
        <row r="59">
          <cell r="B59" t="str">
            <v>Had partner within last 12 months</v>
          </cell>
          <cell r="C59">
            <v>74.12</v>
          </cell>
          <cell r="D59">
            <v>11.68</v>
          </cell>
          <cell r="E59" t="str">
            <v>.</v>
          </cell>
          <cell r="F59" t="str">
            <v/>
          </cell>
        </row>
        <row r="60">
          <cell r="B60" t="str">
            <v>Did not have partner within last 12 months</v>
          </cell>
          <cell r="C60">
            <v>63.76</v>
          </cell>
          <cell r="D60">
            <v>23.19</v>
          </cell>
          <cell r="E60" t="str">
            <v>.</v>
          </cell>
          <cell r="F60" t="str">
            <v/>
          </cell>
        </row>
        <row r="61">
          <cell r="B61" t="str">
            <v>Has ever had a partner</v>
          </cell>
          <cell r="C61">
            <v>71.14</v>
          </cell>
          <cell r="D61">
            <v>10.67</v>
          </cell>
          <cell r="E61" t="str">
            <v>.</v>
          </cell>
          <cell r="F61" t="str">
            <v/>
          </cell>
        </row>
        <row r="62">
          <cell r="B62" t="str">
            <v>Has never had a partner</v>
          </cell>
          <cell r="C62">
            <v>85.51</v>
          </cell>
          <cell r="D62">
            <v>35.090000000000003</v>
          </cell>
          <cell r="E62" t="str">
            <v>.</v>
          </cell>
          <cell r="F62" t="str">
            <v/>
          </cell>
        </row>
        <row r="63">
          <cell r="B63" t="str">
            <v>Partnered – legally registered</v>
          </cell>
          <cell r="C63">
            <v>62</v>
          </cell>
          <cell r="D63">
            <v>22.76</v>
          </cell>
          <cell r="E63" t="str">
            <v>.</v>
          </cell>
          <cell r="F63" t="str">
            <v/>
          </cell>
        </row>
        <row r="64">
          <cell r="B64" t="str">
            <v>Partnered – not legally registered</v>
          </cell>
          <cell r="C64">
            <v>73.180000000000007</v>
          </cell>
          <cell r="D64">
            <v>33.950000000000003</v>
          </cell>
          <cell r="E64" t="str">
            <v>.</v>
          </cell>
          <cell r="F64" t="str">
            <v/>
          </cell>
        </row>
        <row r="65">
          <cell r="B65" t="str">
            <v>Non-partnered</v>
          </cell>
          <cell r="C65">
            <v>74.599999999999994</v>
          </cell>
          <cell r="D65">
            <v>12.32</v>
          </cell>
          <cell r="E65" t="str">
            <v>.</v>
          </cell>
          <cell r="F65" t="str">
            <v/>
          </cell>
        </row>
        <row r="66">
          <cell r="B66" t="str">
            <v>Never married and never in a civil union</v>
          </cell>
          <cell r="C66">
            <v>73.44</v>
          </cell>
          <cell r="D66">
            <v>21.7</v>
          </cell>
          <cell r="E66" t="str">
            <v>.</v>
          </cell>
          <cell r="F66" t="str">
            <v/>
          </cell>
        </row>
        <row r="67">
          <cell r="B67" t="str">
            <v>Divorced</v>
          </cell>
          <cell r="C67" t="str">
            <v>S</v>
          </cell>
          <cell r="D67">
            <v>42.69</v>
          </cell>
          <cell r="E67" t="str">
            <v/>
          </cell>
          <cell r="F67" t="str">
            <v/>
          </cell>
        </row>
        <row r="68">
          <cell r="B68" t="str">
            <v>Widowed/surviving partner</v>
          </cell>
          <cell r="C68" t="str">
            <v>S</v>
          </cell>
          <cell r="D68">
            <v>118.17</v>
          </cell>
          <cell r="E68" t="str">
            <v/>
          </cell>
          <cell r="F68" t="str">
            <v/>
          </cell>
        </row>
        <row r="69">
          <cell r="B69" t="str">
            <v>Separated</v>
          </cell>
          <cell r="C69">
            <v>76.849999999999994</v>
          </cell>
          <cell r="D69">
            <v>15.71</v>
          </cell>
          <cell r="E69" t="str">
            <v>.</v>
          </cell>
          <cell r="F69" t="str">
            <v/>
          </cell>
        </row>
        <row r="70">
          <cell r="B70" t="str">
            <v>Married/civil union/de facto</v>
          </cell>
          <cell r="C70">
            <v>62</v>
          </cell>
          <cell r="D70">
            <v>22.76</v>
          </cell>
          <cell r="E70" t="str">
            <v>.</v>
          </cell>
          <cell r="F70" t="str">
            <v/>
          </cell>
        </row>
        <row r="71">
          <cell r="B71" t="str">
            <v>Adults with disability</v>
          </cell>
          <cell r="C71" t="str">
            <v>S</v>
          </cell>
          <cell r="D71">
            <v>46.79</v>
          </cell>
          <cell r="E71" t="str">
            <v/>
          </cell>
          <cell r="F71" t="str">
            <v/>
          </cell>
        </row>
        <row r="72">
          <cell r="B72" t="str">
            <v>Adults without disability</v>
          </cell>
          <cell r="C72">
            <v>73.53</v>
          </cell>
          <cell r="D72">
            <v>10.49</v>
          </cell>
          <cell r="E72" t="str">
            <v>.</v>
          </cell>
          <cell r="F72" t="str">
            <v/>
          </cell>
        </row>
        <row r="73">
          <cell r="B73" t="str">
            <v>Low level of psychological distress</v>
          </cell>
          <cell r="C73">
            <v>75.64</v>
          </cell>
          <cell r="D73">
            <v>11.65</v>
          </cell>
          <cell r="E73" t="str">
            <v>.</v>
          </cell>
          <cell r="F73" t="str">
            <v/>
          </cell>
        </row>
        <row r="74">
          <cell r="B74" t="str">
            <v>Moderate level of psychological distress</v>
          </cell>
          <cell r="C74">
            <v>75.900000000000006</v>
          </cell>
          <cell r="D74">
            <v>27.06</v>
          </cell>
          <cell r="E74" t="str">
            <v>.</v>
          </cell>
          <cell r="F74" t="str">
            <v/>
          </cell>
        </row>
        <row r="75">
          <cell r="B75" t="str">
            <v>High level of psychological distress</v>
          </cell>
          <cell r="C75" t="str">
            <v>S</v>
          </cell>
          <cell r="D75">
            <v>33.49</v>
          </cell>
          <cell r="E75" t="str">
            <v/>
          </cell>
          <cell r="F75" t="str">
            <v/>
          </cell>
        </row>
        <row r="76">
          <cell r="B76" t="str">
            <v>No probable serious mental illness</v>
          </cell>
          <cell r="C76">
            <v>75.64</v>
          </cell>
          <cell r="D76">
            <v>11.65</v>
          </cell>
          <cell r="E76" t="str">
            <v>.</v>
          </cell>
          <cell r="F76" t="str">
            <v/>
          </cell>
        </row>
        <row r="77">
          <cell r="B77" t="str">
            <v>Probable serious mental illness</v>
          </cell>
          <cell r="C77">
            <v>75.900000000000006</v>
          </cell>
          <cell r="D77">
            <v>27.06</v>
          </cell>
          <cell r="E77" t="str">
            <v>.</v>
          </cell>
          <cell r="F77" t="str">
            <v/>
          </cell>
        </row>
        <row r="78">
          <cell r="B78" t="str">
            <v>Employed</v>
          </cell>
          <cell r="C78">
            <v>66.91</v>
          </cell>
          <cell r="D78">
            <v>17.96</v>
          </cell>
          <cell r="E78" t="str">
            <v>.</v>
          </cell>
          <cell r="F78" t="str">
            <v/>
          </cell>
        </row>
        <row r="79">
          <cell r="B79" t="str">
            <v>Unemployed</v>
          </cell>
          <cell r="C79">
            <v>76.040000000000006</v>
          </cell>
          <cell r="D79">
            <v>38</v>
          </cell>
          <cell r="E79" t="str">
            <v>.</v>
          </cell>
          <cell r="F79" t="str">
            <v/>
          </cell>
        </row>
        <row r="80">
          <cell r="B80" t="str">
            <v>Retired</v>
          </cell>
          <cell r="C80">
            <v>89.13</v>
          </cell>
          <cell r="D80">
            <v>42.57</v>
          </cell>
          <cell r="E80" t="str">
            <v>.</v>
          </cell>
          <cell r="F80" t="str">
            <v/>
          </cell>
        </row>
        <row r="81">
          <cell r="B81" t="str">
            <v>Home or caring duties or voluntary work</v>
          </cell>
          <cell r="C81">
            <v>72.569999999999993</v>
          </cell>
          <cell r="D81">
            <v>20.13</v>
          </cell>
          <cell r="E81" t="str">
            <v>.</v>
          </cell>
          <cell r="F81" t="str">
            <v/>
          </cell>
        </row>
        <row r="82">
          <cell r="B82" t="str">
            <v>Not employed, studying</v>
          </cell>
          <cell r="C82">
            <v>80.87</v>
          </cell>
          <cell r="D82">
            <v>36.880000000000003</v>
          </cell>
          <cell r="E82" t="str">
            <v>.</v>
          </cell>
          <cell r="F82" t="str">
            <v/>
          </cell>
        </row>
        <row r="83">
          <cell r="B83" t="str">
            <v>Not employed, not actively seeking work/unable to work</v>
          </cell>
          <cell r="C83" t="str">
            <v>S</v>
          </cell>
          <cell r="D83">
            <v>66.45</v>
          </cell>
          <cell r="E83" t="str">
            <v/>
          </cell>
          <cell r="F83" t="str">
            <v/>
          </cell>
        </row>
        <row r="84">
          <cell r="B84" t="str">
            <v>Other employment status</v>
          </cell>
          <cell r="C84" t="str">
            <v>Ŝ</v>
          </cell>
          <cell r="D84">
            <v>17.11</v>
          </cell>
          <cell r="E84" t="str">
            <v/>
          </cell>
          <cell r="F84" t="str">
            <v/>
          </cell>
        </row>
        <row r="85">
          <cell r="B85" t="str">
            <v>Not in the labour force</v>
          </cell>
          <cell r="C85">
            <v>75.38</v>
          </cell>
          <cell r="D85">
            <v>15.53</v>
          </cell>
          <cell r="E85" t="str">
            <v>.</v>
          </cell>
          <cell r="F85" t="str">
            <v/>
          </cell>
        </row>
        <row r="86">
          <cell r="B86" t="str">
            <v>Personal income: $20,000 or less</v>
          </cell>
          <cell r="C86">
            <v>77.69</v>
          </cell>
          <cell r="D86">
            <v>16.63</v>
          </cell>
          <cell r="E86" t="str">
            <v>.</v>
          </cell>
          <cell r="F86" t="str">
            <v/>
          </cell>
        </row>
        <row r="87">
          <cell r="B87" t="str">
            <v>Personal income: $20,001–$40,000</v>
          </cell>
          <cell r="C87">
            <v>76.5</v>
          </cell>
          <cell r="D87">
            <v>18.309999999999999</v>
          </cell>
          <cell r="E87" t="str">
            <v>.</v>
          </cell>
          <cell r="F87" t="str">
            <v/>
          </cell>
        </row>
        <row r="88">
          <cell r="B88" t="str">
            <v>Personal income: $40,001–$60,000</v>
          </cell>
          <cell r="C88" t="str">
            <v>S</v>
          </cell>
          <cell r="D88">
            <v>28.39</v>
          </cell>
          <cell r="E88" t="str">
            <v/>
          </cell>
          <cell r="F88" t="str">
            <v/>
          </cell>
        </row>
        <row r="89">
          <cell r="B89" t="str">
            <v>Personal income: $60,001 or more</v>
          </cell>
          <cell r="C89">
            <v>84.72</v>
          </cell>
          <cell r="D89">
            <v>20.170000000000002</v>
          </cell>
          <cell r="E89" t="str">
            <v>.</v>
          </cell>
          <cell r="F89" t="str">
            <v/>
          </cell>
        </row>
        <row r="90">
          <cell r="B90" t="str">
            <v>Household income: $40,000 or less</v>
          </cell>
          <cell r="C90">
            <v>82.89</v>
          </cell>
          <cell r="D90">
            <v>11.29</v>
          </cell>
          <cell r="E90" t="str">
            <v>.</v>
          </cell>
          <cell r="F90" t="str">
            <v/>
          </cell>
        </row>
        <row r="91">
          <cell r="B91" t="str">
            <v>Household income: $40,001–$60,000</v>
          </cell>
          <cell r="C91">
            <v>59.63</v>
          </cell>
          <cell r="D91">
            <v>28.57</v>
          </cell>
          <cell r="E91" t="str">
            <v>.</v>
          </cell>
          <cell r="F91" t="str">
            <v/>
          </cell>
        </row>
        <row r="92">
          <cell r="B92" t="str">
            <v>Household income: $60,001–$100,000</v>
          </cell>
          <cell r="C92">
            <v>59.04</v>
          </cell>
          <cell r="D92">
            <v>23.62</v>
          </cell>
          <cell r="E92" t="str">
            <v>.</v>
          </cell>
          <cell r="F92" t="str">
            <v/>
          </cell>
        </row>
        <row r="93">
          <cell r="B93" t="str">
            <v>Household income: $100,001 or more</v>
          </cell>
          <cell r="C93">
            <v>84.37</v>
          </cell>
          <cell r="D93">
            <v>22.51</v>
          </cell>
          <cell r="E93" t="str">
            <v>.</v>
          </cell>
          <cell r="F93" t="str">
            <v/>
          </cell>
        </row>
        <row r="94">
          <cell r="B94" t="str">
            <v>Not at all limited</v>
          </cell>
          <cell r="C94" t="str">
            <v>S</v>
          </cell>
          <cell r="D94">
            <v>36.159999999999997</v>
          </cell>
          <cell r="E94" t="str">
            <v/>
          </cell>
          <cell r="F94" t="str">
            <v/>
          </cell>
        </row>
        <row r="95">
          <cell r="B95" t="str">
            <v>A little limited</v>
          </cell>
          <cell r="C95">
            <v>75.459999999999994</v>
          </cell>
          <cell r="D95">
            <v>23.87</v>
          </cell>
          <cell r="E95" t="str">
            <v>.</v>
          </cell>
          <cell r="F95" t="str">
            <v/>
          </cell>
        </row>
        <row r="96">
          <cell r="B96" t="str">
            <v>Quite limited</v>
          </cell>
          <cell r="C96">
            <v>80.23</v>
          </cell>
          <cell r="D96">
            <v>20.73</v>
          </cell>
          <cell r="E96" t="str">
            <v>.</v>
          </cell>
          <cell r="F96" t="str">
            <v/>
          </cell>
        </row>
        <row r="97">
          <cell r="B97" t="str">
            <v>Very limited</v>
          </cell>
          <cell r="C97">
            <v>85.71</v>
          </cell>
          <cell r="D97">
            <v>20.56</v>
          </cell>
          <cell r="E97" t="str">
            <v>.</v>
          </cell>
          <cell r="F97" t="str">
            <v/>
          </cell>
        </row>
        <row r="98">
          <cell r="B98" t="str">
            <v>Couldn't buy it</v>
          </cell>
          <cell r="C98">
            <v>66.78</v>
          </cell>
          <cell r="D98">
            <v>16.98</v>
          </cell>
          <cell r="E98" t="str">
            <v>.</v>
          </cell>
          <cell r="F98" t="str">
            <v/>
          </cell>
        </row>
        <row r="99">
          <cell r="B99" t="str">
            <v>Not at all limited</v>
          </cell>
          <cell r="C99" t="str">
            <v>S</v>
          </cell>
          <cell r="D99">
            <v>36.159999999999997</v>
          </cell>
          <cell r="E99" t="str">
            <v/>
          </cell>
          <cell r="F99" t="str">
            <v/>
          </cell>
        </row>
        <row r="100">
          <cell r="B100" t="str">
            <v>A little limited</v>
          </cell>
          <cell r="C100">
            <v>75.459999999999994</v>
          </cell>
          <cell r="D100">
            <v>23.87</v>
          </cell>
          <cell r="E100" t="str">
            <v>.</v>
          </cell>
          <cell r="F100" t="str">
            <v/>
          </cell>
        </row>
        <row r="101">
          <cell r="B101" t="str">
            <v>Quite or very limited</v>
          </cell>
          <cell r="C101" t="str">
            <v>Ŝ</v>
          </cell>
          <cell r="D101">
            <v>14.12</v>
          </cell>
          <cell r="E101" t="str">
            <v/>
          </cell>
          <cell r="F101" t="str">
            <v/>
          </cell>
        </row>
        <row r="102">
          <cell r="B102" t="str">
            <v>Couldn't buy it</v>
          </cell>
          <cell r="C102">
            <v>66.78</v>
          </cell>
          <cell r="D102">
            <v>16.98</v>
          </cell>
          <cell r="E102" t="str">
            <v>.</v>
          </cell>
          <cell r="F102" t="str">
            <v/>
          </cell>
        </row>
        <row r="103">
          <cell r="B103" t="str">
            <v>Yes, can meet unexpected expense</v>
          </cell>
          <cell r="C103">
            <v>72.67</v>
          </cell>
          <cell r="D103">
            <v>15.81</v>
          </cell>
          <cell r="E103" t="str">
            <v>.</v>
          </cell>
          <cell r="F103" t="str">
            <v/>
          </cell>
        </row>
        <row r="104">
          <cell r="B104" t="str">
            <v>No, cannot meet unexpected expense</v>
          </cell>
          <cell r="C104">
            <v>69.31</v>
          </cell>
          <cell r="D104">
            <v>14.92</v>
          </cell>
          <cell r="E104" t="str">
            <v>.</v>
          </cell>
          <cell r="F104" t="str">
            <v/>
          </cell>
        </row>
        <row r="105">
          <cell r="B105" t="str">
            <v>Household had no vehicle access</v>
          </cell>
          <cell r="C105" t="str">
            <v>S</v>
          </cell>
          <cell r="D105">
            <v>34.93</v>
          </cell>
          <cell r="E105" t="str">
            <v/>
          </cell>
          <cell r="F105" t="str">
            <v/>
          </cell>
        </row>
        <row r="106">
          <cell r="B106" t="str">
            <v>Household had vehicle access</v>
          </cell>
          <cell r="C106">
            <v>71.77</v>
          </cell>
          <cell r="D106">
            <v>11.21</v>
          </cell>
          <cell r="E106" t="str">
            <v>.</v>
          </cell>
          <cell r="F106" t="str">
            <v/>
          </cell>
        </row>
        <row r="107">
          <cell r="B107" t="str">
            <v>Household had no access to device</v>
          </cell>
          <cell r="C107">
            <v>89.74</v>
          </cell>
          <cell r="D107">
            <v>39.65</v>
          </cell>
          <cell r="E107" t="str">
            <v>.</v>
          </cell>
          <cell r="F107" t="str">
            <v/>
          </cell>
        </row>
        <row r="108">
          <cell r="B108" t="str">
            <v>Household had access to device</v>
          </cell>
          <cell r="C108">
            <v>71.239999999999995</v>
          </cell>
          <cell r="D108">
            <v>10.55</v>
          </cell>
          <cell r="E108" t="str">
            <v>.</v>
          </cell>
          <cell r="F108" t="str">
            <v/>
          </cell>
        </row>
        <row r="109">
          <cell r="B109" t="str">
            <v>One person household</v>
          </cell>
          <cell r="C109">
            <v>77.94</v>
          </cell>
          <cell r="D109">
            <v>14.38</v>
          </cell>
          <cell r="E109" t="str">
            <v>.</v>
          </cell>
          <cell r="F109" t="str">
            <v/>
          </cell>
        </row>
        <row r="110">
          <cell r="B110" t="str">
            <v>One parent with child(ren)</v>
          </cell>
          <cell r="C110">
            <v>79.13</v>
          </cell>
          <cell r="D110">
            <v>13.16</v>
          </cell>
          <cell r="E110" t="str">
            <v>.</v>
          </cell>
          <cell r="F110" t="str">
            <v/>
          </cell>
        </row>
        <row r="111">
          <cell r="B111" t="str">
            <v>Couple only</v>
          </cell>
          <cell r="C111" t="str">
            <v>S</v>
          </cell>
          <cell r="D111">
            <v>64.06</v>
          </cell>
          <cell r="E111" t="str">
            <v/>
          </cell>
          <cell r="F111" t="str">
            <v/>
          </cell>
        </row>
        <row r="112">
          <cell r="B112" t="str">
            <v>Couple with child(ren)</v>
          </cell>
          <cell r="C112" t="str">
            <v>S</v>
          </cell>
          <cell r="D112">
            <v>28.74</v>
          </cell>
          <cell r="E112" t="str">
            <v/>
          </cell>
          <cell r="F112" t="str">
            <v/>
          </cell>
        </row>
        <row r="113">
          <cell r="B113" t="str">
            <v>Other multi-person household</v>
          </cell>
          <cell r="C113" t="str">
            <v>S</v>
          </cell>
          <cell r="D113">
            <v>62.36</v>
          </cell>
          <cell r="E113" t="str">
            <v/>
          </cell>
          <cell r="F113" t="str">
            <v/>
          </cell>
        </row>
        <row r="114">
          <cell r="B114" t="str">
            <v>Other household with couple and/or child</v>
          </cell>
          <cell r="C114">
            <v>71.61</v>
          </cell>
          <cell r="D114">
            <v>31.21</v>
          </cell>
          <cell r="E114" t="str">
            <v>.</v>
          </cell>
          <cell r="F114" t="str">
            <v/>
          </cell>
        </row>
        <row r="115">
          <cell r="B115" t="str">
            <v>One-person household</v>
          </cell>
          <cell r="C115">
            <v>77.94</v>
          </cell>
          <cell r="D115">
            <v>14.38</v>
          </cell>
          <cell r="E115" t="str">
            <v>.</v>
          </cell>
          <cell r="F115" t="str">
            <v/>
          </cell>
        </row>
        <row r="116">
          <cell r="B116" t="str">
            <v>Two-people household</v>
          </cell>
          <cell r="C116">
            <v>74.989999999999995</v>
          </cell>
          <cell r="D116">
            <v>18.89</v>
          </cell>
          <cell r="E116" t="str">
            <v>.</v>
          </cell>
          <cell r="F116" t="str">
            <v/>
          </cell>
        </row>
        <row r="117">
          <cell r="B117" t="str">
            <v>Three-people household</v>
          </cell>
          <cell r="C117">
            <v>68.459999999999994</v>
          </cell>
          <cell r="D117">
            <v>20.67</v>
          </cell>
          <cell r="E117" t="str">
            <v>.</v>
          </cell>
          <cell r="F117" t="str">
            <v/>
          </cell>
        </row>
        <row r="118">
          <cell r="B118" t="str">
            <v>Four-people household</v>
          </cell>
          <cell r="C118">
            <v>63.9</v>
          </cell>
          <cell r="D118">
            <v>29.74</v>
          </cell>
          <cell r="E118" t="str">
            <v>.</v>
          </cell>
          <cell r="F118" t="str">
            <v/>
          </cell>
        </row>
        <row r="119">
          <cell r="B119" t="str">
            <v>Five-or-more-people household</v>
          </cell>
          <cell r="C119">
            <v>74.11</v>
          </cell>
          <cell r="D119">
            <v>26.82</v>
          </cell>
          <cell r="E119" t="str">
            <v>.</v>
          </cell>
          <cell r="F119" t="str">
            <v/>
          </cell>
        </row>
        <row r="120">
          <cell r="B120" t="str">
            <v>No children in household</v>
          </cell>
          <cell r="C120">
            <v>73.2</v>
          </cell>
          <cell r="D120">
            <v>13.72</v>
          </cell>
          <cell r="E120" t="str">
            <v>.</v>
          </cell>
          <cell r="F120" t="str">
            <v/>
          </cell>
        </row>
        <row r="121">
          <cell r="B121" t="str">
            <v>One-child household</v>
          </cell>
          <cell r="C121">
            <v>71.180000000000007</v>
          </cell>
          <cell r="D121">
            <v>24.01</v>
          </cell>
          <cell r="E121" t="str">
            <v>.</v>
          </cell>
          <cell r="F121" t="str">
            <v/>
          </cell>
        </row>
        <row r="122">
          <cell r="B122" t="str">
            <v>Two-or-more-children household</v>
          </cell>
          <cell r="C122">
            <v>70.36</v>
          </cell>
          <cell r="D122">
            <v>16.739999999999998</v>
          </cell>
          <cell r="E122" t="str">
            <v>.</v>
          </cell>
          <cell r="F122" t="str">
            <v/>
          </cell>
        </row>
        <row r="123">
          <cell r="B123" t="str">
            <v>No children in household</v>
          </cell>
          <cell r="C123">
            <v>73.2</v>
          </cell>
          <cell r="D123">
            <v>13.72</v>
          </cell>
          <cell r="E123" t="str">
            <v>.</v>
          </cell>
          <cell r="F123" t="str">
            <v/>
          </cell>
        </row>
        <row r="124">
          <cell r="B124" t="str">
            <v>One-or-more-children household</v>
          </cell>
          <cell r="C124">
            <v>70.569999999999993</v>
          </cell>
          <cell r="D124">
            <v>13.7</v>
          </cell>
          <cell r="E124" t="str">
            <v>.</v>
          </cell>
          <cell r="F124" t="str">
            <v/>
          </cell>
        </row>
        <row r="125">
          <cell r="B125" t="str">
            <v>Yes, lived at current address</v>
          </cell>
          <cell r="C125">
            <v>76.22</v>
          </cell>
          <cell r="D125">
            <v>11.09</v>
          </cell>
          <cell r="E125" t="str">
            <v>.</v>
          </cell>
          <cell r="F125" t="str">
            <v/>
          </cell>
        </row>
        <row r="126">
          <cell r="B126" t="str">
            <v>No, did not live at current address</v>
          </cell>
          <cell r="C126">
            <v>57.49</v>
          </cell>
          <cell r="D126">
            <v>26.7</v>
          </cell>
          <cell r="E126" t="str">
            <v>.</v>
          </cell>
          <cell r="F126" t="str">
            <v/>
          </cell>
        </row>
        <row r="127">
          <cell r="B127" t="str">
            <v>Owned</v>
          </cell>
          <cell r="C127">
            <v>62.53</v>
          </cell>
          <cell r="D127">
            <v>23.42</v>
          </cell>
          <cell r="E127" t="str">
            <v>.</v>
          </cell>
          <cell r="F127" t="str">
            <v/>
          </cell>
        </row>
        <row r="128">
          <cell r="B128" t="str">
            <v>Rented, private</v>
          </cell>
          <cell r="C128">
            <v>71.41</v>
          </cell>
          <cell r="D128">
            <v>15.59</v>
          </cell>
          <cell r="E128" t="str">
            <v>.</v>
          </cell>
          <cell r="F128" t="str">
            <v/>
          </cell>
        </row>
        <row r="129">
          <cell r="B129" t="str">
            <v>Rented, government</v>
          </cell>
          <cell r="C129">
            <v>83.74</v>
          </cell>
          <cell r="D129">
            <v>17.13</v>
          </cell>
          <cell r="E129" t="str">
            <v>.</v>
          </cell>
          <cell r="F129" t="str">
            <v/>
          </cell>
        </row>
      </sheetData>
      <sheetData sheetId="40">
        <row r="4">
          <cell r="B4" t="str">
            <v>New Zealand Average</v>
          </cell>
          <cell r="C4">
            <v>39.200000000000003</v>
          </cell>
          <cell r="D4">
            <v>11.56</v>
          </cell>
          <cell r="E4" t="str">
            <v>.</v>
          </cell>
          <cell r="F4" t="str">
            <v/>
          </cell>
        </row>
        <row r="5">
          <cell r="B5" t="str">
            <v>Male</v>
          </cell>
          <cell r="C5" t="str">
            <v>S</v>
          </cell>
          <cell r="D5">
            <v>52.75</v>
          </cell>
          <cell r="E5" t="str">
            <v/>
          </cell>
          <cell r="F5" t="str">
            <v/>
          </cell>
        </row>
        <row r="6">
          <cell r="B6" t="str">
            <v>Female</v>
          </cell>
          <cell r="C6">
            <v>37.93</v>
          </cell>
          <cell r="D6">
            <v>11.07</v>
          </cell>
          <cell r="E6" t="str">
            <v>.</v>
          </cell>
          <cell r="F6" t="str">
            <v/>
          </cell>
        </row>
        <row r="7">
          <cell r="B7" t="str">
            <v>Cis-male</v>
          </cell>
          <cell r="C7" t="str">
            <v>S</v>
          </cell>
          <cell r="D7">
            <v>54.01</v>
          </cell>
          <cell r="E7" t="str">
            <v/>
          </cell>
          <cell r="F7" t="str">
            <v/>
          </cell>
        </row>
        <row r="8">
          <cell r="B8" t="str">
            <v>Cis-female</v>
          </cell>
          <cell r="C8">
            <v>37.619999999999997</v>
          </cell>
          <cell r="D8">
            <v>11.07</v>
          </cell>
          <cell r="E8" t="str">
            <v>.</v>
          </cell>
          <cell r="F8" t="str">
            <v/>
          </cell>
        </row>
        <row r="9">
          <cell r="B9" t="str">
            <v>Gender-diverse or trans-gender</v>
          </cell>
          <cell r="C9" t="str">
            <v>S</v>
          </cell>
          <cell r="D9">
            <v>143.41999999999999</v>
          </cell>
          <cell r="E9" t="str">
            <v/>
          </cell>
          <cell r="F9" t="str">
            <v/>
          </cell>
        </row>
        <row r="10">
          <cell r="B10" t="str">
            <v>Heterosexual</v>
          </cell>
          <cell r="C10">
            <v>39.74</v>
          </cell>
          <cell r="D10">
            <v>11.89</v>
          </cell>
          <cell r="E10" t="str">
            <v>.</v>
          </cell>
          <cell r="F10" t="str">
            <v/>
          </cell>
        </row>
        <row r="11">
          <cell r="B11" t="str">
            <v>Gay or lesbian</v>
          </cell>
          <cell r="C11">
            <v>0</v>
          </cell>
          <cell r="D11">
            <v>0</v>
          </cell>
          <cell r="E11" t="str">
            <v>.</v>
          </cell>
          <cell r="F11" t="str">
            <v>*</v>
          </cell>
        </row>
        <row r="12">
          <cell r="B12" t="str">
            <v>Bisexual</v>
          </cell>
          <cell r="C12" t="str">
            <v>S</v>
          </cell>
          <cell r="D12">
            <v>54.59</v>
          </cell>
          <cell r="E12" t="str">
            <v/>
          </cell>
          <cell r="F12" t="str">
            <v/>
          </cell>
        </row>
        <row r="13">
          <cell r="B13" t="str">
            <v>Other sexual identity</v>
          </cell>
          <cell r="C13" t="str">
            <v>S</v>
          </cell>
          <cell r="D13">
            <v>156.53</v>
          </cell>
          <cell r="E13" t="str">
            <v/>
          </cell>
          <cell r="F13" t="str">
            <v/>
          </cell>
        </row>
        <row r="14">
          <cell r="B14" t="str">
            <v>People with diverse sexualities</v>
          </cell>
          <cell r="C14" t="str">
            <v>S</v>
          </cell>
          <cell r="D14">
            <v>37.47</v>
          </cell>
          <cell r="E14" t="str">
            <v/>
          </cell>
          <cell r="F14" t="str">
            <v/>
          </cell>
        </row>
        <row r="15">
          <cell r="B15" t="str">
            <v>Not LGBT</v>
          </cell>
          <cell r="C15">
            <v>39.85</v>
          </cell>
          <cell r="D15">
            <v>11.75</v>
          </cell>
          <cell r="E15" t="str">
            <v>.</v>
          </cell>
          <cell r="F15" t="str">
            <v/>
          </cell>
        </row>
        <row r="16">
          <cell r="B16" t="str">
            <v>LGBT</v>
          </cell>
          <cell r="C16" t="str">
            <v>S</v>
          </cell>
          <cell r="D16">
            <v>34.17</v>
          </cell>
          <cell r="E16" t="str">
            <v/>
          </cell>
          <cell r="F16" t="str">
            <v/>
          </cell>
        </row>
        <row r="17">
          <cell r="B17" t="str">
            <v>15–19 years</v>
          </cell>
          <cell r="C17" t="str">
            <v>S</v>
          </cell>
          <cell r="D17">
            <v>124.33</v>
          </cell>
          <cell r="E17" t="str">
            <v/>
          </cell>
          <cell r="F17" t="str">
            <v/>
          </cell>
        </row>
        <row r="18">
          <cell r="B18" t="str">
            <v>20–29 years</v>
          </cell>
          <cell r="C18" t="str">
            <v>SŜ</v>
          </cell>
          <cell r="D18">
            <v>14.71</v>
          </cell>
          <cell r="E18" t="str">
            <v/>
          </cell>
          <cell r="F18" t="str">
            <v/>
          </cell>
        </row>
        <row r="19">
          <cell r="B19" t="str">
            <v>30–39 years</v>
          </cell>
          <cell r="C19">
            <v>52.22</v>
          </cell>
          <cell r="D19">
            <v>24.44</v>
          </cell>
          <cell r="E19" t="str">
            <v>.</v>
          </cell>
          <cell r="F19" t="str">
            <v/>
          </cell>
        </row>
        <row r="20">
          <cell r="B20" t="str">
            <v>40–49 years</v>
          </cell>
          <cell r="C20">
            <v>54.09</v>
          </cell>
          <cell r="D20">
            <v>25.98</v>
          </cell>
          <cell r="E20" t="str">
            <v>.</v>
          </cell>
          <cell r="F20" t="str">
            <v/>
          </cell>
        </row>
        <row r="21">
          <cell r="B21" t="str">
            <v>50–59 years</v>
          </cell>
          <cell r="C21" t="str">
            <v>SŜ</v>
          </cell>
          <cell r="D21">
            <v>19.899999999999999</v>
          </cell>
          <cell r="E21" t="str">
            <v/>
          </cell>
          <cell r="F21" t="str">
            <v/>
          </cell>
        </row>
        <row r="22">
          <cell r="B22" t="str">
            <v>60–64 years</v>
          </cell>
          <cell r="C22">
            <v>0</v>
          </cell>
          <cell r="D22">
            <v>0</v>
          </cell>
          <cell r="E22" t="str">
            <v>.</v>
          </cell>
          <cell r="F22" t="str">
            <v>*</v>
          </cell>
        </row>
        <row r="23">
          <cell r="B23" t="str">
            <v>65 years and over</v>
          </cell>
          <cell r="C23" t="str">
            <v>S</v>
          </cell>
          <cell r="D23">
            <v>27.99</v>
          </cell>
          <cell r="E23" t="str">
            <v/>
          </cell>
          <cell r="F23" t="str">
            <v/>
          </cell>
        </row>
        <row r="24">
          <cell r="B24" t="str">
            <v>15–29 years</v>
          </cell>
          <cell r="C24" t="str">
            <v>SŜ</v>
          </cell>
          <cell r="D24">
            <v>14.83</v>
          </cell>
          <cell r="E24" t="str">
            <v/>
          </cell>
          <cell r="F24" t="str">
            <v/>
          </cell>
        </row>
        <row r="25">
          <cell r="B25" t="str">
            <v>30–64 years</v>
          </cell>
          <cell r="C25">
            <v>47.17</v>
          </cell>
          <cell r="D25">
            <v>14.91</v>
          </cell>
          <cell r="E25" t="str">
            <v>.</v>
          </cell>
          <cell r="F25" t="str">
            <v/>
          </cell>
        </row>
        <row r="26">
          <cell r="B26" t="str">
            <v>65 years and over</v>
          </cell>
          <cell r="C26" t="str">
            <v>S</v>
          </cell>
          <cell r="D26">
            <v>27.99</v>
          </cell>
          <cell r="E26" t="str">
            <v/>
          </cell>
          <cell r="F26" t="str">
            <v/>
          </cell>
        </row>
        <row r="27">
          <cell r="B27" t="str">
            <v>15–19 years</v>
          </cell>
          <cell r="C27" t="str">
            <v>S</v>
          </cell>
          <cell r="D27">
            <v>124.33</v>
          </cell>
          <cell r="E27" t="str">
            <v/>
          </cell>
          <cell r="F27" t="str">
            <v/>
          </cell>
        </row>
        <row r="28">
          <cell r="B28" t="str">
            <v>20–29 years</v>
          </cell>
          <cell r="C28" t="str">
            <v>SŜ</v>
          </cell>
          <cell r="D28">
            <v>14.71</v>
          </cell>
          <cell r="E28" t="str">
            <v/>
          </cell>
          <cell r="F28" t="str">
            <v/>
          </cell>
        </row>
        <row r="29">
          <cell r="B29" t="str">
            <v>NZ European</v>
          </cell>
          <cell r="C29">
            <v>30.53</v>
          </cell>
          <cell r="D29">
            <v>12.77</v>
          </cell>
          <cell r="E29" t="str">
            <v>.</v>
          </cell>
          <cell r="F29" t="str">
            <v/>
          </cell>
        </row>
        <row r="30">
          <cell r="B30" t="str">
            <v>Māori</v>
          </cell>
          <cell r="C30" t="str">
            <v>Ŝ</v>
          </cell>
          <cell r="D30">
            <v>17.37</v>
          </cell>
          <cell r="E30" t="str">
            <v/>
          </cell>
          <cell r="F30" t="str">
            <v/>
          </cell>
        </row>
        <row r="31">
          <cell r="B31" t="str">
            <v>Pacific peoples</v>
          </cell>
          <cell r="C31" t="str">
            <v>S</v>
          </cell>
          <cell r="D31">
            <v>34.159999999999997</v>
          </cell>
          <cell r="E31" t="str">
            <v/>
          </cell>
          <cell r="F31" t="str">
            <v/>
          </cell>
        </row>
        <row r="32">
          <cell r="B32" t="str">
            <v>Asian</v>
          </cell>
          <cell r="C32" t="str">
            <v>S</v>
          </cell>
          <cell r="D32">
            <v>61.97</v>
          </cell>
          <cell r="E32" t="str">
            <v/>
          </cell>
          <cell r="F32" t="str">
            <v/>
          </cell>
        </row>
        <row r="33">
          <cell r="B33" t="str">
            <v>Chinese</v>
          </cell>
          <cell r="C33" t="str">
            <v>Ŝ</v>
          </cell>
          <cell r="D33">
            <v>0</v>
          </cell>
          <cell r="E33" t="str">
            <v/>
          </cell>
          <cell r="F33" t="str">
            <v>*</v>
          </cell>
        </row>
        <row r="34">
          <cell r="B34" t="str">
            <v>Indian</v>
          </cell>
          <cell r="C34" t="str">
            <v>S</v>
          </cell>
          <cell r="D34">
            <v>139.46</v>
          </cell>
          <cell r="E34" t="str">
            <v/>
          </cell>
          <cell r="F34" t="str">
            <v/>
          </cell>
        </row>
        <row r="35">
          <cell r="B35" t="str">
            <v>Other ethnicity</v>
          </cell>
          <cell r="C35" t="str">
            <v>Ŝ</v>
          </cell>
          <cell r="D35">
            <v>0</v>
          </cell>
          <cell r="E35" t="str">
            <v/>
          </cell>
          <cell r="F35" t="str">
            <v>*</v>
          </cell>
        </row>
        <row r="36">
          <cell r="B36" t="str">
            <v>Other ethnicity (except European and Māori)</v>
          </cell>
          <cell r="C36" t="str">
            <v>S</v>
          </cell>
          <cell r="D36">
            <v>32.5</v>
          </cell>
          <cell r="E36" t="str">
            <v/>
          </cell>
          <cell r="F36" t="str">
            <v/>
          </cell>
        </row>
        <row r="37">
          <cell r="B37" t="str">
            <v>Other ethnicity (except European, Māori and Asian)</v>
          </cell>
          <cell r="C37" t="str">
            <v>S</v>
          </cell>
          <cell r="D37">
            <v>35.69</v>
          </cell>
          <cell r="E37" t="str">
            <v/>
          </cell>
          <cell r="F37" t="str">
            <v/>
          </cell>
        </row>
        <row r="38">
          <cell r="B38" t="str">
            <v>Other ethnicity (except European, Māori and Pacific)</v>
          </cell>
          <cell r="C38">
            <v>89.34</v>
          </cell>
          <cell r="D38">
            <v>32.07</v>
          </cell>
          <cell r="E38" t="str">
            <v>.</v>
          </cell>
          <cell r="F38" t="str">
            <v>*</v>
          </cell>
        </row>
        <row r="39">
          <cell r="B39">
            <v>2018</v>
          </cell>
          <cell r="C39">
            <v>31.86</v>
          </cell>
          <cell r="D39">
            <v>13.53</v>
          </cell>
          <cell r="E39" t="str">
            <v>.</v>
          </cell>
          <cell r="F39" t="str">
            <v/>
          </cell>
        </row>
        <row r="40">
          <cell r="B40" t="str">
            <v>2019/20</v>
          </cell>
          <cell r="C40" t="str">
            <v>Ŝ</v>
          </cell>
          <cell r="D40">
            <v>17.96</v>
          </cell>
          <cell r="E40" t="str">
            <v/>
          </cell>
          <cell r="F40" t="str">
            <v/>
          </cell>
        </row>
        <row r="41">
          <cell r="B41" t="str">
            <v>Auckland</v>
          </cell>
          <cell r="C41" t="str">
            <v>S</v>
          </cell>
          <cell r="D41">
            <v>22.3</v>
          </cell>
          <cell r="E41" t="str">
            <v/>
          </cell>
          <cell r="F41" t="str">
            <v/>
          </cell>
        </row>
        <row r="42">
          <cell r="B42" t="str">
            <v>Wellington</v>
          </cell>
          <cell r="C42" t="str">
            <v>S</v>
          </cell>
          <cell r="D42">
            <v>32.72</v>
          </cell>
          <cell r="E42" t="str">
            <v/>
          </cell>
          <cell r="F42" t="str">
            <v/>
          </cell>
        </row>
        <row r="43">
          <cell r="B43" t="str">
            <v>Rest of North Island</v>
          </cell>
          <cell r="C43">
            <v>51.6</v>
          </cell>
          <cell r="D43">
            <v>22.04</v>
          </cell>
          <cell r="E43" t="str">
            <v>.</v>
          </cell>
          <cell r="F43" t="str">
            <v/>
          </cell>
        </row>
        <row r="44">
          <cell r="B44" t="str">
            <v>Canterbury</v>
          </cell>
          <cell r="C44" t="str">
            <v>S</v>
          </cell>
          <cell r="D44">
            <v>21.95</v>
          </cell>
          <cell r="E44" t="str">
            <v/>
          </cell>
          <cell r="F44" t="str">
            <v/>
          </cell>
        </row>
        <row r="45">
          <cell r="B45" t="str">
            <v>Rest of South Island</v>
          </cell>
          <cell r="C45" t="str">
            <v>S</v>
          </cell>
          <cell r="D45">
            <v>28.78</v>
          </cell>
          <cell r="E45" t="str">
            <v/>
          </cell>
          <cell r="F45" t="str">
            <v/>
          </cell>
        </row>
        <row r="46">
          <cell r="B46" t="str">
            <v>Major urban area</v>
          </cell>
          <cell r="C46" t="str">
            <v>Ŝ</v>
          </cell>
          <cell r="D46">
            <v>15.54</v>
          </cell>
          <cell r="E46" t="str">
            <v/>
          </cell>
          <cell r="F46" t="str">
            <v/>
          </cell>
        </row>
        <row r="47">
          <cell r="B47" t="str">
            <v>Large urban area</v>
          </cell>
          <cell r="C47" t="str">
            <v>S</v>
          </cell>
          <cell r="D47">
            <v>23.81</v>
          </cell>
          <cell r="E47" t="str">
            <v/>
          </cell>
          <cell r="F47" t="str">
            <v/>
          </cell>
        </row>
        <row r="48">
          <cell r="B48" t="str">
            <v>Medium urban area</v>
          </cell>
          <cell r="C48" t="str">
            <v>S</v>
          </cell>
          <cell r="D48">
            <v>31.88</v>
          </cell>
          <cell r="E48" t="str">
            <v/>
          </cell>
          <cell r="F48" t="str">
            <v/>
          </cell>
        </row>
        <row r="49">
          <cell r="B49" t="str">
            <v>Small urban area</v>
          </cell>
          <cell r="C49" t="str">
            <v>S</v>
          </cell>
          <cell r="D49">
            <v>47.32</v>
          </cell>
          <cell r="E49" t="str">
            <v/>
          </cell>
          <cell r="F49" t="str">
            <v/>
          </cell>
        </row>
        <row r="50">
          <cell r="B50" t="str">
            <v>Rural settlement/rural other</v>
          </cell>
          <cell r="C50" t="str">
            <v>S</v>
          </cell>
          <cell r="D50">
            <v>23.84</v>
          </cell>
          <cell r="E50" t="str">
            <v/>
          </cell>
          <cell r="F50" t="str">
            <v/>
          </cell>
        </row>
        <row r="51">
          <cell r="B51" t="str">
            <v>Major urban area</v>
          </cell>
          <cell r="C51" t="str">
            <v>Ŝ</v>
          </cell>
          <cell r="D51">
            <v>15.54</v>
          </cell>
          <cell r="E51" t="str">
            <v/>
          </cell>
          <cell r="F51" t="str">
            <v/>
          </cell>
        </row>
        <row r="52">
          <cell r="B52" t="str">
            <v>Medium/large urban area</v>
          </cell>
          <cell r="C52" t="str">
            <v>Ŝ</v>
          </cell>
          <cell r="D52">
            <v>17.88</v>
          </cell>
          <cell r="E52" t="str">
            <v/>
          </cell>
          <cell r="F52" t="str">
            <v/>
          </cell>
        </row>
        <row r="53">
          <cell r="B53" t="str">
            <v>Small urban/rural area</v>
          </cell>
          <cell r="C53" t="str">
            <v>S</v>
          </cell>
          <cell r="D53">
            <v>26.79</v>
          </cell>
          <cell r="E53" t="str">
            <v/>
          </cell>
          <cell r="F53" t="str">
            <v/>
          </cell>
        </row>
        <row r="54">
          <cell r="B54" t="str">
            <v>Quintile 1 (least deprived)</v>
          </cell>
          <cell r="C54" t="str">
            <v>S</v>
          </cell>
          <cell r="D54">
            <v>52.54</v>
          </cell>
          <cell r="E54" t="str">
            <v/>
          </cell>
          <cell r="F54" t="str">
            <v/>
          </cell>
        </row>
        <row r="55">
          <cell r="B55" t="str">
            <v>Quintile 2</v>
          </cell>
          <cell r="C55" t="str">
            <v>S</v>
          </cell>
          <cell r="D55">
            <v>20.99</v>
          </cell>
          <cell r="E55" t="str">
            <v/>
          </cell>
          <cell r="F55" t="str">
            <v/>
          </cell>
        </row>
        <row r="56">
          <cell r="B56" t="str">
            <v>Quintile 3</v>
          </cell>
          <cell r="C56" t="str">
            <v>S</v>
          </cell>
          <cell r="D56">
            <v>29.99</v>
          </cell>
          <cell r="E56" t="str">
            <v/>
          </cell>
          <cell r="F56" t="str">
            <v/>
          </cell>
        </row>
        <row r="57">
          <cell r="B57" t="str">
            <v>Quintile 4</v>
          </cell>
          <cell r="C57" t="str">
            <v>SŜ</v>
          </cell>
          <cell r="D57">
            <v>17.670000000000002</v>
          </cell>
          <cell r="E57" t="str">
            <v/>
          </cell>
          <cell r="F57" t="str">
            <v/>
          </cell>
        </row>
        <row r="58">
          <cell r="B58" t="str">
            <v>Quintile 5 (most deprived)</v>
          </cell>
          <cell r="C58" t="str">
            <v>Ŝ</v>
          </cell>
          <cell r="D58">
            <v>18.5</v>
          </cell>
          <cell r="E58" t="str">
            <v/>
          </cell>
          <cell r="F58" t="str">
            <v/>
          </cell>
        </row>
        <row r="59">
          <cell r="B59" t="str">
            <v>Had partner within last 12 months</v>
          </cell>
          <cell r="C59">
            <v>36.380000000000003</v>
          </cell>
          <cell r="D59">
            <v>11.36</v>
          </cell>
          <cell r="E59" t="str">
            <v>.</v>
          </cell>
          <cell r="F59" t="str">
            <v/>
          </cell>
        </row>
        <row r="60">
          <cell r="B60" t="str">
            <v>Did not have partner within last 12 months</v>
          </cell>
          <cell r="C60" t="str">
            <v>S</v>
          </cell>
          <cell r="D60">
            <v>26.19</v>
          </cell>
          <cell r="E60" t="str">
            <v/>
          </cell>
          <cell r="F60" t="str">
            <v/>
          </cell>
        </row>
        <row r="61">
          <cell r="B61" t="str">
            <v>Has ever had a partner</v>
          </cell>
          <cell r="C61">
            <v>38.9</v>
          </cell>
          <cell r="D61">
            <v>11.72</v>
          </cell>
          <cell r="E61" t="str">
            <v>.</v>
          </cell>
          <cell r="F61" t="str">
            <v/>
          </cell>
        </row>
        <row r="62">
          <cell r="B62" t="str">
            <v>Has never had a partner</v>
          </cell>
          <cell r="C62" t="str">
            <v>S</v>
          </cell>
          <cell r="D62">
            <v>67.23</v>
          </cell>
          <cell r="E62" t="str">
            <v/>
          </cell>
          <cell r="F62" t="str">
            <v/>
          </cell>
        </row>
        <row r="63">
          <cell r="B63" t="str">
            <v>Partnered – legally registered</v>
          </cell>
          <cell r="C63" t="str">
            <v>SŜ</v>
          </cell>
          <cell r="D63">
            <v>17.53</v>
          </cell>
          <cell r="E63" t="str">
            <v/>
          </cell>
          <cell r="F63" t="str">
            <v/>
          </cell>
        </row>
        <row r="64">
          <cell r="B64" t="str">
            <v>Partnered – not legally registered</v>
          </cell>
          <cell r="C64" t="str">
            <v>S</v>
          </cell>
          <cell r="D64">
            <v>31.39</v>
          </cell>
          <cell r="E64" t="str">
            <v/>
          </cell>
          <cell r="F64" t="str">
            <v/>
          </cell>
        </row>
        <row r="65">
          <cell r="B65" t="str">
            <v>Non-partnered</v>
          </cell>
          <cell r="C65">
            <v>44.74</v>
          </cell>
          <cell r="D65">
            <v>15.74</v>
          </cell>
          <cell r="E65" t="str">
            <v>.</v>
          </cell>
          <cell r="F65" t="str">
            <v/>
          </cell>
        </row>
        <row r="66">
          <cell r="B66" t="str">
            <v>Never married and never in a civil union</v>
          </cell>
          <cell r="C66">
            <v>57.16</v>
          </cell>
          <cell r="D66">
            <v>25.75</v>
          </cell>
          <cell r="E66" t="str">
            <v>.</v>
          </cell>
          <cell r="F66" t="str">
            <v/>
          </cell>
        </row>
        <row r="67">
          <cell r="B67" t="str">
            <v>Divorced</v>
          </cell>
          <cell r="C67" t="str">
            <v>S</v>
          </cell>
          <cell r="D67">
            <v>35.729999999999997</v>
          </cell>
          <cell r="E67" t="str">
            <v/>
          </cell>
          <cell r="F67" t="str">
            <v/>
          </cell>
        </row>
        <row r="68">
          <cell r="B68" t="str">
            <v>Widowed/surviving partner</v>
          </cell>
          <cell r="C68" t="str">
            <v>SŜ</v>
          </cell>
          <cell r="D68">
            <v>13.8</v>
          </cell>
          <cell r="E68" t="str">
            <v/>
          </cell>
          <cell r="F68" t="str">
            <v>*</v>
          </cell>
        </row>
        <row r="69">
          <cell r="B69" t="str">
            <v>Separated</v>
          </cell>
          <cell r="C69" t="str">
            <v>SŜ</v>
          </cell>
          <cell r="D69">
            <v>18.41</v>
          </cell>
          <cell r="E69" t="str">
            <v/>
          </cell>
          <cell r="F69" t="str">
            <v/>
          </cell>
        </row>
        <row r="70">
          <cell r="B70" t="str">
            <v>Married/civil union/de facto</v>
          </cell>
          <cell r="C70" t="str">
            <v>SŜ</v>
          </cell>
          <cell r="D70">
            <v>17.53</v>
          </cell>
          <cell r="E70" t="str">
            <v/>
          </cell>
          <cell r="F70" t="str">
            <v/>
          </cell>
        </row>
        <row r="71">
          <cell r="B71" t="str">
            <v>Adults with disability</v>
          </cell>
          <cell r="C71" t="str">
            <v>S</v>
          </cell>
          <cell r="D71">
            <v>40.85</v>
          </cell>
          <cell r="E71" t="str">
            <v/>
          </cell>
          <cell r="F71" t="str">
            <v/>
          </cell>
        </row>
        <row r="72">
          <cell r="B72" t="str">
            <v>Adults without disability</v>
          </cell>
          <cell r="C72">
            <v>39.520000000000003</v>
          </cell>
          <cell r="D72">
            <v>12.12</v>
          </cell>
          <cell r="E72" t="str">
            <v>.</v>
          </cell>
          <cell r="F72" t="str">
            <v/>
          </cell>
        </row>
        <row r="73">
          <cell r="B73" t="str">
            <v>Low level of psychological distress</v>
          </cell>
          <cell r="C73">
            <v>42.72</v>
          </cell>
          <cell r="D73">
            <v>13.96</v>
          </cell>
          <cell r="E73" t="str">
            <v>.</v>
          </cell>
          <cell r="F73" t="str">
            <v/>
          </cell>
        </row>
        <row r="74">
          <cell r="B74" t="str">
            <v>Moderate level of psychological distress</v>
          </cell>
          <cell r="C74" t="str">
            <v>S</v>
          </cell>
          <cell r="D74">
            <v>22.05</v>
          </cell>
          <cell r="E74" t="str">
            <v/>
          </cell>
          <cell r="F74" t="str">
            <v/>
          </cell>
        </row>
        <row r="75">
          <cell r="B75" t="str">
            <v>High level of psychological distress</v>
          </cell>
          <cell r="C75" t="str">
            <v>S</v>
          </cell>
          <cell r="D75">
            <v>25.75</v>
          </cell>
          <cell r="E75" t="str">
            <v/>
          </cell>
          <cell r="F75" t="str">
            <v/>
          </cell>
        </row>
        <row r="76">
          <cell r="B76" t="str">
            <v>No probable serious mental illness</v>
          </cell>
          <cell r="C76">
            <v>42.72</v>
          </cell>
          <cell r="D76">
            <v>13.96</v>
          </cell>
          <cell r="E76" t="str">
            <v>.</v>
          </cell>
          <cell r="F76" t="str">
            <v/>
          </cell>
        </row>
        <row r="77">
          <cell r="B77" t="str">
            <v>Probable serious mental illness</v>
          </cell>
          <cell r="C77" t="str">
            <v>S</v>
          </cell>
          <cell r="D77">
            <v>22.05</v>
          </cell>
          <cell r="E77" t="str">
            <v/>
          </cell>
          <cell r="F77" t="str">
            <v/>
          </cell>
        </row>
        <row r="78">
          <cell r="B78" t="str">
            <v>Employed</v>
          </cell>
          <cell r="C78" t="str">
            <v>Ŝ</v>
          </cell>
          <cell r="D78">
            <v>16.05</v>
          </cell>
          <cell r="E78" t="str">
            <v/>
          </cell>
          <cell r="F78" t="str">
            <v/>
          </cell>
        </row>
        <row r="79">
          <cell r="B79" t="str">
            <v>Unemployed</v>
          </cell>
          <cell r="C79" t="str">
            <v>S</v>
          </cell>
          <cell r="D79">
            <v>40.25</v>
          </cell>
          <cell r="E79" t="str">
            <v/>
          </cell>
          <cell r="F79" t="str">
            <v/>
          </cell>
        </row>
        <row r="80">
          <cell r="B80" t="str">
            <v>Retired</v>
          </cell>
          <cell r="C80" t="str">
            <v>S</v>
          </cell>
          <cell r="D80">
            <v>51.79</v>
          </cell>
          <cell r="E80" t="str">
            <v/>
          </cell>
          <cell r="F80" t="str">
            <v/>
          </cell>
        </row>
        <row r="81">
          <cell r="B81" t="str">
            <v>Home or caring duties or voluntary work</v>
          </cell>
          <cell r="C81" t="str">
            <v>S</v>
          </cell>
          <cell r="D81">
            <v>24.44</v>
          </cell>
          <cell r="E81" t="str">
            <v/>
          </cell>
          <cell r="F81" t="str">
            <v/>
          </cell>
        </row>
        <row r="82">
          <cell r="B82" t="str">
            <v>Not employed, studying</v>
          </cell>
          <cell r="C82" t="str">
            <v>S</v>
          </cell>
          <cell r="D82">
            <v>42.18</v>
          </cell>
          <cell r="E82" t="str">
            <v/>
          </cell>
          <cell r="F82" t="str">
            <v/>
          </cell>
        </row>
        <row r="83">
          <cell r="B83" t="str">
            <v>Not employed, not actively seeking work/unable to work</v>
          </cell>
          <cell r="C83" t="str">
            <v>S</v>
          </cell>
          <cell r="D83">
            <v>34.67</v>
          </cell>
          <cell r="E83" t="str">
            <v/>
          </cell>
          <cell r="F83" t="str">
            <v/>
          </cell>
        </row>
        <row r="84">
          <cell r="B84" t="str">
            <v>Other employment status</v>
          </cell>
          <cell r="C84" t="str">
            <v>S</v>
          </cell>
          <cell r="D84">
            <v>46</v>
          </cell>
          <cell r="E84" t="str">
            <v/>
          </cell>
          <cell r="F84" t="str">
            <v/>
          </cell>
        </row>
        <row r="85">
          <cell r="B85" t="str">
            <v>Not in the labour force</v>
          </cell>
          <cell r="C85" t="str">
            <v>SŜ</v>
          </cell>
          <cell r="D85">
            <v>15.63</v>
          </cell>
          <cell r="E85" t="str">
            <v/>
          </cell>
          <cell r="F85" t="str">
            <v/>
          </cell>
        </row>
        <row r="86">
          <cell r="B86" t="str">
            <v>Personal income: $20,000 or less</v>
          </cell>
          <cell r="C86" t="str">
            <v>Ŝ</v>
          </cell>
          <cell r="D86">
            <v>18.07</v>
          </cell>
          <cell r="E86" t="str">
            <v/>
          </cell>
          <cell r="F86" t="str">
            <v/>
          </cell>
        </row>
        <row r="87">
          <cell r="B87" t="str">
            <v>Personal income: $20,001–$40,000</v>
          </cell>
          <cell r="C87" t="str">
            <v>Ŝ</v>
          </cell>
          <cell r="D87">
            <v>18.059999999999999</v>
          </cell>
          <cell r="E87" t="str">
            <v/>
          </cell>
          <cell r="F87" t="str">
            <v/>
          </cell>
        </row>
        <row r="88">
          <cell r="B88" t="str">
            <v>Personal income: $40,001–$60,000</v>
          </cell>
          <cell r="C88" t="str">
            <v>S</v>
          </cell>
          <cell r="D88">
            <v>28.55</v>
          </cell>
          <cell r="E88" t="str">
            <v/>
          </cell>
          <cell r="F88" t="str">
            <v/>
          </cell>
        </row>
        <row r="89">
          <cell r="B89" t="str">
            <v>Personal income: $60,001 or more</v>
          </cell>
          <cell r="C89" t="str">
            <v>S</v>
          </cell>
          <cell r="D89">
            <v>29.18</v>
          </cell>
          <cell r="E89" t="str">
            <v/>
          </cell>
          <cell r="F89" t="str">
            <v/>
          </cell>
        </row>
        <row r="90">
          <cell r="B90" t="str">
            <v>Household income: $40,000 or less</v>
          </cell>
          <cell r="C90">
            <v>44.91</v>
          </cell>
          <cell r="D90">
            <v>18.190000000000001</v>
          </cell>
          <cell r="E90" t="str">
            <v>.</v>
          </cell>
          <cell r="F90" t="str">
            <v/>
          </cell>
        </row>
        <row r="91">
          <cell r="B91" t="str">
            <v>Household income: $40,001–$60,000</v>
          </cell>
          <cell r="C91" t="str">
            <v>S</v>
          </cell>
          <cell r="D91">
            <v>26.28</v>
          </cell>
          <cell r="E91" t="str">
            <v/>
          </cell>
          <cell r="F91" t="str">
            <v/>
          </cell>
        </row>
        <row r="92">
          <cell r="B92" t="str">
            <v>Household income: $60,001–$100,000</v>
          </cell>
          <cell r="C92" t="str">
            <v>S</v>
          </cell>
          <cell r="D92">
            <v>22.95</v>
          </cell>
          <cell r="E92" t="str">
            <v/>
          </cell>
          <cell r="F92" t="str">
            <v/>
          </cell>
        </row>
        <row r="93">
          <cell r="B93" t="str">
            <v>Household income: $100,001 or more</v>
          </cell>
          <cell r="C93" t="str">
            <v>S</v>
          </cell>
          <cell r="D93">
            <v>32.700000000000003</v>
          </cell>
          <cell r="E93" t="str">
            <v/>
          </cell>
          <cell r="F93" t="str">
            <v/>
          </cell>
        </row>
        <row r="94">
          <cell r="B94" t="str">
            <v>Not at all limited</v>
          </cell>
          <cell r="C94" t="str">
            <v>S</v>
          </cell>
          <cell r="D94">
            <v>36.17</v>
          </cell>
          <cell r="E94" t="str">
            <v/>
          </cell>
          <cell r="F94" t="str">
            <v/>
          </cell>
        </row>
        <row r="95">
          <cell r="B95" t="str">
            <v>A little limited</v>
          </cell>
          <cell r="C95" t="str">
            <v>S</v>
          </cell>
          <cell r="D95">
            <v>26.64</v>
          </cell>
          <cell r="E95" t="str">
            <v/>
          </cell>
          <cell r="F95" t="str">
            <v/>
          </cell>
        </row>
        <row r="96">
          <cell r="B96" t="str">
            <v>Quite limited</v>
          </cell>
          <cell r="C96" t="str">
            <v>S</v>
          </cell>
          <cell r="D96">
            <v>40.299999999999997</v>
          </cell>
          <cell r="E96" t="str">
            <v/>
          </cell>
          <cell r="F96" t="str">
            <v/>
          </cell>
        </row>
        <row r="97">
          <cell r="B97" t="str">
            <v>Very limited</v>
          </cell>
          <cell r="C97" t="str">
            <v>S</v>
          </cell>
          <cell r="D97">
            <v>23.86</v>
          </cell>
          <cell r="E97" t="str">
            <v/>
          </cell>
          <cell r="F97" t="str">
            <v/>
          </cell>
        </row>
        <row r="98">
          <cell r="B98" t="str">
            <v>Couldn't buy it</v>
          </cell>
          <cell r="C98">
            <v>43.6</v>
          </cell>
          <cell r="D98">
            <v>15.49</v>
          </cell>
          <cell r="E98" t="str">
            <v>.</v>
          </cell>
          <cell r="F98" t="str">
            <v/>
          </cell>
        </row>
        <row r="99">
          <cell r="B99" t="str">
            <v>Not at all limited</v>
          </cell>
          <cell r="C99" t="str">
            <v>S</v>
          </cell>
          <cell r="D99">
            <v>36.17</v>
          </cell>
          <cell r="E99" t="str">
            <v/>
          </cell>
          <cell r="F99" t="str">
            <v/>
          </cell>
        </row>
        <row r="100">
          <cell r="B100" t="str">
            <v>A little limited</v>
          </cell>
          <cell r="C100" t="str">
            <v>S</v>
          </cell>
          <cell r="D100">
            <v>26.64</v>
          </cell>
          <cell r="E100" t="str">
            <v/>
          </cell>
          <cell r="F100" t="str">
            <v/>
          </cell>
        </row>
        <row r="101">
          <cell r="B101" t="str">
            <v>Quite or very limited</v>
          </cell>
          <cell r="C101" t="str">
            <v>S</v>
          </cell>
          <cell r="D101">
            <v>24.79</v>
          </cell>
          <cell r="E101" t="str">
            <v/>
          </cell>
          <cell r="F101" t="str">
            <v/>
          </cell>
        </row>
        <row r="102">
          <cell r="B102" t="str">
            <v>Couldn't buy it</v>
          </cell>
          <cell r="C102">
            <v>43.6</v>
          </cell>
          <cell r="D102">
            <v>15.49</v>
          </cell>
          <cell r="E102" t="str">
            <v>.</v>
          </cell>
          <cell r="F102" t="str">
            <v/>
          </cell>
        </row>
        <row r="103">
          <cell r="B103" t="str">
            <v>Yes, can meet unexpected expense</v>
          </cell>
          <cell r="C103" t="str">
            <v>Ŝ</v>
          </cell>
          <cell r="D103">
            <v>13.49</v>
          </cell>
          <cell r="E103" t="str">
            <v/>
          </cell>
          <cell r="F103" t="str">
            <v/>
          </cell>
        </row>
        <row r="104">
          <cell r="B104" t="str">
            <v>No, cannot meet unexpected expense</v>
          </cell>
          <cell r="C104">
            <v>50.57</v>
          </cell>
          <cell r="D104">
            <v>16.75</v>
          </cell>
          <cell r="E104" t="str">
            <v>.</v>
          </cell>
          <cell r="F104" t="str">
            <v/>
          </cell>
        </row>
        <row r="105">
          <cell r="B105" t="str">
            <v>Household had no vehicle access</v>
          </cell>
          <cell r="C105" t="str">
            <v>S</v>
          </cell>
          <cell r="D105">
            <v>22.99</v>
          </cell>
          <cell r="E105" t="str">
            <v/>
          </cell>
          <cell r="F105" t="str">
            <v/>
          </cell>
        </row>
        <row r="106">
          <cell r="B106" t="str">
            <v>Household had vehicle access</v>
          </cell>
          <cell r="C106">
            <v>40.83</v>
          </cell>
          <cell r="D106">
            <v>12.43</v>
          </cell>
          <cell r="E106" t="str">
            <v>.</v>
          </cell>
          <cell r="F106" t="str">
            <v/>
          </cell>
        </row>
        <row r="107">
          <cell r="B107" t="str">
            <v>Household had no access to device</v>
          </cell>
          <cell r="C107" t="str">
            <v>S</v>
          </cell>
          <cell r="D107">
            <v>39.65</v>
          </cell>
          <cell r="E107" t="str">
            <v/>
          </cell>
          <cell r="F107" t="str">
            <v/>
          </cell>
        </row>
        <row r="108">
          <cell r="B108" t="str">
            <v>Household had access to device</v>
          </cell>
          <cell r="C108">
            <v>39.409999999999997</v>
          </cell>
          <cell r="D108">
            <v>11.67</v>
          </cell>
          <cell r="E108" t="str">
            <v>.</v>
          </cell>
          <cell r="F108" t="str">
            <v/>
          </cell>
        </row>
        <row r="109">
          <cell r="B109" t="str">
            <v>One person household</v>
          </cell>
          <cell r="C109" t="str">
            <v>Ŝ</v>
          </cell>
          <cell r="D109">
            <v>19.59</v>
          </cell>
          <cell r="E109" t="str">
            <v/>
          </cell>
          <cell r="F109" t="str">
            <v/>
          </cell>
        </row>
        <row r="110">
          <cell r="B110" t="str">
            <v>One parent with child(ren)</v>
          </cell>
          <cell r="C110">
            <v>46.34</v>
          </cell>
          <cell r="D110">
            <v>17.940000000000001</v>
          </cell>
          <cell r="E110" t="str">
            <v>.</v>
          </cell>
          <cell r="F110" t="str">
            <v/>
          </cell>
        </row>
        <row r="111">
          <cell r="B111" t="str">
            <v>Couple only</v>
          </cell>
          <cell r="C111" t="str">
            <v>SŜ</v>
          </cell>
          <cell r="D111">
            <v>5.4</v>
          </cell>
          <cell r="E111" t="str">
            <v/>
          </cell>
          <cell r="F111" t="str">
            <v>*</v>
          </cell>
        </row>
        <row r="112">
          <cell r="B112" t="str">
            <v>Couple with child(ren)</v>
          </cell>
          <cell r="C112" t="str">
            <v>SŜ</v>
          </cell>
          <cell r="D112">
            <v>19.97</v>
          </cell>
          <cell r="E112" t="str">
            <v/>
          </cell>
          <cell r="F112" t="str">
            <v/>
          </cell>
        </row>
        <row r="113">
          <cell r="B113" t="str">
            <v>Other multi-person household</v>
          </cell>
          <cell r="C113" t="str">
            <v>S</v>
          </cell>
          <cell r="D113">
            <v>36.869999999999997</v>
          </cell>
          <cell r="E113" t="str">
            <v/>
          </cell>
          <cell r="F113" t="str">
            <v/>
          </cell>
        </row>
        <row r="114">
          <cell r="B114" t="str">
            <v>Other household with couple and/or child</v>
          </cell>
          <cell r="C114" t="str">
            <v>S</v>
          </cell>
          <cell r="D114">
            <v>39.19</v>
          </cell>
          <cell r="E114" t="str">
            <v/>
          </cell>
          <cell r="F114" t="str">
            <v/>
          </cell>
        </row>
        <row r="115">
          <cell r="B115" t="str">
            <v>One-person household</v>
          </cell>
          <cell r="C115" t="str">
            <v>Ŝ</v>
          </cell>
          <cell r="D115">
            <v>19.59</v>
          </cell>
          <cell r="E115" t="str">
            <v/>
          </cell>
          <cell r="F115" t="str">
            <v/>
          </cell>
        </row>
        <row r="116">
          <cell r="B116" t="str">
            <v>Two-people household</v>
          </cell>
          <cell r="C116" t="str">
            <v>SŜ</v>
          </cell>
          <cell r="D116">
            <v>13.21</v>
          </cell>
          <cell r="E116" t="str">
            <v/>
          </cell>
          <cell r="F116" t="str">
            <v/>
          </cell>
        </row>
        <row r="117">
          <cell r="B117" t="str">
            <v>Three-people household</v>
          </cell>
          <cell r="C117" t="str">
            <v>Ŝ</v>
          </cell>
          <cell r="D117">
            <v>19.68</v>
          </cell>
          <cell r="E117" t="str">
            <v/>
          </cell>
          <cell r="F117" t="str">
            <v/>
          </cell>
        </row>
        <row r="118">
          <cell r="B118" t="str">
            <v>Four-people household</v>
          </cell>
          <cell r="C118" t="str">
            <v>S</v>
          </cell>
          <cell r="D118">
            <v>27.46</v>
          </cell>
          <cell r="E118" t="str">
            <v/>
          </cell>
          <cell r="F118" t="str">
            <v/>
          </cell>
        </row>
        <row r="119">
          <cell r="B119" t="str">
            <v>Five-or-more-people household</v>
          </cell>
          <cell r="C119" t="str">
            <v>S</v>
          </cell>
          <cell r="D119">
            <v>25.62</v>
          </cell>
          <cell r="E119" t="str">
            <v/>
          </cell>
          <cell r="F119" t="str">
            <v/>
          </cell>
        </row>
        <row r="120">
          <cell r="B120" t="str">
            <v>No children in household</v>
          </cell>
          <cell r="C120">
            <v>23.68</v>
          </cell>
          <cell r="D120">
            <v>11.16</v>
          </cell>
          <cell r="E120" t="str">
            <v>.</v>
          </cell>
          <cell r="F120" t="str">
            <v/>
          </cell>
        </row>
        <row r="121">
          <cell r="B121" t="str">
            <v>One-child household</v>
          </cell>
          <cell r="C121" t="str">
            <v>S</v>
          </cell>
          <cell r="D121">
            <v>26.19</v>
          </cell>
          <cell r="E121" t="str">
            <v/>
          </cell>
          <cell r="F121" t="str">
            <v/>
          </cell>
        </row>
        <row r="122">
          <cell r="B122" t="str">
            <v>Two-or-more-children household</v>
          </cell>
          <cell r="C122">
            <v>46.36</v>
          </cell>
          <cell r="D122">
            <v>20.58</v>
          </cell>
          <cell r="E122" t="str">
            <v>.</v>
          </cell>
          <cell r="F122" t="str">
            <v/>
          </cell>
        </row>
        <row r="123">
          <cell r="B123" t="str">
            <v>No children in household</v>
          </cell>
          <cell r="C123">
            <v>23.68</v>
          </cell>
          <cell r="D123">
            <v>11.16</v>
          </cell>
          <cell r="E123" t="str">
            <v>.</v>
          </cell>
          <cell r="F123" t="str">
            <v/>
          </cell>
        </row>
        <row r="124">
          <cell r="B124" t="str">
            <v>One-or-more-children household</v>
          </cell>
          <cell r="C124">
            <v>46.02</v>
          </cell>
          <cell r="D124">
            <v>16.600000000000001</v>
          </cell>
          <cell r="E124" t="str">
            <v>.</v>
          </cell>
          <cell r="F124" t="str">
            <v/>
          </cell>
        </row>
        <row r="125">
          <cell r="B125" t="str">
            <v>Yes, lived at current address</v>
          </cell>
          <cell r="C125">
            <v>35.450000000000003</v>
          </cell>
          <cell r="D125">
            <v>11.82</v>
          </cell>
          <cell r="E125" t="str">
            <v>.</v>
          </cell>
          <cell r="F125" t="str">
            <v/>
          </cell>
        </row>
        <row r="126">
          <cell r="B126" t="str">
            <v>No, did not live at current address</v>
          </cell>
          <cell r="C126" t="str">
            <v>S</v>
          </cell>
          <cell r="D126">
            <v>25.96</v>
          </cell>
          <cell r="E126" t="str">
            <v/>
          </cell>
          <cell r="F126" t="str">
            <v/>
          </cell>
        </row>
        <row r="127">
          <cell r="B127" t="str">
            <v>Owned</v>
          </cell>
          <cell r="C127" t="str">
            <v>S</v>
          </cell>
          <cell r="D127">
            <v>21.75</v>
          </cell>
          <cell r="E127" t="str">
            <v/>
          </cell>
          <cell r="F127" t="str">
            <v/>
          </cell>
        </row>
        <row r="128">
          <cell r="B128" t="str">
            <v>Rented, private</v>
          </cell>
          <cell r="C128">
            <v>37.25</v>
          </cell>
          <cell r="D128">
            <v>16.03</v>
          </cell>
          <cell r="E128" t="str">
            <v>.</v>
          </cell>
          <cell r="F128" t="str">
            <v/>
          </cell>
        </row>
        <row r="129">
          <cell r="B129" t="str">
            <v>Rented, government</v>
          </cell>
          <cell r="C129">
            <v>50.51</v>
          </cell>
          <cell r="D129">
            <v>23.16</v>
          </cell>
          <cell r="E129" t="str">
            <v>.</v>
          </cell>
          <cell r="F129"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FV 5.6"/>
      <sheetName val="AllFV 5.7"/>
      <sheetName val="AllFV 5.9"/>
      <sheetName val="AllFV 5.10"/>
      <sheetName val="AllFV 5.11"/>
      <sheetName val="AllFV 5.12"/>
      <sheetName val="AllFV 5.14"/>
      <sheetName val="AllFV 5.15"/>
      <sheetName val="AllFV 5.16"/>
      <sheetName val="AllFV 5.17"/>
      <sheetName val="AllFV 6.0"/>
      <sheetName val="AllFV 6.1"/>
      <sheetName val="AllFV 6.2"/>
      <sheetName val="AllFV 7.0"/>
      <sheetName val="AllFV 7.1"/>
      <sheetName val="AllFV 8.0"/>
      <sheetName val="AllFV 8.1"/>
      <sheetName val="AllFV 8.2"/>
      <sheetName val="AllFV 8.3"/>
      <sheetName val="AllFV 8.4"/>
      <sheetName val="AllFV 9.0"/>
    </sheetNames>
    <sheetDataSet>
      <sheetData sheetId="0">
        <row r="4">
          <cell r="B4" t="str">
            <v>New Zealand Average</v>
          </cell>
          <cell r="C4">
            <v>94.28</v>
          </cell>
          <cell r="D4">
            <v>5.98</v>
          </cell>
          <cell r="E4" t="str">
            <v>.‡</v>
          </cell>
          <cell r="F4" t="str">
            <v/>
          </cell>
        </row>
        <row r="5">
          <cell r="B5" t="str">
            <v>Male</v>
          </cell>
          <cell r="C5" t="str">
            <v>Ŝ</v>
          </cell>
          <cell r="D5">
            <v>0</v>
          </cell>
          <cell r="E5" t="str">
            <v/>
          </cell>
          <cell r="F5" t="str">
            <v/>
          </cell>
        </row>
        <row r="6">
          <cell r="B6" t="str">
            <v>Female</v>
          </cell>
          <cell r="C6">
            <v>92.99</v>
          </cell>
          <cell r="D6">
            <v>7.23</v>
          </cell>
          <cell r="E6" t="str">
            <v>.‡</v>
          </cell>
          <cell r="F6" t="str">
            <v/>
          </cell>
        </row>
        <row r="7">
          <cell r="B7" t="str">
            <v>Cis-male</v>
          </cell>
          <cell r="C7" t="str">
            <v>Ŝ</v>
          </cell>
          <cell r="D7">
            <v>0</v>
          </cell>
          <cell r="E7" t="str">
            <v/>
          </cell>
          <cell r="F7" t="str">
            <v/>
          </cell>
        </row>
        <row r="8">
          <cell r="B8" t="str">
            <v>Cis-female</v>
          </cell>
          <cell r="C8">
            <v>93.46</v>
          </cell>
          <cell r="D8">
            <v>7.26</v>
          </cell>
          <cell r="E8" t="str">
            <v>.‡</v>
          </cell>
          <cell r="F8" t="str">
            <v/>
          </cell>
        </row>
        <row r="9">
          <cell r="B9" t="str">
            <v>Gender-diverse or trans-gender</v>
          </cell>
          <cell r="C9" t="str">
            <v>S</v>
          </cell>
          <cell r="D9">
            <v>140.16999999999999</v>
          </cell>
          <cell r="E9" t="str">
            <v/>
          </cell>
          <cell r="F9" t="str">
            <v/>
          </cell>
        </row>
        <row r="10">
          <cell r="B10" t="str">
            <v>Heterosexual</v>
          </cell>
          <cell r="C10">
            <v>94.79</v>
          </cell>
          <cell r="D10">
            <v>6.15</v>
          </cell>
          <cell r="E10" t="str">
            <v>.‡</v>
          </cell>
          <cell r="F10" t="str">
            <v/>
          </cell>
        </row>
        <row r="11">
          <cell r="B11" t="str">
            <v>Gay or lesbian</v>
          </cell>
          <cell r="C11" t="str">
            <v>Ŝ</v>
          </cell>
          <cell r="D11">
            <v>0</v>
          </cell>
          <cell r="E11" t="str">
            <v/>
          </cell>
          <cell r="F11" t="str">
            <v/>
          </cell>
        </row>
        <row r="12">
          <cell r="B12" t="str">
            <v>Bisexual</v>
          </cell>
          <cell r="C12" t="str">
            <v>S</v>
          </cell>
          <cell r="D12">
            <v>52.11</v>
          </cell>
          <cell r="E12" t="str">
            <v/>
          </cell>
          <cell r="F12" t="str">
            <v/>
          </cell>
        </row>
        <row r="13">
          <cell r="B13" t="str">
            <v>People with diverse sexualities</v>
          </cell>
          <cell r="C13">
            <v>88.21</v>
          </cell>
          <cell r="D13">
            <v>32.75</v>
          </cell>
          <cell r="E13" t="str">
            <v>.</v>
          </cell>
          <cell r="F13" t="str">
            <v/>
          </cell>
        </row>
        <row r="14">
          <cell r="B14" t="str">
            <v>Not LGBT</v>
          </cell>
          <cell r="C14">
            <v>95.22</v>
          </cell>
          <cell r="D14">
            <v>6.15</v>
          </cell>
          <cell r="E14" t="str">
            <v>.‡</v>
          </cell>
          <cell r="F14" t="str">
            <v/>
          </cell>
        </row>
        <row r="15">
          <cell r="B15" t="str">
            <v>LGBT</v>
          </cell>
          <cell r="C15">
            <v>84.17</v>
          </cell>
          <cell r="D15">
            <v>34.159999999999997</v>
          </cell>
          <cell r="E15" t="str">
            <v>.</v>
          </cell>
          <cell r="F15" t="str">
            <v/>
          </cell>
        </row>
        <row r="16">
          <cell r="B16" t="str">
            <v>15–19 years</v>
          </cell>
          <cell r="C16" t="str">
            <v>Ŝ</v>
          </cell>
          <cell r="D16">
            <v>0</v>
          </cell>
          <cell r="E16" t="str">
            <v/>
          </cell>
          <cell r="F16" t="str">
            <v/>
          </cell>
        </row>
        <row r="17">
          <cell r="B17" t="str">
            <v>20–29 years</v>
          </cell>
          <cell r="C17">
            <v>89.44</v>
          </cell>
          <cell r="D17">
            <v>21.09</v>
          </cell>
          <cell r="E17" t="str">
            <v>.</v>
          </cell>
          <cell r="F17" t="str">
            <v/>
          </cell>
        </row>
        <row r="18">
          <cell r="B18" t="str">
            <v>30–39 years</v>
          </cell>
          <cell r="C18">
            <v>98.1</v>
          </cell>
          <cell r="D18">
            <v>3.02</v>
          </cell>
          <cell r="E18" t="str">
            <v>.‡</v>
          </cell>
          <cell r="F18" t="str">
            <v/>
          </cell>
        </row>
        <row r="19">
          <cell r="B19" t="str">
            <v>40–49 years</v>
          </cell>
          <cell r="C19" t="str">
            <v>Ŝ</v>
          </cell>
          <cell r="D19">
            <v>18.73</v>
          </cell>
          <cell r="E19" t="str">
            <v/>
          </cell>
          <cell r="F19" t="str">
            <v/>
          </cell>
        </row>
        <row r="20">
          <cell r="B20" t="str">
            <v>50–59 years</v>
          </cell>
          <cell r="C20" t="str">
            <v>Ŝ</v>
          </cell>
          <cell r="D20">
            <v>2.25</v>
          </cell>
          <cell r="E20" t="str">
            <v/>
          </cell>
          <cell r="F20" t="str">
            <v/>
          </cell>
        </row>
        <row r="21">
          <cell r="B21" t="str">
            <v>60–64 years</v>
          </cell>
          <cell r="C21" t="str">
            <v>Ŝ</v>
          </cell>
          <cell r="D21">
            <v>0</v>
          </cell>
          <cell r="E21" t="str">
            <v/>
          </cell>
          <cell r="F21" t="str">
            <v/>
          </cell>
        </row>
        <row r="22">
          <cell r="B22" t="str">
            <v>65 years and over</v>
          </cell>
          <cell r="C22" t="str">
            <v>Ŝ</v>
          </cell>
          <cell r="D22">
            <v>0</v>
          </cell>
          <cell r="E22" t="str">
            <v/>
          </cell>
          <cell r="F22" t="str">
            <v/>
          </cell>
        </row>
        <row r="23">
          <cell r="B23" t="str">
            <v>15–29 years</v>
          </cell>
          <cell r="C23">
            <v>91.4</v>
          </cell>
          <cell r="D23">
            <v>17.100000000000001</v>
          </cell>
          <cell r="E23" t="str">
            <v>.</v>
          </cell>
          <cell r="F23" t="str">
            <v/>
          </cell>
        </row>
        <row r="24">
          <cell r="B24" t="str">
            <v>30–64 years</v>
          </cell>
          <cell r="C24">
            <v>94.76</v>
          </cell>
          <cell r="D24">
            <v>6.44</v>
          </cell>
          <cell r="E24" t="str">
            <v>.‡</v>
          </cell>
          <cell r="F24" t="str">
            <v/>
          </cell>
        </row>
        <row r="25">
          <cell r="B25" t="str">
            <v>65 years and over</v>
          </cell>
          <cell r="C25" t="str">
            <v>Ŝ</v>
          </cell>
          <cell r="D25">
            <v>0</v>
          </cell>
          <cell r="E25" t="str">
            <v/>
          </cell>
          <cell r="F25" t="str">
            <v/>
          </cell>
        </row>
        <row r="26">
          <cell r="B26" t="str">
            <v>15–19 years</v>
          </cell>
          <cell r="C26" t="str">
            <v>Ŝ</v>
          </cell>
          <cell r="D26">
            <v>0</v>
          </cell>
          <cell r="E26" t="str">
            <v/>
          </cell>
          <cell r="F26" t="str">
            <v/>
          </cell>
        </row>
        <row r="27">
          <cell r="B27" t="str">
            <v>20–29 years</v>
          </cell>
          <cell r="C27">
            <v>89.44</v>
          </cell>
          <cell r="D27">
            <v>21.09</v>
          </cell>
          <cell r="E27" t="str">
            <v>.</v>
          </cell>
          <cell r="F27" t="str">
            <v/>
          </cell>
        </row>
        <row r="28">
          <cell r="B28" t="str">
            <v>NZ European</v>
          </cell>
          <cell r="C28">
            <v>92.87</v>
          </cell>
          <cell r="D28">
            <v>7.94</v>
          </cell>
          <cell r="E28" t="str">
            <v>.‡</v>
          </cell>
          <cell r="F28" t="str">
            <v/>
          </cell>
        </row>
        <row r="29">
          <cell r="B29" t="str">
            <v>Māori</v>
          </cell>
          <cell r="C29">
            <v>96.16</v>
          </cell>
          <cell r="D29">
            <v>5.84</v>
          </cell>
          <cell r="E29" t="str">
            <v>.‡</v>
          </cell>
          <cell r="F29" t="str">
            <v/>
          </cell>
        </row>
        <row r="30">
          <cell r="B30" t="str">
            <v>Pacific peoples</v>
          </cell>
          <cell r="C30">
            <v>78.7</v>
          </cell>
          <cell r="D30">
            <v>34.89</v>
          </cell>
          <cell r="E30" t="str">
            <v>.</v>
          </cell>
          <cell r="F30" t="str">
            <v/>
          </cell>
        </row>
        <row r="31">
          <cell r="B31" t="str">
            <v>Asian</v>
          </cell>
          <cell r="C31" t="str">
            <v>Ŝ</v>
          </cell>
          <cell r="D31">
            <v>0</v>
          </cell>
          <cell r="E31" t="str">
            <v/>
          </cell>
          <cell r="F31" t="str">
            <v/>
          </cell>
        </row>
        <row r="32">
          <cell r="B32" t="str">
            <v>Chinese</v>
          </cell>
          <cell r="C32" t="str">
            <v>Ŝ</v>
          </cell>
          <cell r="D32">
            <v>0</v>
          </cell>
          <cell r="E32" t="str">
            <v/>
          </cell>
          <cell r="F32" t="str">
            <v/>
          </cell>
        </row>
        <row r="33">
          <cell r="B33" t="str">
            <v>Indian</v>
          </cell>
          <cell r="C33" t="str">
            <v>Ŝ</v>
          </cell>
          <cell r="D33">
            <v>0</v>
          </cell>
          <cell r="E33" t="str">
            <v/>
          </cell>
          <cell r="F33" t="str">
            <v/>
          </cell>
        </row>
        <row r="34">
          <cell r="B34" t="str">
            <v>Other ethnicity (except European and Māori)</v>
          </cell>
          <cell r="C34">
            <v>83.7</v>
          </cell>
          <cell r="D34">
            <v>24.97</v>
          </cell>
          <cell r="E34" t="str">
            <v>.</v>
          </cell>
          <cell r="F34" t="str">
            <v/>
          </cell>
        </row>
        <row r="35">
          <cell r="B35" t="str">
            <v>Other ethnicity (except European, Māori and Asian)</v>
          </cell>
          <cell r="C35">
            <v>78.7</v>
          </cell>
          <cell r="D35">
            <v>34.89</v>
          </cell>
          <cell r="E35" t="str">
            <v>.</v>
          </cell>
          <cell r="F35" t="str">
            <v/>
          </cell>
        </row>
        <row r="36">
          <cell r="B36" t="str">
            <v>Other ethnicity (except European, Māori and Pacific)</v>
          </cell>
          <cell r="C36" t="str">
            <v>Ŝ</v>
          </cell>
          <cell r="D36">
            <v>0</v>
          </cell>
          <cell r="E36" t="str">
            <v/>
          </cell>
          <cell r="F36" t="str">
            <v/>
          </cell>
        </row>
        <row r="37">
          <cell r="B37">
            <v>2018</v>
          </cell>
          <cell r="C37">
            <v>95.13</v>
          </cell>
          <cell r="D37">
            <v>7.04</v>
          </cell>
          <cell r="E37" t="str">
            <v>.‡</v>
          </cell>
          <cell r="F37" t="str">
            <v/>
          </cell>
        </row>
        <row r="38">
          <cell r="B38" t="str">
            <v>2019/20</v>
          </cell>
          <cell r="C38">
            <v>92.93</v>
          </cell>
          <cell r="D38">
            <v>11.12</v>
          </cell>
          <cell r="E38" t="str">
            <v>.</v>
          </cell>
          <cell r="F38" t="str">
            <v/>
          </cell>
        </row>
        <row r="39">
          <cell r="B39" t="str">
            <v>Auckland</v>
          </cell>
          <cell r="C39">
            <v>89.65</v>
          </cell>
          <cell r="D39">
            <v>17.29</v>
          </cell>
          <cell r="E39" t="str">
            <v>.</v>
          </cell>
          <cell r="F39" t="str">
            <v/>
          </cell>
        </row>
        <row r="40">
          <cell r="B40" t="str">
            <v>Wellington</v>
          </cell>
          <cell r="C40" t="str">
            <v>Ŝ</v>
          </cell>
          <cell r="D40">
            <v>0</v>
          </cell>
          <cell r="E40" t="str">
            <v/>
          </cell>
          <cell r="F40" t="str">
            <v/>
          </cell>
        </row>
        <row r="41">
          <cell r="B41" t="str">
            <v>Rest of North Island</v>
          </cell>
          <cell r="C41">
            <v>99.66</v>
          </cell>
          <cell r="D41">
            <v>0.69</v>
          </cell>
          <cell r="E41" t="str">
            <v>.‡</v>
          </cell>
          <cell r="F41" t="str">
            <v/>
          </cell>
        </row>
        <row r="42">
          <cell r="B42" t="str">
            <v>Canterbury</v>
          </cell>
          <cell r="C42">
            <v>84.94</v>
          </cell>
          <cell r="D42">
            <v>24.35</v>
          </cell>
          <cell r="E42" t="str">
            <v>.</v>
          </cell>
          <cell r="F42" t="str">
            <v/>
          </cell>
        </row>
        <row r="43">
          <cell r="B43" t="str">
            <v>Rest of South Island</v>
          </cell>
          <cell r="C43" t="str">
            <v>Ŝ</v>
          </cell>
          <cell r="D43">
            <v>0</v>
          </cell>
          <cell r="E43" t="str">
            <v/>
          </cell>
          <cell r="F43" t="str">
            <v/>
          </cell>
        </row>
        <row r="44">
          <cell r="B44" t="str">
            <v>Major urban area</v>
          </cell>
          <cell r="C44">
            <v>88.9</v>
          </cell>
          <cell r="D44">
            <v>13.32</v>
          </cell>
          <cell r="E44" t="str">
            <v>.</v>
          </cell>
          <cell r="F44" t="str">
            <v/>
          </cell>
        </row>
        <row r="45">
          <cell r="B45" t="str">
            <v>Large urban area</v>
          </cell>
          <cell r="C45">
            <v>100</v>
          </cell>
          <cell r="D45">
            <v>0</v>
          </cell>
          <cell r="E45" t="str">
            <v>.‡</v>
          </cell>
          <cell r="F45" t="str">
            <v/>
          </cell>
        </row>
        <row r="46">
          <cell r="B46" t="str">
            <v>Medium urban area</v>
          </cell>
          <cell r="C46" t="str">
            <v>Ŝ</v>
          </cell>
          <cell r="D46">
            <v>0</v>
          </cell>
          <cell r="E46" t="str">
            <v/>
          </cell>
          <cell r="F46" t="str">
            <v/>
          </cell>
        </row>
        <row r="47">
          <cell r="B47" t="str">
            <v>Small urban area</v>
          </cell>
          <cell r="C47" t="str">
            <v>Ŝ</v>
          </cell>
          <cell r="D47">
            <v>0</v>
          </cell>
          <cell r="E47" t="str">
            <v/>
          </cell>
          <cell r="F47" t="str">
            <v/>
          </cell>
        </row>
        <row r="48">
          <cell r="B48" t="str">
            <v>Rural settlement/rural other</v>
          </cell>
          <cell r="C48" t="str">
            <v>Ŝ</v>
          </cell>
          <cell r="D48">
            <v>14.79</v>
          </cell>
          <cell r="E48" t="str">
            <v/>
          </cell>
          <cell r="F48" t="str">
            <v/>
          </cell>
        </row>
        <row r="49">
          <cell r="B49" t="str">
            <v>Major urban area</v>
          </cell>
          <cell r="C49">
            <v>88.9</v>
          </cell>
          <cell r="D49">
            <v>13.32</v>
          </cell>
          <cell r="E49" t="str">
            <v>.</v>
          </cell>
          <cell r="F49" t="str">
            <v/>
          </cell>
        </row>
        <row r="50">
          <cell r="B50" t="str">
            <v>Medium/large urban area</v>
          </cell>
          <cell r="C50">
            <v>100</v>
          </cell>
          <cell r="D50">
            <v>0</v>
          </cell>
          <cell r="E50" t="str">
            <v>.‡</v>
          </cell>
          <cell r="F50" t="str">
            <v/>
          </cell>
        </row>
        <row r="51">
          <cell r="B51" t="str">
            <v>Small urban/rural area</v>
          </cell>
          <cell r="C51" t="str">
            <v>Ŝ</v>
          </cell>
          <cell r="D51">
            <v>6.56</v>
          </cell>
          <cell r="E51" t="str">
            <v/>
          </cell>
          <cell r="F51" t="str">
            <v/>
          </cell>
        </row>
        <row r="52">
          <cell r="B52" t="str">
            <v>Quintile 1 (least deprived)</v>
          </cell>
          <cell r="C52" t="str">
            <v>Ŝ</v>
          </cell>
          <cell r="D52">
            <v>13.77</v>
          </cell>
          <cell r="E52" t="str">
            <v/>
          </cell>
          <cell r="F52" t="str">
            <v/>
          </cell>
        </row>
        <row r="53">
          <cell r="B53" t="str">
            <v>Quintile 2</v>
          </cell>
          <cell r="C53" t="str">
            <v>Ŝ</v>
          </cell>
          <cell r="D53">
            <v>2.83</v>
          </cell>
          <cell r="E53" t="str">
            <v/>
          </cell>
          <cell r="F53" t="str">
            <v/>
          </cell>
        </row>
        <row r="54">
          <cell r="B54" t="str">
            <v>Quintile 3</v>
          </cell>
          <cell r="C54">
            <v>89.54</v>
          </cell>
          <cell r="D54">
            <v>22.33</v>
          </cell>
          <cell r="E54" t="str">
            <v>.</v>
          </cell>
          <cell r="F54" t="str">
            <v/>
          </cell>
        </row>
        <row r="55">
          <cell r="B55" t="str">
            <v>Quintile 4</v>
          </cell>
          <cell r="C55">
            <v>87.53</v>
          </cell>
          <cell r="D55">
            <v>18.88</v>
          </cell>
          <cell r="E55" t="str">
            <v>.</v>
          </cell>
          <cell r="F55" t="str">
            <v/>
          </cell>
        </row>
        <row r="56">
          <cell r="B56" t="str">
            <v>Quintile 5 (most deprived)</v>
          </cell>
          <cell r="C56">
            <v>100</v>
          </cell>
          <cell r="D56">
            <v>0</v>
          </cell>
          <cell r="E56" t="str">
            <v>.‡</v>
          </cell>
          <cell r="F56" t="str">
            <v/>
          </cell>
        </row>
        <row r="57">
          <cell r="B57" t="str">
            <v>Had partner within last 12 months</v>
          </cell>
          <cell r="C57">
            <v>91.66</v>
          </cell>
          <cell r="D57">
            <v>8.5399999999999991</v>
          </cell>
          <cell r="E57" t="str">
            <v>.‡</v>
          </cell>
          <cell r="F57" t="str">
            <v/>
          </cell>
        </row>
        <row r="58">
          <cell r="B58" t="str">
            <v>Did not have partner within last 12 months</v>
          </cell>
          <cell r="C58">
            <v>100</v>
          </cell>
          <cell r="D58">
            <v>0</v>
          </cell>
          <cell r="E58" t="str">
            <v>.‡</v>
          </cell>
          <cell r="F58" t="str">
            <v/>
          </cell>
        </row>
        <row r="59">
          <cell r="B59" t="str">
            <v>Has ever had a partner</v>
          </cell>
          <cell r="C59">
            <v>94.07</v>
          </cell>
          <cell r="D59">
            <v>6.19</v>
          </cell>
          <cell r="E59" t="str">
            <v>.‡</v>
          </cell>
          <cell r="F59" t="str">
            <v/>
          </cell>
        </row>
        <row r="60">
          <cell r="B60" t="str">
            <v>Has never had a partner</v>
          </cell>
          <cell r="C60" t="str">
            <v>Ŝ</v>
          </cell>
          <cell r="D60">
            <v>0</v>
          </cell>
          <cell r="E60" t="str">
            <v/>
          </cell>
          <cell r="F60" t="str">
            <v/>
          </cell>
        </row>
        <row r="61">
          <cell r="B61" t="str">
            <v>Partnered – legally registered</v>
          </cell>
          <cell r="C61">
            <v>89.54</v>
          </cell>
          <cell r="D61">
            <v>15.1</v>
          </cell>
          <cell r="E61" t="str">
            <v>.</v>
          </cell>
          <cell r="F61" t="str">
            <v/>
          </cell>
        </row>
        <row r="62">
          <cell r="B62" t="str">
            <v>Partnered – not legally registered</v>
          </cell>
          <cell r="C62" t="str">
            <v>Ŝ</v>
          </cell>
          <cell r="D62">
            <v>0</v>
          </cell>
          <cell r="E62" t="str">
            <v/>
          </cell>
          <cell r="F62" t="str">
            <v/>
          </cell>
        </row>
        <row r="63">
          <cell r="B63" t="str">
            <v>Non-partnered</v>
          </cell>
          <cell r="C63">
            <v>95.43</v>
          </cell>
          <cell r="D63">
            <v>7.24</v>
          </cell>
          <cell r="E63" t="str">
            <v>.‡</v>
          </cell>
          <cell r="F63" t="str">
            <v/>
          </cell>
        </row>
        <row r="64">
          <cell r="B64" t="str">
            <v>Never married and never in a civil union</v>
          </cell>
          <cell r="C64">
            <v>97.74</v>
          </cell>
          <cell r="D64">
            <v>3.55</v>
          </cell>
          <cell r="E64" t="str">
            <v>.‡</v>
          </cell>
          <cell r="F64" t="str">
            <v/>
          </cell>
        </row>
        <row r="65">
          <cell r="B65" t="str">
            <v>Divorced</v>
          </cell>
          <cell r="C65" t="str">
            <v>Ŝ</v>
          </cell>
          <cell r="D65">
            <v>0</v>
          </cell>
          <cell r="E65" t="str">
            <v/>
          </cell>
          <cell r="F65" t="str">
            <v/>
          </cell>
        </row>
        <row r="66">
          <cell r="B66" t="str">
            <v>Widowed/surviving partner</v>
          </cell>
          <cell r="C66" t="str">
            <v>Ŝ</v>
          </cell>
          <cell r="D66">
            <v>0</v>
          </cell>
          <cell r="E66" t="str">
            <v/>
          </cell>
          <cell r="F66" t="str">
            <v/>
          </cell>
        </row>
        <row r="67">
          <cell r="B67" t="str">
            <v>Separated</v>
          </cell>
          <cell r="C67" t="str">
            <v>Ŝ</v>
          </cell>
          <cell r="D67">
            <v>13.85</v>
          </cell>
          <cell r="E67" t="str">
            <v/>
          </cell>
          <cell r="F67" t="str">
            <v/>
          </cell>
        </row>
        <row r="68">
          <cell r="B68" t="str">
            <v>Married/civil union/de facto</v>
          </cell>
          <cell r="C68">
            <v>90.38</v>
          </cell>
          <cell r="D68">
            <v>13.89</v>
          </cell>
          <cell r="E68" t="str">
            <v>.</v>
          </cell>
          <cell r="F68" t="str">
            <v/>
          </cell>
        </row>
        <row r="69">
          <cell r="B69" t="str">
            <v>Adults with disability</v>
          </cell>
          <cell r="C69">
            <v>89.88</v>
          </cell>
          <cell r="D69">
            <v>28.11</v>
          </cell>
          <cell r="E69" t="str">
            <v>.</v>
          </cell>
          <cell r="F69" t="str">
            <v/>
          </cell>
        </row>
        <row r="70">
          <cell r="B70" t="str">
            <v>Adults without disability</v>
          </cell>
          <cell r="C70">
            <v>94.81</v>
          </cell>
          <cell r="D70">
            <v>6.34</v>
          </cell>
          <cell r="E70" t="str">
            <v>.‡</v>
          </cell>
          <cell r="F70" t="str">
            <v/>
          </cell>
        </row>
        <row r="71">
          <cell r="B71" t="str">
            <v>Low level of psychological distress</v>
          </cell>
          <cell r="C71">
            <v>93.65</v>
          </cell>
          <cell r="D71">
            <v>6.85</v>
          </cell>
          <cell r="E71" t="str">
            <v>.‡</v>
          </cell>
          <cell r="F71" t="str">
            <v/>
          </cell>
        </row>
        <row r="72">
          <cell r="B72" t="str">
            <v>Moderate level of psychological distress</v>
          </cell>
          <cell r="C72" t="str">
            <v>Ŝ</v>
          </cell>
          <cell r="D72">
            <v>0</v>
          </cell>
          <cell r="E72" t="str">
            <v/>
          </cell>
          <cell r="F72" t="str">
            <v/>
          </cell>
        </row>
        <row r="73">
          <cell r="B73" t="str">
            <v>High level of psychological distress</v>
          </cell>
          <cell r="C73" t="str">
            <v>Ŝ</v>
          </cell>
          <cell r="D73">
            <v>7.65</v>
          </cell>
          <cell r="E73" t="str">
            <v/>
          </cell>
          <cell r="F73" t="str">
            <v/>
          </cell>
        </row>
        <row r="74">
          <cell r="B74" t="str">
            <v>No probable serious mental illness</v>
          </cell>
          <cell r="C74">
            <v>93.65</v>
          </cell>
          <cell r="D74">
            <v>6.85</v>
          </cell>
          <cell r="E74" t="str">
            <v>.‡</v>
          </cell>
          <cell r="F74" t="str">
            <v/>
          </cell>
        </row>
        <row r="75">
          <cell r="B75" t="str">
            <v>Probable serious mental illness</v>
          </cell>
          <cell r="C75" t="str">
            <v>Ŝ</v>
          </cell>
          <cell r="D75">
            <v>0</v>
          </cell>
          <cell r="E75" t="str">
            <v/>
          </cell>
          <cell r="F75" t="str">
            <v/>
          </cell>
        </row>
        <row r="76">
          <cell r="B76" t="str">
            <v>Employed</v>
          </cell>
          <cell r="C76">
            <v>95.71</v>
          </cell>
          <cell r="D76">
            <v>6.83</v>
          </cell>
          <cell r="E76" t="str">
            <v>.‡</v>
          </cell>
          <cell r="F76" t="str">
            <v/>
          </cell>
        </row>
        <row r="77">
          <cell r="B77" t="str">
            <v>Unemployed</v>
          </cell>
          <cell r="C77" t="str">
            <v>Ŝ</v>
          </cell>
          <cell r="D77">
            <v>0</v>
          </cell>
          <cell r="E77" t="str">
            <v/>
          </cell>
          <cell r="F77" t="str">
            <v/>
          </cell>
        </row>
        <row r="78">
          <cell r="B78" t="str">
            <v>Retired</v>
          </cell>
          <cell r="C78" t="str">
            <v>Ŝ</v>
          </cell>
          <cell r="D78">
            <v>0</v>
          </cell>
          <cell r="E78" t="str">
            <v/>
          </cell>
          <cell r="F78" t="str">
            <v/>
          </cell>
        </row>
        <row r="79">
          <cell r="B79" t="str">
            <v>Home or caring duties or voluntary work</v>
          </cell>
          <cell r="C79">
            <v>81.5</v>
          </cell>
          <cell r="D79">
            <v>27.06</v>
          </cell>
          <cell r="E79" t="str">
            <v>.</v>
          </cell>
          <cell r="F79" t="str">
            <v/>
          </cell>
        </row>
        <row r="80">
          <cell r="B80" t="str">
            <v>Not employed, studying</v>
          </cell>
          <cell r="C80" t="str">
            <v>Ŝ</v>
          </cell>
          <cell r="D80">
            <v>0</v>
          </cell>
          <cell r="E80" t="str">
            <v/>
          </cell>
          <cell r="F80" t="str">
            <v/>
          </cell>
        </row>
        <row r="81">
          <cell r="B81" t="str">
            <v>Not employed, not actively seeking work/unable to work</v>
          </cell>
          <cell r="C81" t="str">
            <v>Ŝ</v>
          </cell>
          <cell r="D81">
            <v>14.03</v>
          </cell>
          <cell r="E81" t="str">
            <v/>
          </cell>
          <cell r="F81" t="str">
            <v/>
          </cell>
        </row>
        <row r="82">
          <cell r="B82" t="str">
            <v>Other employment status</v>
          </cell>
          <cell r="C82" t="str">
            <v>Ŝ</v>
          </cell>
          <cell r="D82">
            <v>0</v>
          </cell>
          <cell r="E82" t="str">
            <v/>
          </cell>
          <cell r="F82" t="str">
            <v/>
          </cell>
        </row>
        <row r="83">
          <cell r="B83" t="str">
            <v>Not in the labour force</v>
          </cell>
          <cell r="C83">
            <v>90.42</v>
          </cell>
          <cell r="D83">
            <v>13.54</v>
          </cell>
          <cell r="E83" t="str">
            <v>.</v>
          </cell>
          <cell r="F83" t="str">
            <v/>
          </cell>
        </row>
        <row r="84">
          <cell r="B84" t="str">
            <v>Personal income: $20,000 or less</v>
          </cell>
          <cell r="C84" t="str">
            <v>Ŝ</v>
          </cell>
          <cell r="D84">
            <v>15.85</v>
          </cell>
          <cell r="E84" t="str">
            <v/>
          </cell>
          <cell r="F84" t="str">
            <v/>
          </cell>
        </row>
        <row r="85">
          <cell r="B85" t="str">
            <v>Personal income: $20,001–$40,000</v>
          </cell>
          <cell r="C85">
            <v>94.38</v>
          </cell>
          <cell r="D85">
            <v>11.24</v>
          </cell>
          <cell r="E85" t="str">
            <v>.</v>
          </cell>
          <cell r="F85" t="str">
            <v/>
          </cell>
        </row>
        <row r="86">
          <cell r="B86" t="str">
            <v>Personal income: $40,001–$60,000</v>
          </cell>
          <cell r="C86" t="str">
            <v>Ŝ</v>
          </cell>
          <cell r="D86">
            <v>4.46</v>
          </cell>
          <cell r="E86" t="str">
            <v/>
          </cell>
          <cell r="F86" t="str">
            <v/>
          </cell>
        </row>
        <row r="87">
          <cell r="B87" t="str">
            <v>Personal income: $60,001 or more</v>
          </cell>
          <cell r="C87">
            <v>94.21</v>
          </cell>
          <cell r="D87">
            <v>10.52</v>
          </cell>
          <cell r="E87" t="str">
            <v>.</v>
          </cell>
          <cell r="F87" t="str">
            <v/>
          </cell>
        </row>
        <row r="88">
          <cell r="B88" t="str">
            <v>Household income: $40,000 or less</v>
          </cell>
          <cell r="C88">
            <v>94.2</v>
          </cell>
          <cell r="D88">
            <v>10.8</v>
          </cell>
          <cell r="E88" t="str">
            <v>.</v>
          </cell>
          <cell r="F88" t="str">
            <v/>
          </cell>
        </row>
        <row r="89">
          <cell r="B89" t="str">
            <v>Household income: $40,001–$60,000</v>
          </cell>
          <cell r="C89" t="str">
            <v>Ŝ</v>
          </cell>
          <cell r="D89">
            <v>0</v>
          </cell>
          <cell r="E89" t="str">
            <v/>
          </cell>
          <cell r="F89" t="str">
            <v/>
          </cell>
        </row>
        <row r="90">
          <cell r="B90" t="str">
            <v>Household income: $60,001–$100,000</v>
          </cell>
          <cell r="C90" t="str">
            <v>Ŝ</v>
          </cell>
          <cell r="D90">
            <v>3.48</v>
          </cell>
          <cell r="E90" t="str">
            <v/>
          </cell>
          <cell r="F90" t="str">
            <v/>
          </cell>
        </row>
        <row r="91">
          <cell r="B91" t="str">
            <v>Household income: $100,001 or more</v>
          </cell>
          <cell r="C91">
            <v>83.8</v>
          </cell>
          <cell r="D91">
            <v>22.95</v>
          </cell>
          <cell r="E91" t="str">
            <v>.</v>
          </cell>
          <cell r="F91" t="str">
            <v/>
          </cell>
        </row>
        <row r="92">
          <cell r="B92" t="str">
            <v>Not at all limited</v>
          </cell>
          <cell r="C92" t="str">
            <v>Ŝ</v>
          </cell>
          <cell r="D92">
            <v>0</v>
          </cell>
          <cell r="E92" t="str">
            <v/>
          </cell>
          <cell r="F92" t="str">
            <v/>
          </cell>
        </row>
        <row r="93">
          <cell r="B93" t="str">
            <v>A little limited</v>
          </cell>
          <cell r="C93">
            <v>90.06</v>
          </cell>
          <cell r="D93">
            <v>21.19</v>
          </cell>
          <cell r="E93" t="str">
            <v>.</v>
          </cell>
          <cell r="F93" t="str">
            <v/>
          </cell>
        </row>
        <row r="94">
          <cell r="B94" t="str">
            <v>Quite limited</v>
          </cell>
          <cell r="C94" t="str">
            <v>Ŝ</v>
          </cell>
          <cell r="D94">
            <v>7.33</v>
          </cell>
          <cell r="E94" t="str">
            <v/>
          </cell>
          <cell r="F94" t="str">
            <v/>
          </cell>
        </row>
        <row r="95">
          <cell r="B95" t="str">
            <v>Very limited</v>
          </cell>
          <cell r="C95" t="str">
            <v>Ŝ</v>
          </cell>
          <cell r="D95">
            <v>1.91</v>
          </cell>
          <cell r="E95" t="str">
            <v/>
          </cell>
          <cell r="F95" t="str">
            <v/>
          </cell>
        </row>
        <row r="96">
          <cell r="B96" t="str">
            <v>Couldn't buy it</v>
          </cell>
          <cell r="C96">
            <v>90.16</v>
          </cell>
          <cell r="D96">
            <v>13.8</v>
          </cell>
          <cell r="E96" t="str">
            <v>.</v>
          </cell>
          <cell r="F96" t="str">
            <v/>
          </cell>
        </row>
        <row r="97">
          <cell r="B97" t="str">
            <v>Not at all limited</v>
          </cell>
          <cell r="C97" t="str">
            <v>Ŝ</v>
          </cell>
          <cell r="D97">
            <v>0</v>
          </cell>
          <cell r="E97" t="str">
            <v/>
          </cell>
          <cell r="F97" t="str">
            <v/>
          </cell>
        </row>
        <row r="98">
          <cell r="B98" t="str">
            <v>A little limited</v>
          </cell>
          <cell r="C98">
            <v>90.06</v>
          </cell>
          <cell r="D98">
            <v>21.19</v>
          </cell>
          <cell r="E98" t="str">
            <v>.</v>
          </cell>
          <cell r="F98" t="str">
            <v/>
          </cell>
        </row>
        <row r="99">
          <cell r="B99" t="str">
            <v>Quite or very limited</v>
          </cell>
          <cell r="C99" t="str">
            <v>Ŝ</v>
          </cell>
          <cell r="D99">
            <v>3.56</v>
          </cell>
          <cell r="E99" t="str">
            <v/>
          </cell>
          <cell r="F99" t="str">
            <v/>
          </cell>
        </row>
        <row r="100">
          <cell r="B100" t="str">
            <v>Couldn't buy it</v>
          </cell>
          <cell r="C100">
            <v>90.16</v>
          </cell>
          <cell r="D100">
            <v>13.8</v>
          </cell>
          <cell r="E100" t="str">
            <v>.</v>
          </cell>
          <cell r="F100" t="str">
            <v/>
          </cell>
        </row>
        <row r="101">
          <cell r="B101" t="str">
            <v>Yes, can meet unexpected expense</v>
          </cell>
          <cell r="C101">
            <v>93.19</v>
          </cell>
          <cell r="D101">
            <v>9.3800000000000008</v>
          </cell>
          <cell r="E101" t="str">
            <v>.‡</v>
          </cell>
          <cell r="F101" t="str">
            <v/>
          </cell>
        </row>
        <row r="102">
          <cell r="B102" t="str">
            <v>No, cannot meet unexpected expense</v>
          </cell>
          <cell r="C102">
            <v>95.58</v>
          </cell>
          <cell r="D102">
            <v>5.52</v>
          </cell>
          <cell r="E102" t="str">
            <v>.‡</v>
          </cell>
          <cell r="F102" t="str">
            <v/>
          </cell>
        </row>
        <row r="103">
          <cell r="B103" t="str">
            <v>Household had no vehicle access</v>
          </cell>
          <cell r="C103" t="str">
            <v>Ŝ</v>
          </cell>
          <cell r="D103">
            <v>3.9</v>
          </cell>
          <cell r="E103" t="str">
            <v/>
          </cell>
          <cell r="F103" t="str">
            <v/>
          </cell>
        </row>
        <row r="104">
          <cell r="B104" t="str">
            <v>Household had vehicle access</v>
          </cell>
          <cell r="C104">
            <v>93.92</v>
          </cell>
          <cell r="D104">
            <v>6.55</v>
          </cell>
          <cell r="E104" t="str">
            <v>.‡</v>
          </cell>
          <cell r="F104" t="str">
            <v/>
          </cell>
        </row>
        <row r="105">
          <cell r="B105" t="str">
            <v>Household had no access to device</v>
          </cell>
          <cell r="C105" t="str">
            <v>Ŝ</v>
          </cell>
          <cell r="D105">
            <v>0</v>
          </cell>
          <cell r="E105" t="str">
            <v/>
          </cell>
          <cell r="F105" t="str">
            <v/>
          </cell>
        </row>
        <row r="106">
          <cell r="B106" t="str">
            <v>Household had access to device</v>
          </cell>
          <cell r="C106">
            <v>94.14</v>
          </cell>
          <cell r="D106">
            <v>6.13</v>
          </cell>
          <cell r="E106" t="str">
            <v>.‡</v>
          </cell>
          <cell r="F106" t="str">
            <v/>
          </cell>
        </row>
        <row r="107">
          <cell r="B107" t="str">
            <v>One person household</v>
          </cell>
          <cell r="C107">
            <v>97.19</v>
          </cell>
          <cell r="D107">
            <v>3.95</v>
          </cell>
          <cell r="E107" t="str">
            <v>.‡</v>
          </cell>
          <cell r="F107" t="str">
            <v/>
          </cell>
        </row>
        <row r="108">
          <cell r="B108" t="str">
            <v>One parent with child(ren)</v>
          </cell>
          <cell r="C108">
            <v>98.86</v>
          </cell>
          <cell r="D108">
            <v>2.31</v>
          </cell>
          <cell r="E108" t="str">
            <v>.‡</v>
          </cell>
          <cell r="F108" t="str">
            <v/>
          </cell>
        </row>
        <row r="109">
          <cell r="B109" t="str">
            <v>Couple only</v>
          </cell>
          <cell r="C109" t="str">
            <v>Ŝ</v>
          </cell>
          <cell r="D109">
            <v>0</v>
          </cell>
          <cell r="E109" t="str">
            <v/>
          </cell>
          <cell r="F109" t="str">
            <v/>
          </cell>
        </row>
        <row r="110">
          <cell r="B110" t="str">
            <v>Couple with child(ren)</v>
          </cell>
          <cell r="C110">
            <v>82.1</v>
          </cell>
          <cell r="D110">
            <v>27.07</v>
          </cell>
          <cell r="E110" t="str">
            <v>.</v>
          </cell>
          <cell r="F110" t="str">
            <v/>
          </cell>
        </row>
        <row r="111">
          <cell r="B111" t="str">
            <v>Other multi-person household</v>
          </cell>
          <cell r="C111" t="str">
            <v>Ŝ</v>
          </cell>
          <cell r="D111">
            <v>0</v>
          </cell>
          <cell r="E111" t="str">
            <v/>
          </cell>
          <cell r="F111" t="str">
            <v/>
          </cell>
        </row>
        <row r="112">
          <cell r="B112" t="str">
            <v>Other household with couple and/or child</v>
          </cell>
          <cell r="C112" t="str">
            <v>Ŝ</v>
          </cell>
          <cell r="D112">
            <v>17.66</v>
          </cell>
          <cell r="E112" t="str">
            <v/>
          </cell>
          <cell r="F112" t="str">
            <v/>
          </cell>
        </row>
        <row r="113">
          <cell r="B113" t="str">
            <v>One-person household</v>
          </cell>
          <cell r="C113">
            <v>97.19</v>
          </cell>
          <cell r="D113">
            <v>3.95</v>
          </cell>
          <cell r="E113" t="str">
            <v>.‡</v>
          </cell>
          <cell r="F113" t="str">
            <v/>
          </cell>
        </row>
        <row r="114">
          <cell r="B114" t="str">
            <v>Two-people household</v>
          </cell>
          <cell r="C114" t="str">
            <v>Ŝ</v>
          </cell>
          <cell r="D114">
            <v>0</v>
          </cell>
          <cell r="E114" t="str">
            <v/>
          </cell>
          <cell r="F114" t="str">
            <v/>
          </cell>
        </row>
        <row r="115">
          <cell r="B115" t="str">
            <v>Three-people household</v>
          </cell>
          <cell r="C115">
            <v>100</v>
          </cell>
          <cell r="D115">
            <v>0</v>
          </cell>
          <cell r="E115" t="str">
            <v>.‡</v>
          </cell>
          <cell r="F115" t="str">
            <v/>
          </cell>
        </row>
        <row r="116">
          <cell r="B116" t="str">
            <v>Four-people household</v>
          </cell>
          <cell r="C116">
            <v>81.540000000000006</v>
          </cell>
          <cell r="D116">
            <v>26.73</v>
          </cell>
          <cell r="E116" t="str">
            <v>.</v>
          </cell>
          <cell r="F116" t="str">
            <v/>
          </cell>
        </row>
        <row r="117">
          <cell r="B117" t="str">
            <v>Five-or-more-people household</v>
          </cell>
          <cell r="C117" t="str">
            <v>Ŝ</v>
          </cell>
          <cell r="D117">
            <v>17.93</v>
          </cell>
          <cell r="E117" t="str">
            <v/>
          </cell>
          <cell r="F117" t="str">
            <v/>
          </cell>
        </row>
        <row r="118">
          <cell r="B118" t="str">
            <v>No children in household</v>
          </cell>
          <cell r="C118">
            <v>99.26</v>
          </cell>
          <cell r="D118">
            <v>1.07</v>
          </cell>
          <cell r="E118" t="str">
            <v>.‡</v>
          </cell>
          <cell r="F118" t="str">
            <v/>
          </cell>
        </row>
        <row r="119">
          <cell r="B119" t="str">
            <v>One-child household</v>
          </cell>
          <cell r="C119" t="str">
            <v>Ŝ</v>
          </cell>
          <cell r="D119">
            <v>0</v>
          </cell>
          <cell r="E119" t="str">
            <v/>
          </cell>
          <cell r="F119" t="str">
            <v/>
          </cell>
        </row>
        <row r="120">
          <cell r="B120" t="str">
            <v>Two-or-more-children household</v>
          </cell>
          <cell r="C120">
            <v>87.38</v>
          </cell>
          <cell r="D120">
            <v>14.15</v>
          </cell>
          <cell r="E120" t="str">
            <v>.</v>
          </cell>
          <cell r="F120" t="str">
            <v/>
          </cell>
        </row>
        <row r="121">
          <cell r="B121" t="str">
            <v>No children in household</v>
          </cell>
          <cell r="C121">
            <v>99.26</v>
          </cell>
          <cell r="D121">
            <v>1.07</v>
          </cell>
          <cell r="E121" t="str">
            <v>.‡</v>
          </cell>
          <cell r="F121" t="str">
            <v/>
          </cell>
        </row>
        <row r="122">
          <cell r="B122" t="str">
            <v>One-or-more-children household</v>
          </cell>
          <cell r="C122">
            <v>91.2</v>
          </cell>
          <cell r="D122">
            <v>9.69</v>
          </cell>
          <cell r="E122" t="str">
            <v>.‡</v>
          </cell>
          <cell r="F122" t="str">
            <v/>
          </cell>
        </row>
        <row r="123">
          <cell r="B123" t="str">
            <v>Yes, lived at current address</v>
          </cell>
          <cell r="C123">
            <v>95.72</v>
          </cell>
          <cell r="D123">
            <v>6.19</v>
          </cell>
          <cell r="E123" t="str">
            <v>.‡</v>
          </cell>
          <cell r="F123" t="str">
            <v/>
          </cell>
        </row>
        <row r="124">
          <cell r="B124" t="str">
            <v>No, did not live at current address</v>
          </cell>
          <cell r="C124">
            <v>90.95</v>
          </cell>
          <cell r="D124">
            <v>14.22</v>
          </cell>
          <cell r="E124" t="str">
            <v>.</v>
          </cell>
          <cell r="F124" t="str">
            <v/>
          </cell>
        </row>
        <row r="125">
          <cell r="B125" t="str">
            <v>Owned</v>
          </cell>
          <cell r="C125">
            <v>93.44</v>
          </cell>
          <cell r="D125">
            <v>9.52</v>
          </cell>
          <cell r="E125" t="str">
            <v>.‡</v>
          </cell>
          <cell r="F125" t="str">
            <v/>
          </cell>
        </row>
        <row r="126">
          <cell r="B126" t="str">
            <v>Rented, private</v>
          </cell>
          <cell r="C126">
            <v>93.57</v>
          </cell>
          <cell r="D126">
            <v>10.85</v>
          </cell>
          <cell r="E126" t="str">
            <v>.</v>
          </cell>
          <cell r="F126" t="str">
            <v/>
          </cell>
        </row>
        <row r="127">
          <cell r="B127" t="str">
            <v>Rented, government</v>
          </cell>
          <cell r="C127" t="str">
            <v>Ŝ</v>
          </cell>
          <cell r="D127">
            <v>2.67</v>
          </cell>
          <cell r="E127" t="str">
            <v/>
          </cell>
          <cell r="F127" t="str">
            <v/>
          </cell>
        </row>
        <row r="129">
          <cell r="B129"/>
          <cell r="C129"/>
          <cell r="D129"/>
          <cell r="E129"/>
          <cell r="F129"/>
        </row>
        <row r="130">
          <cell r="B130"/>
          <cell r="C130"/>
          <cell r="D130"/>
          <cell r="E130"/>
          <cell r="F130"/>
        </row>
      </sheetData>
      <sheetData sheetId="1">
        <row r="4">
          <cell r="B4" t="str">
            <v>New Zealand Average</v>
          </cell>
          <cell r="C4">
            <v>65.22</v>
          </cell>
          <cell r="D4">
            <v>11.21</v>
          </cell>
          <cell r="E4" t="str">
            <v>.</v>
          </cell>
          <cell r="F4" t="str">
            <v/>
          </cell>
        </row>
        <row r="5">
          <cell r="B5" t="str">
            <v>Male</v>
          </cell>
          <cell r="C5" t="str">
            <v>S</v>
          </cell>
          <cell r="D5">
            <v>38.049999999999997</v>
          </cell>
          <cell r="E5" t="str">
            <v/>
          </cell>
          <cell r="F5" t="str">
            <v/>
          </cell>
        </row>
        <row r="6">
          <cell r="B6" t="str">
            <v>Female</v>
          </cell>
          <cell r="C6">
            <v>70</v>
          </cell>
          <cell r="D6">
            <v>11.15</v>
          </cell>
          <cell r="E6" t="str">
            <v>.</v>
          </cell>
          <cell r="F6" t="str">
            <v/>
          </cell>
        </row>
        <row r="7">
          <cell r="B7" t="str">
            <v>Cis-male</v>
          </cell>
          <cell r="C7" t="str">
            <v>S</v>
          </cell>
          <cell r="D7">
            <v>38.049999999999997</v>
          </cell>
          <cell r="E7" t="str">
            <v/>
          </cell>
          <cell r="F7" t="str">
            <v/>
          </cell>
        </row>
        <row r="8">
          <cell r="B8" t="str">
            <v>Cis-female</v>
          </cell>
          <cell r="C8">
            <v>69.73</v>
          </cell>
          <cell r="D8">
            <v>11.31</v>
          </cell>
          <cell r="E8" t="str">
            <v>.</v>
          </cell>
          <cell r="F8" t="str">
            <v/>
          </cell>
        </row>
        <row r="9">
          <cell r="B9" t="str">
            <v>Gender-diverse or trans-gender</v>
          </cell>
          <cell r="C9" t="str">
            <v>Ŝ</v>
          </cell>
          <cell r="D9">
            <v>0</v>
          </cell>
          <cell r="E9" t="str">
            <v/>
          </cell>
          <cell r="F9" t="str">
            <v>*</v>
          </cell>
        </row>
        <row r="10">
          <cell r="B10" t="str">
            <v>Heterosexual</v>
          </cell>
          <cell r="C10">
            <v>67.63</v>
          </cell>
          <cell r="D10">
            <v>10.82</v>
          </cell>
          <cell r="E10" t="str">
            <v>.</v>
          </cell>
          <cell r="F10" t="str">
            <v/>
          </cell>
        </row>
        <row r="11">
          <cell r="B11" t="str">
            <v>Gay or lesbian</v>
          </cell>
          <cell r="C11" t="str">
            <v>S</v>
          </cell>
          <cell r="D11">
            <v>132.82</v>
          </cell>
          <cell r="E11" t="str">
            <v/>
          </cell>
          <cell r="F11" t="str">
            <v/>
          </cell>
        </row>
        <row r="12">
          <cell r="B12" t="str">
            <v>Bisexual</v>
          </cell>
          <cell r="C12" t="str">
            <v>S</v>
          </cell>
          <cell r="D12">
            <v>102.84</v>
          </cell>
          <cell r="E12" t="str">
            <v/>
          </cell>
          <cell r="F12" t="str">
            <v/>
          </cell>
        </row>
        <row r="13">
          <cell r="B13" t="str">
            <v>People with diverse sexualities</v>
          </cell>
          <cell r="C13" t="str">
            <v>S</v>
          </cell>
          <cell r="D13">
            <v>76.66</v>
          </cell>
          <cell r="E13" t="str">
            <v/>
          </cell>
          <cell r="F13" t="str">
            <v/>
          </cell>
        </row>
        <row r="14">
          <cell r="B14" t="str">
            <v>Not LGBT</v>
          </cell>
          <cell r="C14">
            <v>67.37</v>
          </cell>
          <cell r="D14">
            <v>10.96</v>
          </cell>
          <cell r="E14" t="str">
            <v>.</v>
          </cell>
          <cell r="F14" t="str">
            <v/>
          </cell>
        </row>
        <row r="15">
          <cell r="B15" t="str">
            <v>LGBT</v>
          </cell>
          <cell r="C15" t="str">
            <v>S</v>
          </cell>
          <cell r="D15">
            <v>73.33</v>
          </cell>
          <cell r="E15" t="str">
            <v/>
          </cell>
          <cell r="F15" t="str">
            <v/>
          </cell>
        </row>
        <row r="16">
          <cell r="B16" t="str">
            <v>15–19 years</v>
          </cell>
          <cell r="C16" t="str">
            <v>S</v>
          </cell>
          <cell r="D16">
            <v>50.63</v>
          </cell>
          <cell r="E16" t="str">
            <v/>
          </cell>
          <cell r="F16" t="str">
            <v/>
          </cell>
        </row>
        <row r="17">
          <cell r="B17" t="str">
            <v>20–29 years</v>
          </cell>
          <cell r="C17">
            <v>70.69</v>
          </cell>
          <cell r="D17">
            <v>20.100000000000001</v>
          </cell>
          <cell r="E17" t="str">
            <v>.</v>
          </cell>
          <cell r="F17" t="str">
            <v/>
          </cell>
        </row>
        <row r="18">
          <cell r="B18" t="str">
            <v>30–39 years</v>
          </cell>
          <cell r="C18">
            <v>69.709999999999994</v>
          </cell>
          <cell r="D18">
            <v>25.13</v>
          </cell>
          <cell r="E18" t="str">
            <v>.</v>
          </cell>
          <cell r="F18" t="str">
            <v/>
          </cell>
        </row>
        <row r="19">
          <cell r="B19" t="str">
            <v>40–49 years</v>
          </cell>
          <cell r="C19">
            <v>74.92</v>
          </cell>
          <cell r="D19">
            <v>22.06</v>
          </cell>
          <cell r="E19" t="str">
            <v>.</v>
          </cell>
          <cell r="F19" t="str">
            <v/>
          </cell>
        </row>
        <row r="20">
          <cell r="B20" t="str">
            <v>50–59 years</v>
          </cell>
          <cell r="C20">
            <v>76.75</v>
          </cell>
          <cell r="D20">
            <v>26.1</v>
          </cell>
          <cell r="E20" t="str">
            <v>.</v>
          </cell>
          <cell r="F20" t="str">
            <v/>
          </cell>
        </row>
        <row r="21">
          <cell r="B21" t="str">
            <v>60–64 years</v>
          </cell>
          <cell r="C21">
            <v>0</v>
          </cell>
          <cell r="D21">
            <v>0</v>
          </cell>
          <cell r="E21" t="str">
            <v>.</v>
          </cell>
          <cell r="F21" t="str">
            <v>*</v>
          </cell>
        </row>
        <row r="22">
          <cell r="B22" t="str">
            <v>65 years and over</v>
          </cell>
          <cell r="C22" t="str">
            <v>SŜ</v>
          </cell>
          <cell r="D22">
            <v>19.23</v>
          </cell>
          <cell r="E22" t="str">
            <v/>
          </cell>
          <cell r="F22" t="str">
            <v>*</v>
          </cell>
        </row>
        <row r="23">
          <cell r="B23" t="str">
            <v>15–29 years</v>
          </cell>
          <cell r="C23">
            <v>63.72</v>
          </cell>
          <cell r="D23">
            <v>20.059999999999999</v>
          </cell>
          <cell r="E23" t="str">
            <v>.</v>
          </cell>
          <cell r="F23" t="str">
            <v/>
          </cell>
        </row>
        <row r="24">
          <cell r="B24" t="str">
            <v>30–64 years</v>
          </cell>
          <cell r="C24">
            <v>71.16</v>
          </cell>
          <cell r="D24">
            <v>14.17</v>
          </cell>
          <cell r="E24" t="str">
            <v>.</v>
          </cell>
          <cell r="F24" t="str">
            <v/>
          </cell>
        </row>
        <row r="25">
          <cell r="B25" t="str">
            <v>65 years and over</v>
          </cell>
          <cell r="C25" t="str">
            <v>SŜ</v>
          </cell>
          <cell r="D25">
            <v>19.23</v>
          </cell>
          <cell r="E25" t="str">
            <v/>
          </cell>
          <cell r="F25" t="str">
            <v>*</v>
          </cell>
        </row>
        <row r="26">
          <cell r="B26" t="str">
            <v>15–19 years</v>
          </cell>
          <cell r="C26" t="str">
            <v>S</v>
          </cell>
          <cell r="D26">
            <v>50.63</v>
          </cell>
          <cell r="E26" t="str">
            <v/>
          </cell>
          <cell r="F26" t="str">
            <v/>
          </cell>
        </row>
        <row r="27">
          <cell r="B27" t="str">
            <v>20–29 years</v>
          </cell>
          <cell r="C27">
            <v>70.69</v>
          </cell>
          <cell r="D27">
            <v>20.100000000000001</v>
          </cell>
          <cell r="E27" t="str">
            <v>.</v>
          </cell>
          <cell r="F27" t="str">
            <v/>
          </cell>
        </row>
        <row r="28">
          <cell r="B28" t="str">
            <v>NZ European</v>
          </cell>
          <cell r="C28">
            <v>66.099999999999994</v>
          </cell>
          <cell r="D28">
            <v>13.28</v>
          </cell>
          <cell r="E28" t="str">
            <v>.</v>
          </cell>
          <cell r="F28" t="str">
            <v/>
          </cell>
        </row>
        <row r="29">
          <cell r="B29" t="str">
            <v>Māori</v>
          </cell>
          <cell r="C29">
            <v>70.33</v>
          </cell>
          <cell r="D29">
            <v>21.55</v>
          </cell>
          <cell r="E29" t="str">
            <v>.</v>
          </cell>
          <cell r="F29" t="str">
            <v/>
          </cell>
        </row>
        <row r="30">
          <cell r="B30" t="str">
            <v>Pacific peoples</v>
          </cell>
          <cell r="C30">
            <v>84.47</v>
          </cell>
          <cell r="D30">
            <v>22.99</v>
          </cell>
          <cell r="E30" t="str">
            <v>.</v>
          </cell>
          <cell r="F30" t="str">
            <v/>
          </cell>
        </row>
        <row r="31">
          <cell r="B31" t="str">
            <v>Asian</v>
          </cell>
          <cell r="C31" t="str">
            <v>S</v>
          </cell>
          <cell r="D31">
            <v>96.57</v>
          </cell>
          <cell r="E31" t="str">
            <v/>
          </cell>
          <cell r="F31" t="str">
            <v/>
          </cell>
        </row>
        <row r="32">
          <cell r="B32" t="str">
            <v>Chinese</v>
          </cell>
          <cell r="C32" t="str">
            <v>Ŝ</v>
          </cell>
          <cell r="D32">
            <v>0</v>
          </cell>
          <cell r="E32" t="str">
            <v/>
          </cell>
          <cell r="F32" t="str">
            <v>*</v>
          </cell>
        </row>
        <row r="33">
          <cell r="B33" t="str">
            <v>Indian</v>
          </cell>
          <cell r="C33">
            <v>0</v>
          </cell>
          <cell r="D33">
            <v>0</v>
          </cell>
          <cell r="E33" t="str">
            <v>.</v>
          </cell>
          <cell r="F33" t="str">
            <v>*</v>
          </cell>
        </row>
        <row r="34">
          <cell r="B34" t="str">
            <v>Other ethnicity (except European and Māori)</v>
          </cell>
          <cell r="C34">
            <v>75.02</v>
          </cell>
          <cell r="D34">
            <v>24.5</v>
          </cell>
          <cell r="E34" t="str">
            <v>.</v>
          </cell>
          <cell r="F34" t="str">
            <v/>
          </cell>
        </row>
        <row r="35">
          <cell r="B35" t="str">
            <v>Other ethnicity (except European, Māori and Asian)</v>
          </cell>
          <cell r="C35">
            <v>84.47</v>
          </cell>
          <cell r="D35">
            <v>22.99</v>
          </cell>
          <cell r="E35" t="str">
            <v>.</v>
          </cell>
          <cell r="F35" t="str">
            <v/>
          </cell>
        </row>
        <row r="36">
          <cell r="B36" t="str">
            <v>Other ethnicity (except European, Māori and Pacific)</v>
          </cell>
          <cell r="C36" t="str">
            <v>S</v>
          </cell>
          <cell r="D36">
            <v>96.57</v>
          </cell>
          <cell r="E36" t="str">
            <v/>
          </cell>
          <cell r="F36" t="str">
            <v/>
          </cell>
        </row>
        <row r="37">
          <cell r="B37">
            <v>2018</v>
          </cell>
          <cell r="C37">
            <v>61.92</v>
          </cell>
          <cell r="D37">
            <v>16.59</v>
          </cell>
          <cell r="E37" t="str">
            <v>.</v>
          </cell>
          <cell r="F37" t="str">
            <v/>
          </cell>
        </row>
        <row r="38">
          <cell r="B38" t="str">
            <v>2019/20</v>
          </cell>
          <cell r="C38">
            <v>70.48</v>
          </cell>
          <cell r="D38">
            <v>16.46</v>
          </cell>
          <cell r="E38" t="str">
            <v>.</v>
          </cell>
          <cell r="F38" t="str">
            <v/>
          </cell>
        </row>
        <row r="39">
          <cell r="B39" t="str">
            <v>Auckland</v>
          </cell>
          <cell r="C39">
            <v>58.85</v>
          </cell>
          <cell r="D39">
            <v>23.26</v>
          </cell>
          <cell r="E39" t="str">
            <v>.</v>
          </cell>
          <cell r="F39" t="str">
            <v/>
          </cell>
        </row>
        <row r="40">
          <cell r="B40" t="str">
            <v>Wellington</v>
          </cell>
          <cell r="C40">
            <v>67.17</v>
          </cell>
          <cell r="D40">
            <v>31.82</v>
          </cell>
          <cell r="E40" t="str">
            <v>.</v>
          </cell>
          <cell r="F40" t="str">
            <v/>
          </cell>
        </row>
        <row r="41">
          <cell r="B41" t="str">
            <v>Rest of North Island</v>
          </cell>
          <cell r="C41">
            <v>64.349999999999994</v>
          </cell>
          <cell r="D41">
            <v>19.48</v>
          </cell>
          <cell r="E41" t="str">
            <v>.</v>
          </cell>
          <cell r="F41" t="str">
            <v/>
          </cell>
        </row>
        <row r="42">
          <cell r="B42" t="str">
            <v>Canterbury</v>
          </cell>
          <cell r="C42">
            <v>71.16</v>
          </cell>
          <cell r="D42">
            <v>28.44</v>
          </cell>
          <cell r="E42" t="str">
            <v>.</v>
          </cell>
          <cell r="F42" t="str">
            <v/>
          </cell>
        </row>
        <row r="43">
          <cell r="B43" t="str">
            <v>Rest of South Island</v>
          </cell>
          <cell r="C43">
            <v>68.28</v>
          </cell>
          <cell r="D43">
            <v>29.49</v>
          </cell>
          <cell r="E43" t="str">
            <v>.</v>
          </cell>
          <cell r="F43" t="str">
            <v/>
          </cell>
        </row>
        <row r="44">
          <cell r="B44" t="str">
            <v>Major urban area</v>
          </cell>
          <cell r="C44">
            <v>59.81</v>
          </cell>
          <cell r="D44">
            <v>14.67</v>
          </cell>
          <cell r="E44" t="str">
            <v>.</v>
          </cell>
          <cell r="F44" t="str">
            <v/>
          </cell>
        </row>
        <row r="45">
          <cell r="B45" t="str">
            <v>Large urban area</v>
          </cell>
          <cell r="C45">
            <v>74.41</v>
          </cell>
          <cell r="D45">
            <v>21.34</v>
          </cell>
          <cell r="E45" t="str">
            <v>.</v>
          </cell>
          <cell r="F45" t="str">
            <v/>
          </cell>
        </row>
        <row r="46">
          <cell r="B46" t="str">
            <v>Medium urban area</v>
          </cell>
          <cell r="C46">
            <v>87.12</v>
          </cell>
          <cell r="D46">
            <v>26.24</v>
          </cell>
          <cell r="E46" t="str">
            <v>.</v>
          </cell>
          <cell r="F46" t="str">
            <v/>
          </cell>
        </row>
        <row r="47">
          <cell r="B47" t="str">
            <v>Small urban area</v>
          </cell>
          <cell r="C47" t="str">
            <v>S</v>
          </cell>
          <cell r="D47">
            <v>42.26</v>
          </cell>
          <cell r="E47" t="str">
            <v/>
          </cell>
          <cell r="F47" t="str">
            <v/>
          </cell>
        </row>
        <row r="48">
          <cell r="B48" t="str">
            <v>Rural settlement/rural other</v>
          </cell>
          <cell r="C48" t="str">
            <v>S</v>
          </cell>
          <cell r="D48">
            <v>38.81</v>
          </cell>
          <cell r="E48" t="str">
            <v/>
          </cell>
          <cell r="F48" t="str">
            <v/>
          </cell>
        </row>
        <row r="49">
          <cell r="B49" t="str">
            <v>Major urban area</v>
          </cell>
          <cell r="C49">
            <v>59.81</v>
          </cell>
          <cell r="D49">
            <v>14.67</v>
          </cell>
          <cell r="E49" t="str">
            <v>.</v>
          </cell>
          <cell r="F49" t="str">
            <v/>
          </cell>
        </row>
        <row r="50">
          <cell r="B50" t="str">
            <v>Medium/large urban area</v>
          </cell>
          <cell r="C50" t="str">
            <v>Ŝ</v>
          </cell>
          <cell r="D50">
            <v>16.059999999999999</v>
          </cell>
          <cell r="E50" t="str">
            <v/>
          </cell>
          <cell r="F50" t="str">
            <v/>
          </cell>
        </row>
        <row r="51">
          <cell r="B51" t="str">
            <v>Small urban/rural area</v>
          </cell>
          <cell r="C51">
            <v>58.44</v>
          </cell>
          <cell r="D51">
            <v>24.86</v>
          </cell>
          <cell r="E51" t="str">
            <v>.</v>
          </cell>
          <cell r="F51" t="str">
            <v/>
          </cell>
        </row>
        <row r="52">
          <cell r="B52" t="str">
            <v>Quintile 1 (least deprived)</v>
          </cell>
          <cell r="C52" t="str">
            <v>S</v>
          </cell>
          <cell r="D52">
            <v>36.82</v>
          </cell>
          <cell r="E52" t="str">
            <v/>
          </cell>
          <cell r="F52" t="str">
            <v/>
          </cell>
        </row>
        <row r="53">
          <cell r="B53" t="str">
            <v>Quintile 2</v>
          </cell>
          <cell r="C53">
            <v>66.47</v>
          </cell>
          <cell r="D53">
            <v>32.76</v>
          </cell>
          <cell r="E53" t="str">
            <v>.</v>
          </cell>
          <cell r="F53" t="str">
            <v/>
          </cell>
        </row>
        <row r="54">
          <cell r="B54" t="str">
            <v>Quintile 3</v>
          </cell>
          <cell r="C54">
            <v>78.48</v>
          </cell>
          <cell r="D54">
            <v>25.54</v>
          </cell>
          <cell r="E54" t="str">
            <v>.</v>
          </cell>
          <cell r="F54" t="str">
            <v/>
          </cell>
        </row>
        <row r="55">
          <cell r="B55" t="str">
            <v>Quintile 4</v>
          </cell>
          <cell r="C55" t="str">
            <v>Ŝ</v>
          </cell>
          <cell r="D55">
            <v>19.829999999999998</v>
          </cell>
          <cell r="E55" t="str">
            <v/>
          </cell>
          <cell r="F55" t="str">
            <v/>
          </cell>
        </row>
        <row r="56">
          <cell r="B56" t="str">
            <v>Quintile 5 (most deprived)</v>
          </cell>
          <cell r="C56">
            <v>66.680000000000007</v>
          </cell>
          <cell r="D56">
            <v>21.41</v>
          </cell>
          <cell r="E56" t="str">
            <v>.</v>
          </cell>
          <cell r="F56" t="str">
            <v/>
          </cell>
        </row>
        <row r="57">
          <cell r="B57" t="str">
            <v>Had partner within last 12 months</v>
          </cell>
          <cell r="C57">
            <v>69.58</v>
          </cell>
          <cell r="D57">
            <v>11.99</v>
          </cell>
          <cell r="E57" t="str">
            <v>.</v>
          </cell>
          <cell r="F57" t="str">
            <v/>
          </cell>
        </row>
        <row r="58">
          <cell r="B58" t="str">
            <v>Did not have partner within last 12 months</v>
          </cell>
          <cell r="C58">
            <v>55.73</v>
          </cell>
          <cell r="D58">
            <v>27.62</v>
          </cell>
          <cell r="E58" t="str">
            <v>.</v>
          </cell>
          <cell r="F58" t="str">
            <v/>
          </cell>
        </row>
        <row r="59">
          <cell r="B59" t="str">
            <v>Has ever had a partner</v>
          </cell>
          <cell r="C59">
            <v>67.099999999999994</v>
          </cell>
          <cell r="D59">
            <v>10.76</v>
          </cell>
          <cell r="E59" t="str">
            <v>.</v>
          </cell>
          <cell r="F59" t="str">
            <v/>
          </cell>
        </row>
        <row r="60">
          <cell r="B60" t="str">
            <v>Has never had a partner</v>
          </cell>
          <cell r="C60" t="str">
            <v>S</v>
          </cell>
          <cell r="D60">
            <v>73.209999999999994</v>
          </cell>
          <cell r="E60" t="str">
            <v/>
          </cell>
          <cell r="F60" t="str">
            <v/>
          </cell>
        </row>
        <row r="61">
          <cell r="B61" t="str">
            <v>Partnered – legally registered</v>
          </cell>
          <cell r="C61">
            <v>61.07</v>
          </cell>
          <cell r="D61">
            <v>20.149999999999999</v>
          </cell>
          <cell r="E61" t="str">
            <v>.</v>
          </cell>
          <cell r="F61" t="str">
            <v/>
          </cell>
        </row>
        <row r="62">
          <cell r="B62" t="str">
            <v>Partnered – not legally registered</v>
          </cell>
          <cell r="C62">
            <v>56.18</v>
          </cell>
          <cell r="D62">
            <v>25.93</v>
          </cell>
          <cell r="E62" t="str">
            <v>.</v>
          </cell>
          <cell r="F62" t="str">
            <v/>
          </cell>
        </row>
        <row r="63">
          <cell r="B63" t="str">
            <v>Non-partnered</v>
          </cell>
          <cell r="C63">
            <v>69.03</v>
          </cell>
          <cell r="D63">
            <v>17.12</v>
          </cell>
          <cell r="E63" t="str">
            <v>.</v>
          </cell>
          <cell r="F63" t="str">
            <v/>
          </cell>
        </row>
        <row r="64">
          <cell r="B64" t="str">
            <v>Never married and never in a civil union</v>
          </cell>
          <cell r="C64">
            <v>68.650000000000006</v>
          </cell>
          <cell r="D64">
            <v>18.420000000000002</v>
          </cell>
          <cell r="E64" t="str">
            <v>.</v>
          </cell>
          <cell r="F64" t="str">
            <v/>
          </cell>
        </row>
        <row r="65">
          <cell r="B65" t="str">
            <v>Divorced</v>
          </cell>
          <cell r="C65">
            <v>66.64</v>
          </cell>
          <cell r="D65">
            <v>28.48</v>
          </cell>
          <cell r="E65" t="str">
            <v>.</v>
          </cell>
          <cell r="F65" t="str">
            <v/>
          </cell>
        </row>
        <row r="66">
          <cell r="B66" t="str">
            <v>Widowed/surviving partner</v>
          </cell>
          <cell r="C66" t="str">
            <v>S</v>
          </cell>
          <cell r="D66">
            <v>63.06</v>
          </cell>
          <cell r="E66" t="str">
            <v/>
          </cell>
          <cell r="F66" t="str">
            <v/>
          </cell>
        </row>
        <row r="67">
          <cell r="B67" t="str">
            <v>Separated</v>
          </cell>
          <cell r="C67">
            <v>76.11</v>
          </cell>
          <cell r="D67">
            <v>26</v>
          </cell>
          <cell r="E67" t="str">
            <v>.</v>
          </cell>
          <cell r="F67" t="str">
            <v/>
          </cell>
        </row>
        <row r="68">
          <cell r="B68" t="str">
            <v>Married/civil union/de facto</v>
          </cell>
          <cell r="C68">
            <v>56.14</v>
          </cell>
          <cell r="D68">
            <v>20.98</v>
          </cell>
          <cell r="E68" t="str">
            <v>.</v>
          </cell>
          <cell r="F68" t="str">
            <v/>
          </cell>
        </row>
        <row r="69">
          <cell r="B69" t="str">
            <v>Adults with disability</v>
          </cell>
          <cell r="C69">
            <v>85.85</v>
          </cell>
          <cell r="D69">
            <v>33.75</v>
          </cell>
          <cell r="E69" t="str">
            <v>.</v>
          </cell>
          <cell r="F69" t="str">
            <v/>
          </cell>
        </row>
        <row r="70">
          <cell r="B70" t="str">
            <v>Adults without disability</v>
          </cell>
          <cell r="C70">
            <v>62.76</v>
          </cell>
          <cell r="D70">
            <v>11.7</v>
          </cell>
          <cell r="E70" t="str">
            <v>.</v>
          </cell>
          <cell r="F70" t="str">
            <v/>
          </cell>
        </row>
        <row r="71">
          <cell r="B71" t="str">
            <v>Low level of psychological distress</v>
          </cell>
          <cell r="C71">
            <v>67.56</v>
          </cell>
          <cell r="D71">
            <v>12.12</v>
          </cell>
          <cell r="E71" t="str">
            <v>.</v>
          </cell>
          <cell r="F71" t="str">
            <v/>
          </cell>
        </row>
        <row r="72">
          <cell r="B72" t="str">
            <v>Moderate level of psychological distress</v>
          </cell>
          <cell r="C72">
            <v>52.25</v>
          </cell>
          <cell r="D72">
            <v>21.42</v>
          </cell>
          <cell r="E72" t="str">
            <v>.</v>
          </cell>
          <cell r="F72" t="str">
            <v/>
          </cell>
        </row>
        <row r="73">
          <cell r="B73" t="str">
            <v>High level of psychological distress</v>
          </cell>
          <cell r="C73" t="str">
            <v>S</v>
          </cell>
          <cell r="D73">
            <v>44.8</v>
          </cell>
          <cell r="E73" t="str">
            <v/>
          </cell>
          <cell r="F73" t="str">
            <v/>
          </cell>
        </row>
        <row r="74">
          <cell r="B74" t="str">
            <v>No probable serious mental illness</v>
          </cell>
          <cell r="C74">
            <v>67.56</v>
          </cell>
          <cell r="D74">
            <v>12.12</v>
          </cell>
          <cell r="E74" t="str">
            <v>.</v>
          </cell>
          <cell r="F74" t="str">
            <v/>
          </cell>
        </row>
        <row r="75">
          <cell r="B75" t="str">
            <v>Probable serious mental illness</v>
          </cell>
          <cell r="C75">
            <v>52.25</v>
          </cell>
          <cell r="D75">
            <v>21.42</v>
          </cell>
          <cell r="E75" t="str">
            <v>.</v>
          </cell>
          <cell r="F75" t="str">
            <v/>
          </cell>
        </row>
        <row r="76">
          <cell r="B76" t="str">
            <v>Employed</v>
          </cell>
          <cell r="C76">
            <v>66.2</v>
          </cell>
          <cell r="D76">
            <v>15.38</v>
          </cell>
          <cell r="E76" t="str">
            <v>.</v>
          </cell>
          <cell r="F76" t="str">
            <v/>
          </cell>
        </row>
        <row r="77">
          <cell r="B77" t="str">
            <v>Unemployed</v>
          </cell>
          <cell r="C77" t="str">
            <v>S</v>
          </cell>
          <cell r="D77">
            <v>43.95</v>
          </cell>
          <cell r="E77" t="str">
            <v/>
          </cell>
          <cell r="F77" t="str">
            <v/>
          </cell>
        </row>
        <row r="78">
          <cell r="B78" t="str">
            <v>Retired</v>
          </cell>
          <cell r="C78" t="str">
            <v>S</v>
          </cell>
          <cell r="D78">
            <v>34.93</v>
          </cell>
          <cell r="E78" t="str">
            <v/>
          </cell>
          <cell r="F78" t="str">
            <v>*</v>
          </cell>
        </row>
        <row r="79">
          <cell r="B79" t="str">
            <v>Home or caring duties or voluntary work</v>
          </cell>
          <cell r="C79" t="str">
            <v>Ŝ</v>
          </cell>
          <cell r="D79">
            <v>15.34</v>
          </cell>
          <cell r="E79" t="str">
            <v/>
          </cell>
          <cell r="F79" t="str">
            <v/>
          </cell>
        </row>
        <row r="80">
          <cell r="B80" t="str">
            <v>Not employed, studying</v>
          </cell>
          <cell r="C80" t="str">
            <v>S</v>
          </cell>
          <cell r="D80">
            <v>51.25</v>
          </cell>
          <cell r="E80" t="str">
            <v/>
          </cell>
          <cell r="F80" t="str">
            <v/>
          </cell>
        </row>
        <row r="81">
          <cell r="B81" t="str">
            <v>Not employed, not actively seeking work/unable to work</v>
          </cell>
          <cell r="C81" t="str">
            <v>S</v>
          </cell>
          <cell r="D81">
            <v>53.15</v>
          </cell>
          <cell r="E81" t="str">
            <v/>
          </cell>
          <cell r="F81" t="str">
            <v/>
          </cell>
        </row>
        <row r="82">
          <cell r="B82" t="str">
            <v>Other employment status</v>
          </cell>
          <cell r="C82" t="str">
            <v>Ŝ</v>
          </cell>
          <cell r="D82">
            <v>4.68</v>
          </cell>
          <cell r="E82" t="str">
            <v/>
          </cell>
          <cell r="F82" t="str">
            <v>*</v>
          </cell>
        </row>
        <row r="83">
          <cell r="B83" t="str">
            <v>Not in the labour force</v>
          </cell>
          <cell r="C83">
            <v>71.61</v>
          </cell>
          <cell r="D83">
            <v>17.57</v>
          </cell>
          <cell r="E83" t="str">
            <v>.</v>
          </cell>
          <cell r="F83" t="str">
            <v/>
          </cell>
        </row>
        <row r="84">
          <cell r="B84" t="str">
            <v>Personal income: $20,000 or less</v>
          </cell>
          <cell r="C84">
            <v>71.58</v>
          </cell>
          <cell r="D84">
            <v>22.78</v>
          </cell>
          <cell r="E84" t="str">
            <v>.</v>
          </cell>
          <cell r="F84" t="str">
            <v/>
          </cell>
        </row>
        <row r="85">
          <cell r="B85" t="str">
            <v>Personal income: $20,001–$40,000</v>
          </cell>
          <cell r="C85">
            <v>55.79</v>
          </cell>
          <cell r="D85">
            <v>22.18</v>
          </cell>
          <cell r="E85" t="str">
            <v>.</v>
          </cell>
          <cell r="F85" t="str">
            <v/>
          </cell>
        </row>
        <row r="86">
          <cell r="B86" t="str">
            <v>Personal income: $40,001–$60,000</v>
          </cell>
          <cell r="C86">
            <v>66.84</v>
          </cell>
          <cell r="D86">
            <v>27.05</v>
          </cell>
          <cell r="E86" t="str">
            <v>.</v>
          </cell>
          <cell r="F86" t="str">
            <v/>
          </cell>
        </row>
        <row r="87">
          <cell r="B87" t="str">
            <v>Personal income: $60,001 or more</v>
          </cell>
          <cell r="C87">
            <v>72.03</v>
          </cell>
          <cell r="D87">
            <v>22.34</v>
          </cell>
          <cell r="E87" t="str">
            <v>.</v>
          </cell>
          <cell r="F87" t="str">
            <v/>
          </cell>
        </row>
        <row r="88">
          <cell r="B88" t="str">
            <v>Household income: $40,000 or less</v>
          </cell>
          <cell r="C88">
            <v>61</v>
          </cell>
          <cell r="D88">
            <v>21.03</v>
          </cell>
          <cell r="E88" t="str">
            <v>.</v>
          </cell>
          <cell r="F88" t="str">
            <v/>
          </cell>
        </row>
        <row r="89">
          <cell r="B89" t="str">
            <v>Household income: $40,001–$60,000</v>
          </cell>
          <cell r="C89">
            <v>69.38</v>
          </cell>
          <cell r="D89">
            <v>24.35</v>
          </cell>
          <cell r="E89" t="str">
            <v>.</v>
          </cell>
          <cell r="F89" t="str">
            <v/>
          </cell>
        </row>
        <row r="90">
          <cell r="B90" t="str">
            <v>Household income: $60,001–$100,000</v>
          </cell>
          <cell r="C90" t="str">
            <v>Ŝ</v>
          </cell>
          <cell r="D90">
            <v>18.149999999999999</v>
          </cell>
          <cell r="E90" t="str">
            <v/>
          </cell>
          <cell r="F90" t="str">
            <v/>
          </cell>
        </row>
        <row r="91">
          <cell r="B91" t="str">
            <v>Household income: $100,001 or more</v>
          </cell>
          <cell r="C91" t="str">
            <v>S</v>
          </cell>
          <cell r="D91">
            <v>28.26</v>
          </cell>
          <cell r="E91" t="str">
            <v/>
          </cell>
          <cell r="F91" t="str">
            <v/>
          </cell>
        </row>
        <row r="92">
          <cell r="B92" t="str">
            <v>Not at all limited</v>
          </cell>
          <cell r="C92" t="str">
            <v>Ŝ</v>
          </cell>
          <cell r="D92">
            <v>16.809999999999999</v>
          </cell>
          <cell r="E92" t="str">
            <v/>
          </cell>
          <cell r="F92" t="str">
            <v/>
          </cell>
        </row>
        <row r="93">
          <cell r="B93" t="str">
            <v>A little limited</v>
          </cell>
          <cell r="C93" t="str">
            <v>S</v>
          </cell>
          <cell r="D93">
            <v>35.479999999999997</v>
          </cell>
          <cell r="E93" t="str">
            <v/>
          </cell>
          <cell r="F93" t="str">
            <v/>
          </cell>
        </row>
        <row r="94">
          <cell r="B94" t="str">
            <v>Quite limited</v>
          </cell>
          <cell r="C94" t="str">
            <v>S</v>
          </cell>
          <cell r="D94">
            <v>37.950000000000003</v>
          </cell>
          <cell r="E94" t="str">
            <v/>
          </cell>
          <cell r="F94" t="str">
            <v/>
          </cell>
        </row>
        <row r="95">
          <cell r="B95" t="str">
            <v>Very limited</v>
          </cell>
          <cell r="C95" t="str">
            <v>S</v>
          </cell>
          <cell r="D95">
            <v>36.76</v>
          </cell>
          <cell r="E95" t="str">
            <v/>
          </cell>
          <cell r="F95" t="str">
            <v/>
          </cell>
        </row>
        <row r="96">
          <cell r="B96" t="str">
            <v>Couldn't buy it</v>
          </cell>
          <cell r="C96">
            <v>69.38</v>
          </cell>
          <cell r="D96">
            <v>16.399999999999999</v>
          </cell>
          <cell r="E96" t="str">
            <v>.</v>
          </cell>
          <cell r="F96" t="str">
            <v/>
          </cell>
        </row>
        <row r="97">
          <cell r="B97" t="str">
            <v>Not at all limited</v>
          </cell>
          <cell r="C97" t="str">
            <v>Ŝ</v>
          </cell>
          <cell r="D97">
            <v>16.809999999999999</v>
          </cell>
          <cell r="E97" t="str">
            <v/>
          </cell>
          <cell r="F97" t="str">
            <v/>
          </cell>
        </row>
        <row r="98">
          <cell r="B98" t="str">
            <v>A little limited</v>
          </cell>
          <cell r="C98" t="str">
            <v>S</v>
          </cell>
          <cell r="D98">
            <v>35.479999999999997</v>
          </cell>
          <cell r="E98" t="str">
            <v/>
          </cell>
          <cell r="F98" t="str">
            <v/>
          </cell>
        </row>
        <row r="99">
          <cell r="B99" t="str">
            <v>Quite or very limited</v>
          </cell>
          <cell r="C99">
            <v>50.02</v>
          </cell>
          <cell r="D99">
            <v>23.95</v>
          </cell>
          <cell r="E99" t="str">
            <v>.</v>
          </cell>
          <cell r="F99" t="str">
            <v/>
          </cell>
        </row>
        <row r="100">
          <cell r="B100" t="str">
            <v>Couldn't buy it</v>
          </cell>
          <cell r="C100">
            <v>69.38</v>
          </cell>
          <cell r="D100">
            <v>16.399999999999999</v>
          </cell>
          <cell r="E100" t="str">
            <v>.</v>
          </cell>
          <cell r="F100" t="str">
            <v/>
          </cell>
        </row>
        <row r="101">
          <cell r="B101" t="str">
            <v>Yes, can meet unexpected expense</v>
          </cell>
          <cell r="C101">
            <v>65.33</v>
          </cell>
          <cell r="D101">
            <v>15.22</v>
          </cell>
          <cell r="E101" t="str">
            <v>.</v>
          </cell>
          <cell r="F101" t="str">
            <v/>
          </cell>
        </row>
        <row r="102">
          <cell r="B102" t="str">
            <v>No, cannot meet unexpected expense</v>
          </cell>
          <cell r="C102">
            <v>67.09</v>
          </cell>
          <cell r="D102">
            <v>15.46</v>
          </cell>
          <cell r="E102" t="str">
            <v>.</v>
          </cell>
          <cell r="F102" t="str">
            <v/>
          </cell>
        </row>
        <row r="103">
          <cell r="B103" t="str">
            <v>Household had no vehicle access</v>
          </cell>
          <cell r="C103" t="str">
            <v>S</v>
          </cell>
          <cell r="D103">
            <v>35.869999999999997</v>
          </cell>
          <cell r="E103" t="str">
            <v/>
          </cell>
          <cell r="F103" t="str">
            <v/>
          </cell>
        </row>
        <row r="104">
          <cell r="B104" t="str">
            <v>Household had vehicle access</v>
          </cell>
          <cell r="C104">
            <v>64.94</v>
          </cell>
          <cell r="D104">
            <v>11.68</v>
          </cell>
          <cell r="E104" t="str">
            <v>.</v>
          </cell>
          <cell r="F104" t="str">
            <v/>
          </cell>
        </row>
        <row r="105">
          <cell r="B105" t="str">
            <v>Household had no access to device</v>
          </cell>
          <cell r="C105" t="str">
            <v>S</v>
          </cell>
          <cell r="D105">
            <v>64.84</v>
          </cell>
          <cell r="E105" t="str">
            <v/>
          </cell>
          <cell r="F105" t="str">
            <v/>
          </cell>
        </row>
        <row r="106">
          <cell r="B106" t="str">
            <v>Household had access to device</v>
          </cell>
          <cell r="C106">
            <v>65.44</v>
          </cell>
          <cell r="D106">
            <v>11.47</v>
          </cell>
          <cell r="E106" t="str">
            <v>.</v>
          </cell>
          <cell r="F106" t="str">
            <v/>
          </cell>
        </row>
        <row r="107">
          <cell r="B107" t="str">
            <v>One person household</v>
          </cell>
          <cell r="C107">
            <v>49.62</v>
          </cell>
          <cell r="D107">
            <v>20.350000000000001</v>
          </cell>
          <cell r="E107" t="str">
            <v>.</v>
          </cell>
          <cell r="F107" t="str">
            <v/>
          </cell>
        </row>
        <row r="108">
          <cell r="B108" t="str">
            <v>One parent with child(ren)</v>
          </cell>
          <cell r="C108">
            <v>63.73</v>
          </cell>
          <cell r="D108">
            <v>20.170000000000002</v>
          </cell>
          <cell r="E108" t="str">
            <v>.</v>
          </cell>
          <cell r="F108" t="str">
            <v/>
          </cell>
        </row>
        <row r="109">
          <cell r="B109" t="str">
            <v>Couple only</v>
          </cell>
          <cell r="C109" t="str">
            <v>S</v>
          </cell>
          <cell r="D109">
            <v>43.91</v>
          </cell>
          <cell r="E109" t="str">
            <v/>
          </cell>
          <cell r="F109" t="str">
            <v/>
          </cell>
        </row>
        <row r="110">
          <cell r="B110" t="str">
            <v>Couple with child(ren)</v>
          </cell>
          <cell r="C110">
            <v>78.349999999999994</v>
          </cell>
          <cell r="D110">
            <v>22.39</v>
          </cell>
          <cell r="E110" t="str">
            <v>.</v>
          </cell>
          <cell r="F110" t="str">
            <v/>
          </cell>
        </row>
        <row r="111">
          <cell r="B111" t="str">
            <v>Other multi-person household</v>
          </cell>
          <cell r="C111" t="str">
            <v>S</v>
          </cell>
          <cell r="D111">
            <v>52.14</v>
          </cell>
          <cell r="E111" t="str">
            <v/>
          </cell>
          <cell r="F111" t="str">
            <v/>
          </cell>
        </row>
        <row r="112">
          <cell r="B112" t="str">
            <v>Other household with couple and/or child</v>
          </cell>
          <cell r="C112">
            <v>73.150000000000006</v>
          </cell>
          <cell r="D112">
            <v>25.12</v>
          </cell>
          <cell r="E112" t="str">
            <v>.</v>
          </cell>
          <cell r="F112" t="str">
            <v/>
          </cell>
        </row>
        <row r="113">
          <cell r="B113" t="str">
            <v>One-person household</v>
          </cell>
          <cell r="C113">
            <v>49.62</v>
          </cell>
          <cell r="D113">
            <v>20.350000000000001</v>
          </cell>
          <cell r="E113" t="str">
            <v>.</v>
          </cell>
          <cell r="F113" t="str">
            <v/>
          </cell>
        </row>
        <row r="114">
          <cell r="B114" t="str">
            <v>Two-people household</v>
          </cell>
          <cell r="C114" t="str">
            <v>Ŝ</v>
          </cell>
          <cell r="D114">
            <v>17.86</v>
          </cell>
          <cell r="E114" t="str">
            <v/>
          </cell>
          <cell r="F114" t="str">
            <v/>
          </cell>
        </row>
        <row r="115">
          <cell r="B115" t="str">
            <v>Three-people household</v>
          </cell>
          <cell r="C115" t="str">
            <v>Ŝ</v>
          </cell>
          <cell r="D115">
            <v>19.670000000000002</v>
          </cell>
          <cell r="E115" t="str">
            <v/>
          </cell>
          <cell r="F115" t="str">
            <v/>
          </cell>
        </row>
        <row r="116">
          <cell r="B116" t="str">
            <v>Four-people household</v>
          </cell>
          <cell r="C116">
            <v>63.73</v>
          </cell>
          <cell r="D116">
            <v>27.49</v>
          </cell>
          <cell r="E116" t="str">
            <v>.</v>
          </cell>
          <cell r="F116" t="str">
            <v/>
          </cell>
        </row>
        <row r="117">
          <cell r="B117" t="str">
            <v>Five-or-more-people household</v>
          </cell>
          <cell r="C117">
            <v>69.06</v>
          </cell>
          <cell r="D117">
            <v>33.590000000000003</v>
          </cell>
          <cell r="E117" t="str">
            <v>.</v>
          </cell>
          <cell r="F117" t="str">
            <v/>
          </cell>
        </row>
        <row r="118">
          <cell r="B118" t="str">
            <v>No children in household</v>
          </cell>
          <cell r="C118">
            <v>48.35</v>
          </cell>
          <cell r="D118">
            <v>14.7</v>
          </cell>
          <cell r="E118" t="str">
            <v>.</v>
          </cell>
          <cell r="F118" t="str">
            <v/>
          </cell>
        </row>
        <row r="119">
          <cell r="B119" t="str">
            <v>One-child household</v>
          </cell>
          <cell r="C119" t="str">
            <v>Ŝ</v>
          </cell>
          <cell r="D119">
            <v>19.940000000000001</v>
          </cell>
          <cell r="E119" t="str">
            <v/>
          </cell>
          <cell r="F119" t="str">
            <v/>
          </cell>
        </row>
        <row r="120">
          <cell r="B120" t="str">
            <v>Two-or-more-children household</v>
          </cell>
          <cell r="C120">
            <v>72.66</v>
          </cell>
          <cell r="D120">
            <v>18.84</v>
          </cell>
          <cell r="E120" t="str">
            <v>.</v>
          </cell>
          <cell r="F120" t="str">
            <v/>
          </cell>
        </row>
        <row r="121">
          <cell r="B121" t="str">
            <v>No children in household</v>
          </cell>
          <cell r="C121">
            <v>48.35</v>
          </cell>
          <cell r="D121">
            <v>14.7</v>
          </cell>
          <cell r="E121" t="str">
            <v>.</v>
          </cell>
          <cell r="F121" t="str">
            <v/>
          </cell>
        </row>
        <row r="122">
          <cell r="B122" t="str">
            <v>One-or-more-children household</v>
          </cell>
          <cell r="C122">
            <v>75.69</v>
          </cell>
          <cell r="D122">
            <v>14.7</v>
          </cell>
          <cell r="E122" t="str">
            <v>.</v>
          </cell>
          <cell r="F122" t="str">
            <v/>
          </cell>
        </row>
        <row r="123">
          <cell r="B123" t="str">
            <v>Yes, lived at current address</v>
          </cell>
          <cell r="C123">
            <v>62.9</v>
          </cell>
          <cell r="D123">
            <v>14.2</v>
          </cell>
          <cell r="E123" t="str">
            <v>.</v>
          </cell>
          <cell r="F123" t="str">
            <v/>
          </cell>
        </row>
        <row r="124">
          <cell r="B124" t="str">
            <v>No, did not live at current address</v>
          </cell>
          <cell r="C124">
            <v>70.62</v>
          </cell>
          <cell r="D124">
            <v>18.399999999999999</v>
          </cell>
          <cell r="E124" t="str">
            <v>.</v>
          </cell>
          <cell r="F124" t="str">
            <v/>
          </cell>
        </row>
        <row r="125">
          <cell r="B125" t="str">
            <v>Owned</v>
          </cell>
          <cell r="C125" t="str">
            <v>Ŝ</v>
          </cell>
          <cell r="D125">
            <v>17.579999999999998</v>
          </cell>
          <cell r="E125" t="str">
            <v/>
          </cell>
          <cell r="F125" t="str">
            <v/>
          </cell>
        </row>
        <row r="126">
          <cell r="B126" t="str">
            <v>Rented, private</v>
          </cell>
          <cell r="C126">
            <v>67.11</v>
          </cell>
          <cell r="D126">
            <v>16.45</v>
          </cell>
          <cell r="E126" t="str">
            <v>.</v>
          </cell>
          <cell r="F126" t="str">
            <v/>
          </cell>
        </row>
        <row r="127">
          <cell r="B127" t="str">
            <v>Rented, government</v>
          </cell>
          <cell r="C127" t="str">
            <v>S</v>
          </cell>
          <cell r="D127">
            <v>37.479999999999997</v>
          </cell>
          <cell r="E127" t="str">
            <v/>
          </cell>
          <cell r="F127" t="str">
            <v/>
          </cell>
        </row>
        <row r="129">
          <cell r="B129"/>
          <cell r="C129"/>
          <cell r="D129"/>
          <cell r="E129"/>
          <cell r="F129"/>
        </row>
        <row r="130">
          <cell r="B130"/>
          <cell r="C130"/>
          <cell r="D130"/>
          <cell r="E130"/>
          <cell r="F130"/>
        </row>
      </sheetData>
      <sheetData sheetId="2">
        <row r="4">
          <cell r="B4" t="str">
            <v>New Zealand Average</v>
          </cell>
          <cell r="C4">
            <v>34.909999999999997</v>
          </cell>
          <cell r="D4">
            <v>9.69</v>
          </cell>
          <cell r="E4" t="str">
            <v>.‡</v>
          </cell>
          <cell r="F4" t="str">
            <v/>
          </cell>
        </row>
        <row r="5">
          <cell r="B5" t="str">
            <v>Male</v>
          </cell>
          <cell r="C5" t="str">
            <v>S</v>
          </cell>
          <cell r="D5">
            <v>20.98</v>
          </cell>
          <cell r="E5" t="str">
            <v/>
          </cell>
          <cell r="F5" t="str">
            <v/>
          </cell>
        </row>
        <row r="6">
          <cell r="B6" t="str">
            <v>Female</v>
          </cell>
          <cell r="C6">
            <v>33.200000000000003</v>
          </cell>
          <cell r="D6">
            <v>12.03</v>
          </cell>
          <cell r="E6" t="str">
            <v>.</v>
          </cell>
          <cell r="F6" t="str">
            <v/>
          </cell>
        </row>
        <row r="7">
          <cell r="B7" t="str">
            <v>Gender diverse</v>
          </cell>
          <cell r="C7" t="str">
            <v>Ŝ</v>
          </cell>
          <cell r="D7">
            <v>0</v>
          </cell>
          <cell r="E7" t="str">
            <v/>
          </cell>
          <cell r="F7" t="str">
            <v>*</v>
          </cell>
        </row>
        <row r="8">
          <cell r="B8" t="str">
            <v>Cis-male</v>
          </cell>
          <cell r="C8" t="str">
            <v>S</v>
          </cell>
          <cell r="D8">
            <v>20.98</v>
          </cell>
          <cell r="E8" t="str">
            <v/>
          </cell>
          <cell r="F8" t="str">
            <v/>
          </cell>
        </row>
        <row r="9">
          <cell r="B9" t="str">
            <v>Cis-female</v>
          </cell>
          <cell r="C9">
            <v>33.32</v>
          </cell>
          <cell r="D9">
            <v>12.05</v>
          </cell>
          <cell r="E9" t="str">
            <v>.</v>
          </cell>
          <cell r="F9" t="str">
            <v/>
          </cell>
        </row>
        <row r="10">
          <cell r="B10" t="str">
            <v>Gender-diverse or trans-gender</v>
          </cell>
          <cell r="C10" t="str">
            <v>S</v>
          </cell>
          <cell r="D10">
            <v>80.31</v>
          </cell>
          <cell r="E10" t="str">
            <v/>
          </cell>
          <cell r="F10" t="str">
            <v/>
          </cell>
        </row>
        <row r="11">
          <cell r="B11" t="str">
            <v>Heterosexual</v>
          </cell>
          <cell r="C11">
            <v>30.58</v>
          </cell>
          <cell r="D11">
            <v>9.18</v>
          </cell>
          <cell r="E11" t="str">
            <v>.‡</v>
          </cell>
          <cell r="F11" t="str">
            <v/>
          </cell>
        </row>
        <row r="12">
          <cell r="B12" t="str">
            <v>Gay or lesbian</v>
          </cell>
          <cell r="C12">
            <v>0</v>
          </cell>
          <cell r="D12">
            <v>0</v>
          </cell>
          <cell r="E12" t="str">
            <v>.</v>
          </cell>
          <cell r="F12" t="str">
            <v>*</v>
          </cell>
        </row>
        <row r="13">
          <cell r="B13" t="str">
            <v>Bisexual</v>
          </cell>
          <cell r="C13" t="str">
            <v>Ŝ</v>
          </cell>
          <cell r="D13">
            <v>14.26</v>
          </cell>
          <cell r="E13" t="str">
            <v/>
          </cell>
          <cell r="F13" t="str">
            <v>*</v>
          </cell>
        </row>
        <row r="14">
          <cell r="B14" t="str">
            <v>Other sexual identity</v>
          </cell>
          <cell r="C14" t="str">
            <v>S</v>
          </cell>
          <cell r="D14">
            <v>138.57</v>
          </cell>
          <cell r="E14" t="str">
            <v/>
          </cell>
          <cell r="F14" t="str">
            <v/>
          </cell>
        </row>
        <row r="15">
          <cell r="B15" t="str">
            <v>People with diverse sexualities</v>
          </cell>
          <cell r="C15">
            <v>85.04</v>
          </cell>
          <cell r="D15">
            <v>23.24</v>
          </cell>
          <cell r="E15" t="str">
            <v>.</v>
          </cell>
          <cell r="F15" t="str">
            <v>*</v>
          </cell>
        </row>
        <row r="16">
          <cell r="B16" t="str">
            <v>Not LGBT</v>
          </cell>
          <cell r="C16">
            <v>30.3</v>
          </cell>
          <cell r="D16">
            <v>9.18</v>
          </cell>
          <cell r="E16" t="str">
            <v>.‡</v>
          </cell>
          <cell r="F16" t="str">
            <v/>
          </cell>
        </row>
        <row r="17">
          <cell r="B17" t="str">
            <v>LGBT</v>
          </cell>
          <cell r="C17">
            <v>83.2</v>
          </cell>
          <cell r="D17">
            <v>23.5</v>
          </cell>
          <cell r="E17" t="str">
            <v>.</v>
          </cell>
          <cell r="F17" t="str">
            <v>*</v>
          </cell>
        </row>
        <row r="18">
          <cell r="B18" t="str">
            <v>15–19 years</v>
          </cell>
          <cell r="C18" t="str">
            <v>S</v>
          </cell>
          <cell r="D18">
            <v>33.28</v>
          </cell>
          <cell r="E18" t="str">
            <v/>
          </cell>
          <cell r="F18" t="str">
            <v/>
          </cell>
        </row>
        <row r="19">
          <cell r="B19" t="str">
            <v>20–29 years</v>
          </cell>
          <cell r="C19" t="str">
            <v>S</v>
          </cell>
          <cell r="D19">
            <v>24.95</v>
          </cell>
          <cell r="E19" t="str">
            <v/>
          </cell>
          <cell r="F19" t="str">
            <v/>
          </cell>
        </row>
        <row r="20">
          <cell r="B20" t="str">
            <v>30–39 years</v>
          </cell>
          <cell r="C20">
            <v>42.96</v>
          </cell>
          <cell r="D20">
            <v>20.74</v>
          </cell>
          <cell r="E20" t="str">
            <v>.</v>
          </cell>
          <cell r="F20" t="str">
            <v/>
          </cell>
        </row>
        <row r="21">
          <cell r="B21" t="str">
            <v>40–49 years</v>
          </cell>
          <cell r="C21" t="str">
            <v>S</v>
          </cell>
          <cell r="D21">
            <v>24.21</v>
          </cell>
          <cell r="E21" t="str">
            <v/>
          </cell>
          <cell r="F21" t="str">
            <v/>
          </cell>
        </row>
        <row r="22">
          <cell r="B22" t="str">
            <v>50–59 years</v>
          </cell>
          <cell r="C22" t="str">
            <v>SŜ</v>
          </cell>
          <cell r="D22">
            <v>15.68</v>
          </cell>
          <cell r="E22" t="str">
            <v/>
          </cell>
          <cell r="F22" t="str">
            <v/>
          </cell>
        </row>
        <row r="23">
          <cell r="B23" t="str">
            <v>60–64 years</v>
          </cell>
          <cell r="C23" t="str">
            <v>S</v>
          </cell>
          <cell r="D23">
            <v>50.52</v>
          </cell>
          <cell r="E23" t="str">
            <v/>
          </cell>
          <cell r="F23" t="str">
            <v/>
          </cell>
        </row>
        <row r="24">
          <cell r="B24" t="str">
            <v>65 years and over</v>
          </cell>
          <cell r="C24" t="str">
            <v>S</v>
          </cell>
          <cell r="D24">
            <v>31.99</v>
          </cell>
          <cell r="E24" t="str">
            <v/>
          </cell>
          <cell r="F24" t="str">
            <v/>
          </cell>
        </row>
        <row r="25">
          <cell r="B25" t="str">
            <v>15–29 years</v>
          </cell>
          <cell r="C25" t="str">
            <v>SŜ</v>
          </cell>
          <cell r="D25">
            <v>19.71</v>
          </cell>
          <cell r="E25" t="str">
            <v/>
          </cell>
          <cell r="F25" t="str">
            <v/>
          </cell>
        </row>
        <row r="26">
          <cell r="B26" t="str">
            <v>30–64 years</v>
          </cell>
          <cell r="C26">
            <v>33.880000000000003</v>
          </cell>
          <cell r="D26">
            <v>12.63</v>
          </cell>
          <cell r="E26" t="str">
            <v>.</v>
          </cell>
          <cell r="F26" t="str">
            <v/>
          </cell>
        </row>
        <row r="27">
          <cell r="B27" t="str">
            <v>65 years and over</v>
          </cell>
          <cell r="C27" t="str">
            <v>S</v>
          </cell>
          <cell r="D27">
            <v>31.99</v>
          </cell>
          <cell r="E27" t="str">
            <v/>
          </cell>
          <cell r="F27" t="str">
            <v/>
          </cell>
        </row>
        <row r="28">
          <cell r="B28" t="str">
            <v>15–19 years</v>
          </cell>
          <cell r="C28" t="str">
            <v>S</v>
          </cell>
          <cell r="D28">
            <v>33.28</v>
          </cell>
          <cell r="E28" t="str">
            <v/>
          </cell>
          <cell r="F28" t="str">
            <v/>
          </cell>
        </row>
        <row r="29">
          <cell r="B29" t="str">
            <v>20–29 years</v>
          </cell>
          <cell r="C29" t="str">
            <v>S</v>
          </cell>
          <cell r="D29">
            <v>24.95</v>
          </cell>
          <cell r="E29" t="str">
            <v/>
          </cell>
          <cell r="F29" t="str">
            <v/>
          </cell>
        </row>
        <row r="30">
          <cell r="B30" t="str">
            <v>NZ European</v>
          </cell>
          <cell r="C30">
            <v>35.19</v>
          </cell>
          <cell r="D30">
            <v>12.13</v>
          </cell>
          <cell r="E30" t="str">
            <v>.</v>
          </cell>
          <cell r="F30" t="str">
            <v/>
          </cell>
        </row>
        <row r="31">
          <cell r="B31" t="str">
            <v>Māori</v>
          </cell>
          <cell r="C31" t="str">
            <v>Ŝ</v>
          </cell>
          <cell r="D31">
            <v>19.61</v>
          </cell>
          <cell r="E31" t="str">
            <v/>
          </cell>
          <cell r="F31" t="str">
            <v/>
          </cell>
        </row>
        <row r="32">
          <cell r="B32" t="str">
            <v>Pacific peoples</v>
          </cell>
          <cell r="C32" t="str">
            <v>SŜ</v>
          </cell>
          <cell r="D32">
            <v>18.36</v>
          </cell>
          <cell r="E32" t="str">
            <v/>
          </cell>
          <cell r="F32" t="str">
            <v/>
          </cell>
        </row>
        <row r="33">
          <cell r="B33" t="str">
            <v>Asian</v>
          </cell>
          <cell r="C33" t="str">
            <v>S</v>
          </cell>
          <cell r="D33">
            <v>28.63</v>
          </cell>
          <cell r="E33" t="str">
            <v/>
          </cell>
          <cell r="F33" t="str">
            <v/>
          </cell>
        </row>
        <row r="34">
          <cell r="B34" t="str">
            <v>Chinese</v>
          </cell>
          <cell r="C34" t="str">
            <v>Ŝ</v>
          </cell>
          <cell r="D34">
            <v>0</v>
          </cell>
          <cell r="E34" t="str">
            <v/>
          </cell>
          <cell r="F34" t="str">
            <v>*</v>
          </cell>
        </row>
        <row r="35">
          <cell r="B35" t="str">
            <v>Indian</v>
          </cell>
          <cell r="C35">
            <v>0</v>
          </cell>
          <cell r="D35">
            <v>0</v>
          </cell>
          <cell r="E35" t="str">
            <v>.</v>
          </cell>
          <cell r="F35" t="str">
            <v>*</v>
          </cell>
        </row>
        <row r="36">
          <cell r="B36" t="str">
            <v>Other Asian ethnicity</v>
          </cell>
          <cell r="C36">
            <v>0</v>
          </cell>
          <cell r="D36">
            <v>0</v>
          </cell>
          <cell r="E36" t="str">
            <v>.</v>
          </cell>
          <cell r="F36" t="str">
            <v>*</v>
          </cell>
        </row>
        <row r="37">
          <cell r="B37" t="str">
            <v>Other ethnicity</v>
          </cell>
          <cell r="C37" t="str">
            <v>S</v>
          </cell>
          <cell r="D37">
            <v>147.08000000000001</v>
          </cell>
          <cell r="E37" t="str">
            <v/>
          </cell>
          <cell r="F37" t="str">
            <v/>
          </cell>
        </row>
        <row r="38">
          <cell r="B38" t="str">
            <v>Other ethnicity (except European and Māori)</v>
          </cell>
          <cell r="C38" t="str">
            <v>SŜ</v>
          </cell>
          <cell r="D38">
            <v>18.07</v>
          </cell>
          <cell r="E38" t="str">
            <v/>
          </cell>
          <cell r="F38" t="str">
            <v/>
          </cell>
        </row>
        <row r="39">
          <cell r="B39" t="str">
            <v>Other ethnicity (except European, Māori and Asian)</v>
          </cell>
          <cell r="C39" t="str">
            <v>S</v>
          </cell>
          <cell r="D39">
            <v>25.91</v>
          </cell>
          <cell r="E39" t="str">
            <v/>
          </cell>
          <cell r="F39" t="str">
            <v/>
          </cell>
        </row>
        <row r="40">
          <cell r="B40" t="str">
            <v>Other ethnicity (except European, Māori and Pacific)</v>
          </cell>
          <cell r="C40" t="str">
            <v>S</v>
          </cell>
          <cell r="D40">
            <v>40.270000000000003</v>
          </cell>
          <cell r="E40" t="str">
            <v/>
          </cell>
          <cell r="F40" t="str">
            <v/>
          </cell>
        </row>
        <row r="41">
          <cell r="B41">
            <v>2018</v>
          </cell>
          <cell r="C41">
            <v>33.5</v>
          </cell>
          <cell r="D41">
            <v>13.76</v>
          </cell>
          <cell r="E41" t="str">
            <v>.</v>
          </cell>
          <cell r="F41" t="str">
            <v/>
          </cell>
        </row>
        <row r="42">
          <cell r="B42" t="str">
            <v>2019/20</v>
          </cell>
          <cell r="C42">
            <v>36.96</v>
          </cell>
          <cell r="D42">
            <v>15.43</v>
          </cell>
          <cell r="E42" t="str">
            <v>.</v>
          </cell>
          <cell r="F42" t="str">
            <v/>
          </cell>
        </row>
        <row r="43">
          <cell r="B43" t="str">
            <v>Auckland</v>
          </cell>
          <cell r="C43" t="str">
            <v>SŜ</v>
          </cell>
          <cell r="D43">
            <v>15.27</v>
          </cell>
          <cell r="E43" t="str">
            <v/>
          </cell>
          <cell r="F43" t="str">
            <v/>
          </cell>
        </row>
        <row r="44">
          <cell r="B44" t="str">
            <v>Wellington</v>
          </cell>
          <cell r="C44" t="str">
            <v>S</v>
          </cell>
          <cell r="D44">
            <v>28.78</v>
          </cell>
          <cell r="E44" t="str">
            <v/>
          </cell>
          <cell r="F44" t="str">
            <v/>
          </cell>
        </row>
        <row r="45">
          <cell r="B45" t="str">
            <v>Rest of North Island</v>
          </cell>
          <cell r="C45" t="str">
            <v>Ŝ</v>
          </cell>
          <cell r="D45">
            <v>17.010000000000002</v>
          </cell>
          <cell r="E45" t="str">
            <v/>
          </cell>
          <cell r="F45" t="str">
            <v/>
          </cell>
        </row>
        <row r="46">
          <cell r="B46" t="str">
            <v>Canterbury</v>
          </cell>
          <cell r="C46" t="str">
            <v>S</v>
          </cell>
          <cell r="D46">
            <v>32.06</v>
          </cell>
          <cell r="E46" t="str">
            <v/>
          </cell>
          <cell r="F46" t="str">
            <v/>
          </cell>
        </row>
        <row r="47">
          <cell r="B47" t="str">
            <v>Rest of South Island</v>
          </cell>
          <cell r="C47" t="str">
            <v>S</v>
          </cell>
          <cell r="D47">
            <v>34.72</v>
          </cell>
          <cell r="E47" t="str">
            <v/>
          </cell>
          <cell r="F47" t="str">
            <v/>
          </cell>
        </row>
        <row r="48">
          <cell r="B48" t="str">
            <v>Major urban area</v>
          </cell>
          <cell r="C48">
            <v>31.56</v>
          </cell>
          <cell r="D48">
            <v>13.03</v>
          </cell>
          <cell r="E48" t="str">
            <v>.</v>
          </cell>
          <cell r="F48" t="str">
            <v/>
          </cell>
        </row>
        <row r="49">
          <cell r="B49" t="str">
            <v>Large urban area</v>
          </cell>
          <cell r="C49">
            <v>56.85</v>
          </cell>
          <cell r="D49">
            <v>28</v>
          </cell>
          <cell r="E49" t="str">
            <v>.</v>
          </cell>
          <cell r="F49" t="str">
            <v/>
          </cell>
        </row>
        <row r="50">
          <cell r="B50" t="str">
            <v>Medium urban area</v>
          </cell>
          <cell r="C50" t="str">
            <v>S</v>
          </cell>
          <cell r="D50">
            <v>64.69</v>
          </cell>
          <cell r="E50" t="str">
            <v/>
          </cell>
          <cell r="F50" t="str">
            <v/>
          </cell>
        </row>
        <row r="51">
          <cell r="B51" t="str">
            <v>Small urban area</v>
          </cell>
          <cell r="C51" t="str">
            <v>S</v>
          </cell>
          <cell r="D51">
            <v>35.340000000000003</v>
          </cell>
          <cell r="E51" t="str">
            <v/>
          </cell>
          <cell r="F51" t="str">
            <v/>
          </cell>
        </row>
        <row r="52">
          <cell r="B52" t="str">
            <v>Rural settlement/rural other</v>
          </cell>
          <cell r="C52" t="str">
            <v>SŜ</v>
          </cell>
          <cell r="D52">
            <v>19.739999999999998</v>
          </cell>
          <cell r="E52" t="str">
            <v/>
          </cell>
          <cell r="F52" t="str">
            <v/>
          </cell>
        </row>
        <row r="53">
          <cell r="B53" t="str">
            <v>Major urban area</v>
          </cell>
          <cell r="C53">
            <v>31.56</v>
          </cell>
          <cell r="D53">
            <v>13.03</v>
          </cell>
          <cell r="E53" t="str">
            <v>.</v>
          </cell>
          <cell r="F53" t="str">
            <v/>
          </cell>
        </row>
        <row r="54">
          <cell r="B54" t="str">
            <v>Medium/large urban area</v>
          </cell>
          <cell r="C54" t="str">
            <v>S</v>
          </cell>
          <cell r="D54">
            <v>31.18</v>
          </cell>
          <cell r="E54" t="str">
            <v/>
          </cell>
          <cell r="F54" t="str">
            <v/>
          </cell>
        </row>
        <row r="55">
          <cell r="B55" t="str">
            <v>Small urban/rural area</v>
          </cell>
          <cell r="C55" t="str">
            <v>SŜ</v>
          </cell>
          <cell r="D55">
            <v>18.989999999999998</v>
          </cell>
          <cell r="E55" t="str">
            <v/>
          </cell>
          <cell r="F55" t="str">
            <v/>
          </cell>
        </row>
        <row r="56">
          <cell r="B56" t="str">
            <v>Quintile 1 (least deprived)</v>
          </cell>
          <cell r="C56" t="str">
            <v>S</v>
          </cell>
          <cell r="D56">
            <v>26.98</v>
          </cell>
          <cell r="E56" t="str">
            <v/>
          </cell>
          <cell r="F56" t="str">
            <v/>
          </cell>
        </row>
        <row r="57">
          <cell r="B57" t="str">
            <v>Quintile 2</v>
          </cell>
          <cell r="C57" t="str">
            <v>S</v>
          </cell>
          <cell r="D57">
            <v>31.92</v>
          </cell>
          <cell r="E57" t="str">
            <v/>
          </cell>
          <cell r="F57" t="str">
            <v/>
          </cell>
        </row>
        <row r="58">
          <cell r="B58" t="str">
            <v>Quintile 3</v>
          </cell>
          <cell r="C58" t="str">
            <v>S</v>
          </cell>
          <cell r="D58">
            <v>21.45</v>
          </cell>
          <cell r="E58" t="str">
            <v/>
          </cell>
          <cell r="F58" t="str">
            <v/>
          </cell>
        </row>
        <row r="59">
          <cell r="B59" t="str">
            <v>Quintile 4</v>
          </cell>
          <cell r="C59" t="str">
            <v>S</v>
          </cell>
          <cell r="D59">
            <v>27.37</v>
          </cell>
          <cell r="E59" t="str">
            <v/>
          </cell>
          <cell r="F59" t="str">
            <v/>
          </cell>
        </row>
        <row r="60">
          <cell r="B60" t="str">
            <v>Quintile 5 (most deprived)</v>
          </cell>
          <cell r="C60" t="str">
            <v>Ŝ</v>
          </cell>
          <cell r="D60">
            <v>17.52</v>
          </cell>
          <cell r="E60" t="str">
            <v/>
          </cell>
          <cell r="F60" t="str">
            <v/>
          </cell>
        </row>
        <row r="61">
          <cell r="B61" t="str">
            <v>Had partner within last 12 months</v>
          </cell>
          <cell r="C61">
            <v>35.700000000000003</v>
          </cell>
          <cell r="D61">
            <v>11.65</v>
          </cell>
          <cell r="E61" t="str">
            <v>.</v>
          </cell>
          <cell r="F61" t="str">
            <v/>
          </cell>
        </row>
        <row r="62">
          <cell r="B62" t="str">
            <v>Did not have partner within last 12 months</v>
          </cell>
          <cell r="C62" t="str">
            <v>S</v>
          </cell>
          <cell r="D62">
            <v>22.05</v>
          </cell>
          <cell r="E62" t="str">
            <v/>
          </cell>
          <cell r="F62" t="str">
            <v/>
          </cell>
        </row>
        <row r="63">
          <cell r="B63" t="str">
            <v>Has ever had a partner</v>
          </cell>
          <cell r="C63">
            <v>36.56</v>
          </cell>
          <cell r="D63">
            <v>10.19</v>
          </cell>
          <cell r="E63" t="str">
            <v>.</v>
          </cell>
          <cell r="F63" t="str">
            <v/>
          </cell>
        </row>
        <row r="64">
          <cell r="B64" t="str">
            <v>Has never had a partner</v>
          </cell>
          <cell r="C64">
            <v>0</v>
          </cell>
          <cell r="D64">
            <v>0</v>
          </cell>
          <cell r="E64" t="str">
            <v>.</v>
          </cell>
          <cell r="F64" t="str">
            <v>*</v>
          </cell>
        </row>
        <row r="65">
          <cell r="B65" t="str">
            <v>Partnered – legally registered</v>
          </cell>
          <cell r="C65" t="str">
            <v>Ŝ</v>
          </cell>
          <cell r="D65">
            <v>15.96</v>
          </cell>
          <cell r="E65" t="str">
            <v/>
          </cell>
          <cell r="F65" t="str">
            <v/>
          </cell>
        </row>
        <row r="66">
          <cell r="B66" t="str">
            <v>Partnered – not legally registered</v>
          </cell>
          <cell r="C66" t="str">
            <v>S</v>
          </cell>
          <cell r="D66">
            <v>23.49</v>
          </cell>
          <cell r="E66" t="str">
            <v/>
          </cell>
          <cell r="F66" t="str">
            <v/>
          </cell>
        </row>
        <row r="67">
          <cell r="B67" t="str">
            <v>Non-partnered</v>
          </cell>
          <cell r="C67" t="str">
            <v>Ŝ</v>
          </cell>
          <cell r="D67">
            <v>15.36</v>
          </cell>
          <cell r="E67" t="str">
            <v/>
          </cell>
          <cell r="F67" t="str">
            <v/>
          </cell>
        </row>
        <row r="68">
          <cell r="B68" t="str">
            <v>Never married and never in a civil union</v>
          </cell>
          <cell r="C68" t="str">
            <v>SŜ</v>
          </cell>
          <cell r="D68">
            <v>15.8</v>
          </cell>
          <cell r="E68" t="str">
            <v/>
          </cell>
          <cell r="F68" t="str">
            <v/>
          </cell>
        </row>
        <row r="69">
          <cell r="B69" t="str">
            <v>Divorced</v>
          </cell>
          <cell r="C69" t="str">
            <v>S</v>
          </cell>
          <cell r="D69">
            <v>37.53</v>
          </cell>
          <cell r="E69" t="str">
            <v/>
          </cell>
          <cell r="F69" t="str">
            <v/>
          </cell>
        </row>
        <row r="70">
          <cell r="B70" t="str">
            <v>Widowed/surviving partner</v>
          </cell>
          <cell r="C70" t="str">
            <v>S</v>
          </cell>
          <cell r="D70">
            <v>85.45</v>
          </cell>
          <cell r="E70" t="str">
            <v/>
          </cell>
          <cell r="F70" t="str">
            <v/>
          </cell>
        </row>
        <row r="71">
          <cell r="B71" t="str">
            <v>Separated</v>
          </cell>
          <cell r="C71" t="str">
            <v>S</v>
          </cell>
          <cell r="D71">
            <v>27.71</v>
          </cell>
          <cell r="E71" t="str">
            <v/>
          </cell>
          <cell r="F71" t="str">
            <v/>
          </cell>
        </row>
        <row r="72">
          <cell r="B72" t="str">
            <v>Married/civil union/de facto</v>
          </cell>
          <cell r="C72" t="str">
            <v>Ŝ</v>
          </cell>
          <cell r="D72">
            <v>15.61</v>
          </cell>
          <cell r="E72" t="str">
            <v/>
          </cell>
          <cell r="F72" t="str">
            <v/>
          </cell>
        </row>
        <row r="73">
          <cell r="B73" t="str">
            <v>Adults with disability</v>
          </cell>
          <cell r="C73" t="str">
            <v>S</v>
          </cell>
          <cell r="D73">
            <v>36.74</v>
          </cell>
          <cell r="E73" t="str">
            <v/>
          </cell>
          <cell r="F73" t="str">
            <v/>
          </cell>
        </row>
        <row r="74">
          <cell r="B74" t="str">
            <v>Adults without disability</v>
          </cell>
          <cell r="C74">
            <v>36.770000000000003</v>
          </cell>
          <cell r="D74">
            <v>9.8699999999999992</v>
          </cell>
          <cell r="E74" t="str">
            <v>.‡</v>
          </cell>
          <cell r="F74" t="str">
            <v/>
          </cell>
        </row>
        <row r="75">
          <cell r="B75" t="str">
            <v>Low level of psychological distress</v>
          </cell>
          <cell r="C75">
            <v>32.99</v>
          </cell>
          <cell r="D75">
            <v>10.66</v>
          </cell>
          <cell r="E75" t="str">
            <v>.</v>
          </cell>
          <cell r="F75" t="str">
            <v/>
          </cell>
        </row>
        <row r="76">
          <cell r="B76" t="str">
            <v>Moderate level of psychological distress</v>
          </cell>
          <cell r="C76">
            <v>69.98</v>
          </cell>
          <cell r="D76">
            <v>23.89</v>
          </cell>
          <cell r="E76" t="str">
            <v>.</v>
          </cell>
          <cell r="F76" t="str">
            <v>*</v>
          </cell>
        </row>
        <row r="77">
          <cell r="B77" t="str">
            <v>High level of psychological distress</v>
          </cell>
          <cell r="C77" t="str">
            <v>S</v>
          </cell>
          <cell r="D77">
            <v>31.28</v>
          </cell>
          <cell r="E77" t="str">
            <v/>
          </cell>
          <cell r="F77" t="str">
            <v/>
          </cell>
        </row>
        <row r="78">
          <cell r="B78" t="str">
            <v>No probable serious mental illness</v>
          </cell>
          <cell r="C78">
            <v>32.99</v>
          </cell>
          <cell r="D78">
            <v>10.66</v>
          </cell>
          <cell r="E78" t="str">
            <v>.</v>
          </cell>
          <cell r="F78" t="str">
            <v/>
          </cell>
        </row>
        <row r="79">
          <cell r="B79" t="str">
            <v>Probable serious mental illness</v>
          </cell>
          <cell r="C79">
            <v>69.98</v>
          </cell>
          <cell r="D79">
            <v>23.89</v>
          </cell>
          <cell r="E79" t="str">
            <v>.</v>
          </cell>
          <cell r="F79" t="str">
            <v>*</v>
          </cell>
        </row>
        <row r="80">
          <cell r="B80" t="str">
            <v>Employed</v>
          </cell>
          <cell r="C80">
            <v>30.55</v>
          </cell>
          <cell r="D80">
            <v>13.02</v>
          </cell>
          <cell r="E80" t="str">
            <v>.</v>
          </cell>
          <cell r="F80" t="str">
            <v/>
          </cell>
        </row>
        <row r="81">
          <cell r="B81" t="str">
            <v>Unemployed</v>
          </cell>
          <cell r="C81" t="str">
            <v>S</v>
          </cell>
          <cell r="D81">
            <v>66.41</v>
          </cell>
          <cell r="E81" t="str">
            <v/>
          </cell>
          <cell r="F81" t="str">
            <v/>
          </cell>
        </row>
        <row r="82">
          <cell r="B82" t="str">
            <v>Retired</v>
          </cell>
          <cell r="C82" t="str">
            <v>S</v>
          </cell>
          <cell r="D82">
            <v>35.15</v>
          </cell>
          <cell r="E82" t="str">
            <v/>
          </cell>
          <cell r="F82" t="str">
            <v/>
          </cell>
        </row>
        <row r="83">
          <cell r="B83" t="str">
            <v>Home or caring duties or voluntary work</v>
          </cell>
          <cell r="C83" t="str">
            <v>S</v>
          </cell>
          <cell r="D83">
            <v>35.75</v>
          </cell>
          <cell r="E83" t="str">
            <v/>
          </cell>
          <cell r="F83" t="str">
            <v/>
          </cell>
        </row>
        <row r="84">
          <cell r="B84" t="str">
            <v>Not employed, studying</v>
          </cell>
          <cell r="C84" t="str">
            <v>S</v>
          </cell>
          <cell r="D84">
            <v>20.84</v>
          </cell>
          <cell r="E84" t="str">
            <v/>
          </cell>
          <cell r="F84" t="str">
            <v/>
          </cell>
        </row>
        <row r="85">
          <cell r="B85" t="str">
            <v>Not employed, not actively seeking work/unable to work</v>
          </cell>
          <cell r="C85" t="str">
            <v>S</v>
          </cell>
          <cell r="D85">
            <v>37.97</v>
          </cell>
          <cell r="E85" t="str">
            <v/>
          </cell>
          <cell r="F85" t="str">
            <v/>
          </cell>
        </row>
        <row r="86">
          <cell r="B86" t="str">
            <v>Other employment status</v>
          </cell>
          <cell r="C86">
            <v>0</v>
          </cell>
          <cell r="D86">
            <v>0</v>
          </cell>
          <cell r="E86" t="str">
            <v>.</v>
          </cell>
          <cell r="F86" t="str">
            <v>*</v>
          </cell>
        </row>
        <row r="87">
          <cell r="B87" t="str">
            <v>Not in the labour force</v>
          </cell>
          <cell r="C87">
            <v>40.74</v>
          </cell>
          <cell r="D87">
            <v>18.579999999999998</v>
          </cell>
          <cell r="E87" t="str">
            <v>.</v>
          </cell>
          <cell r="F87" t="str">
            <v/>
          </cell>
        </row>
        <row r="88">
          <cell r="B88" t="str">
            <v>Personal income: $20,000 or less</v>
          </cell>
          <cell r="C88" t="str">
            <v>S</v>
          </cell>
          <cell r="D88">
            <v>20.75</v>
          </cell>
          <cell r="E88" t="str">
            <v/>
          </cell>
          <cell r="F88" t="str">
            <v/>
          </cell>
        </row>
        <row r="89">
          <cell r="B89" t="str">
            <v>Personal income: $20,001–$40,000</v>
          </cell>
          <cell r="C89" t="str">
            <v>Ŝ</v>
          </cell>
          <cell r="D89">
            <v>17.61</v>
          </cell>
          <cell r="E89" t="str">
            <v/>
          </cell>
          <cell r="F89" t="str">
            <v/>
          </cell>
        </row>
        <row r="90">
          <cell r="B90" t="str">
            <v>Personal income: $40,001–$60,000</v>
          </cell>
          <cell r="C90" t="str">
            <v>S</v>
          </cell>
          <cell r="D90">
            <v>21.43</v>
          </cell>
          <cell r="E90" t="str">
            <v/>
          </cell>
          <cell r="F90" t="str">
            <v/>
          </cell>
        </row>
        <row r="91">
          <cell r="B91" t="str">
            <v>Personal income: $60,001 or more</v>
          </cell>
          <cell r="C91" t="str">
            <v>S</v>
          </cell>
          <cell r="D91">
            <v>22.19</v>
          </cell>
          <cell r="E91" t="str">
            <v/>
          </cell>
          <cell r="F91" t="str">
            <v/>
          </cell>
        </row>
        <row r="92">
          <cell r="B92" t="str">
            <v>Household income: $40,000 or less</v>
          </cell>
          <cell r="C92">
            <v>44.09</v>
          </cell>
          <cell r="D92">
            <v>15.61</v>
          </cell>
          <cell r="E92" t="str">
            <v>.</v>
          </cell>
          <cell r="F92" t="str">
            <v/>
          </cell>
        </row>
        <row r="93">
          <cell r="B93" t="str">
            <v>Household income: $40,001–$60,000</v>
          </cell>
          <cell r="C93" t="str">
            <v>S</v>
          </cell>
          <cell r="D93">
            <v>23.95</v>
          </cell>
          <cell r="E93" t="str">
            <v/>
          </cell>
          <cell r="F93" t="str">
            <v/>
          </cell>
        </row>
        <row r="94">
          <cell r="B94" t="str">
            <v>Household income: $60,001–$100,000</v>
          </cell>
          <cell r="C94" t="str">
            <v>S</v>
          </cell>
          <cell r="D94">
            <v>24.63</v>
          </cell>
          <cell r="E94" t="str">
            <v/>
          </cell>
          <cell r="F94" t="str">
            <v/>
          </cell>
        </row>
        <row r="95">
          <cell r="B95" t="str">
            <v>Household income: $100,001 or more</v>
          </cell>
          <cell r="C95" t="str">
            <v>SŜ</v>
          </cell>
          <cell r="D95">
            <v>18.98</v>
          </cell>
          <cell r="E95" t="str">
            <v/>
          </cell>
          <cell r="F95" t="str">
            <v/>
          </cell>
        </row>
        <row r="96">
          <cell r="B96" t="str">
            <v>Not at all limited</v>
          </cell>
          <cell r="C96" t="str">
            <v>Ŝ</v>
          </cell>
          <cell r="D96">
            <v>19.149999999999999</v>
          </cell>
          <cell r="E96" t="str">
            <v/>
          </cell>
          <cell r="F96" t="str">
            <v/>
          </cell>
        </row>
        <row r="97">
          <cell r="B97" t="str">
            <v>A little limited</v>
          </cell>
          <cell r="C97" t="str">
            <v>SŜ</v>
          </cell>
          <cell r="D97">
            <v>19.21</v>
          </cell>
          <cell r="E97" t="str">
            <v/>
          </cell>
          <cell r="F97" t="str">
            <v/>
          </cell>
        </row>
        <row r="98">
          <cell r="B98" t="str">
            <v>Quite limited</v>
          </cell>
          <cell r="C98" t="str">
            <v>S</v>
          </cell>
          <cell r="D98">
            <v>28.88</v>
          </cell>
          <cell r="E98" t="str">
            <v/>
          </cell>
          <cell r="F98" t="str">
            <v/>
          </cell>
        </row>
        <row r="99">
          <cell r="B99" t="str">
            <v>Very limited</v>
          </cell>
          <cell r="C99" t="str">
            <v>S</v>
          </cell>
          <cell r="D99">
            <v>28.72</v>
          </cell>
          <cell r="E99" t="str">
            <v/>
          </cell>
          <cell r="F99" t="str">
            <v/>
          </cell>
        </row>
        <row r="100">
          <cell r="B100" t="str">
            <v>Couldn't buy it</v>
          </cell>
          <cell r="C100" t="str">
            <v>SŜ</v>
          </cell>
          <cell r="D100">
            <v>16.82</v>
          </cell>
          <cell r="E100" t="str">
            <v/>
          </cell>
          <cell r="F100" t="str">
            <v/>
          </cell>
        </row>
        <row r="101">
          <cell r="B101" t="str">
            <v>Not at all limited</v>
          </cell>
          <cell r="C101" t="str">
            <v>Ŝ</v>
          </cell>
          <cell r="D101">
            <v>19.149999999999999</v>
          </cell>
          <cell r="E101" t="str">
            <v/>
          </cell>
          <cell r="F101" t="str">
            <v/>
          </cell>
        </row>
        <row r="102">
          <cell r="B102" t="str">
            <v>A little limited</v>
          </cell>
          <cell r="C102" t="str">
            <v>SŜ</v>
          </cell>
          <cell r="D102">
            <v>19.21</v>
          </cell>
          <cell r="E102" t="str">
            <v/>
          </cell>
          <cell r="F102" t="str">
            <v/>
          </cell>
        </row>
        <row r="103">
          <cell r="B103" t="str">
            <v>Quite or very limited</v>
          </cell>
          <cell r="C103">
            <v>44.89</v>
          </cell>
          <cell r="D103">
            <v>22.12</v>
          </cell>
          <cell r="E103" t="str">
            <v>.</v>
          </cell>
          <cell r="F103" t="str">
            <v/>
          </cell>
        </row>
        <row r="104">
          <cell r="B104" t="str">
            <v>Couldn't buy it</v>
          </cell>
          <cell r="C104" t="str">
            <v>SŜ</v>
          </cell>
          <cell r="D104">
            <v>16.82</v>
          </cell>
          <cell r="E104" t="str">
            <v/>
          </cell>
          <cell r="F104" t="str">
            <v/>
          </cell>
        </row>
        <row r="105">
          <cell r="B105" t="str">
            <v>Yes, can meet unexpected expense</v>
          </cell>
          <cell r="C105">
            <v>35.75</v>
          </cell>
          <cell r="D105">
            <v>12.75</v>
          </cell>
          <cell r="E105" t="str">
            <v>.</v>
          </cell>
          <cell r="F105" t="str">
            <v/>
          </cell>
        </row>
        <row r="106">
          <cell r="B106" t="str">
            <v>No, cannot meet unexpected expense</v>
          </cell>
          <cell r="C106" t="str">
            <v>Ŝ</v>
          </cell>
          <cell r="D106">
            <v>14.4</v>
          </cell>
          <cell r="E106" t="str">
            <v/>
          </cell>
          <cell r="F106" t="str">
            <v/>
          </cell>
        </row>
        <row r="107">
          <cell r="B107" t="str">
            <v>Household had no vehicle access</v>
          </cell>
          <cell r="C107" t="str">
            <v>S</v>
          </cell>
          <cell r="D107">
            <v>28.39</v>
          </cell>
          <cell r="E107" t="str">
            <v/>
          </cell>
          <cell r="F107" t="str">
            <v/>
          </cell>
        </row>
        <row r="108">
          <cell r="B108" t="str">
            <v>Household had vehicle access</v>
          </cell>
          <cell r="C108">
            <v>34.049999999999997</v>
          </cell>
          <cell r="D108">
            <v>10.28</v>
          </cell>
          <cell r="E108" t="str">
            <v>.</v>
          </cell>
          <cell r="F108" t="str">
            <v/>
          </cell>
        </row>
        <row r="109">
          <cell r="B109" t="str">
            <v>Household had no access to device</v>
          </cell>
          <cell r="C109" t="str">
            <v>S</v>
          </cell>
          <cell r="D109">
            <v>28.1</v>
          </cell>
          <cell r="E109" t="str">
            <v/>
          </cell>
          <cell r="F109" t="str">
            <v/>
          </cell>
        </row>
        <row r="110">
          <cell r="B110" t="str">
            <v>Household had access to device</v>
          </cell>
          <cell r="C110">
            <v>35.43</v>
          </cell>
          <cell r="D110">
            <v>9.82</v>
          </cell>
          <cell r="E110" t="str">
            <v>.‡</v>
          </cell>
          <cell r="F110" t="str">
            <v/>
          </cell>
        </row>
        <row r="111">
          <cell r="B111" t="str">
            <v>One person household</v>
          </cell>
          <cell r="C111" t="str">
            <v>Ŝ</v>
          </cell>
          <cell r="D111">
            <v>16.8</v>
          </cell>
          <cell r="E111" t="str">
            <v/>
          </cell>
          <cell r="F111" t="str">
            <v/>
          </cell>
        </row>
        <row r="112">
          <cell r="B112" t="str">
            <v>One parent with child(ren)</v>
          </cell>
          <cell r="C112" t="str">
            <v>S</v>
          </cell>
          <cell r="D112">
            <v>22.62</v>
          </cell>
          <cell r="E112" t="str">
            <v/>
          </cell>
          <cell r="F112" t="str">
            <v/>
          </cell>
        </row>
        <row r="113">
          <cell r="B113" t="str">
            <v>Couple only</v>
          </cell>
          <cell r="C113" t="str">
            <v>S</v>
          </cell>
          <cell r="D113">
            <v>35.33</v>
          </cell>
          <cell r="E113" t="str">
            <v/>
          </cell>
          <cell r="F113" t="str">
            <v/>
          </cell>
        </row>
        <row r="114">
          <cell r="B114" t="str">
            <v>Couple with child(ren)</v>
          </cell>
          <cell r="C114" t="str">
            <v>S</v>
          </cell>
          <cell r="D114">
            <v>29.36</v>
          </cell>
          <cell r="E114" t="str">
            <v/>
          </cell>
          <cell r="F114" t="str">
            <v/>
          </cell>
        </row>
        <row r="115">
          <cell r="B115" t="str">
            <v>Other multi-person household</v>
          </cell>
          <cell r="C115" t="str">
            <v>S</v>
          </cell>
          <cell r="D115">
            <v>38.380000000000003</v>
          </cell>
          <cell r="E115" t="str">
            <v/>
          </cell>
          <cell r="F115" t="str">
            <v/>
          </cell>
        </row>
        <row r="116">
          <cell r="B116" t="str">
            <v>Other household with couple and/or child</v>
          </cell>
          <cell r="C116" t="str">
            <v>SŜ</v>
          </cell>
          <cell r="D116">
            <v>17.97</v>
          </cell>
          <cell r="E116" t="str">
            <v/>
          </cell>
          <cell r="F116" t="str">
            <v/>
          </cell>
        </row>
        <row r="117">
          <cell r="B117" t="str">
            <v>One-person household</v>
          </cell>
          <cell r="C117" t="str">
            <v>Ŝ</v>
          </cell>
          <cell r="D117">
            <v>16.8</v>
          </cell>
          <cell r="E117" t="str">
            <v/>
          </cell>
          <cell r="F117" t="str">
            <v/>
          </cell>
        </row>
        <row r="118">
          <cell r="B118" t="str">
            <v>Two-people household</v>
          </cell>
          <cell r="C118" t="str">
            <v>S</v>
          </cell>
          <cell r="D118">
            <v>21.62</v>
          </cell>
          <cell r="E118" t="str">
            <v/>
          </cell>
          <cell r="F118" t="str">
            <v/>
          </cell>
        </row>
        <row r="119">
          <cell r="B119" t="str">
            <v>Three-people household</v>
          </cell>
          <cell r="C119" t="str">
            <v>S</v>
          </cell>
          <cell r="D119">
            <v>23.27</v>
          </cell>
          <cell r="E119" t="str">
            <v/>
          </cell>
          <cell r="F119" t="str">
            <v/>
          </cell>
        </row>
        <row r="120">
          <cell r="B120" t="str">
            <v>Four-people household</v>
          </cell>
          <cell r="C120" t="str">
            <v>S</v>
          </cell>
          <cell r="D120">
            <v>23.11</v>
          </cell>
          <cell r="E120" t="str">
            <v/>
          </cell>
          <cell r="F120" t="str">
            <v/>
          </cell>
        </row>
        <row r="121">
          <cell r="B121" t="str">
            <v>Five-or-more-people household</v>
          </cell>
          <cell r="C121" t="str">
            <v>S</v>
          </cell>
          <cell r="D121">
            <v>26.9</v>
          </cell>
          <cell r="E121" t="str">
            <v/>
          </cell>
          <cell r="F121" t="str">
            <v/>
          </cell>
        </row>
        <row r="122">
          <cell r="B122" t="str">
            <v>No children in household</v>
          </cell>
          <cell r="C122">
            <v>37.86</v>
          </cell>
          <cell r="D122">
            <v>12.85</v>
          </cell>
          <cell r="E122" t="str">
            <v>.</v>
          </cell>
          <cell r="F122" t="str">
            <v/>
          </cell>
        </row>
        <row r="123">
          <cell r="B123" t="str">
            <v>One-child household</v>
          </cell>
          <cell r="C123" t="str">
            <v>S</v>
          </cell>
          <cell r="D123">
            <v>25.52</v>
          </cell>
          <cell r="E123" t="str">
            <v/>
          </cell>
          <cell r="F123" t="str">
            <v/>
          </cell>
        </row>
        <row r="124">
          <cell r="B124" t="str">
            <v>Two-or-more-children household</v>
          </cell>
          <cell r="C124" t="str">
            <v>S</v>
          </cell>
          <cell r="D124">
            <v>23.16</v>
          </cell>
          <cell r="E124" t="str">
            <v/>
          </cell>
          <cell r="F124" t="str">
            <v/>
          </cell>
        </row>
        <row r="125">
          <cell r="B125" t="str">
            <v>No children in household</v>
          </cell>
          <cell r="C125">
            <v>37.86</v>
          </cell>
          <cell r="D125">
            <v>12.85</v>
          </cell>
          <cell r="E125" t="str">
            <v>.</v>
          </cell>
          <cell r="F125" t="str">
            <v/>
          </cell>
        </row>
        <row r="126">
          <cell r="B126" t="str">
            <v>One-or-more-children household</v>
          </cell>
          <cell r="C126" t="str">
            <v>SŜ</v>
          </cell>
          <cell r="D126">
            <v>17.48</v>
          </cell>
          <cell r="E126" t="str">
            <v/>
          </cell>
          <cell r="F126" t="str">
            <v/>
          </cell>
        </row>
        <row r="127">
          <cell r="B127" t="str">
            <v>Yes, lived at current address</v>
          </cell>
          <cell r="C127">
            <v>32.549999999999997</v>
          </cell>
          <cell r="D127">
            <v>11.47</v>
          </cell>
          <cell r="E127" t="str">
            <v>.</v>
          </cell>
          <cell r="F127" t="str">
            <v/>
          </cell>
        </row>
        <row r="128">
          <cell r="B128" t="str">
            <v>No, did not live at current address</v>
          </cell>
          <cell r="C128" t="str">
            <v>S</v>
          </cell>
          <cell r="D128">
            <v>22.05</v>
          </cell>
          <cell r="E128" t="str">
            <v/>
          </cell>
          <cell r="F128" t="str">
            <v/>
          </cell>
        </row>
        <row r="129">
          <cell r="B129" t="str">
            <v>Owned</v>
          </cell>
          <cell r="C129">
            <v>24.73</v>
          </cell>
          <cell r="D129">
            <v>11.91</v>
          </cell>
          <cell r="E129" t="str">
            <v>.</v>
          </cell>
          <cell r="F129" t="str">
            <v/>
          </cell>
        </row>
        <row r="130">
          <cell r="B130" t="str">
            <v>Rented, private</v>
          </cell>
          <cell r="C130" t="str">
            <v>Ŝ</v>
          </cell>
          <cell r="D130">
            <v>15.79</v>
          </cell>
          <cell r="E130" t="str">
            <v/>
          </cell>
          <cell r="F130" t="str">
            <v/>
          </cell>
        </row>
      </sheetData>
      <sheetData sheetId="3">
        <row r="4">
          <cell r="B4" t="str">
            <v>New Zealand Average</v>
          </cell>
          <cell r="C4">
            <v>18.29</v>
          </cell>
          <cell r="D4">
            <v>8.0399999999999991</v>
          </cell>
          <cell r="E4" t="str">
            <v>.‡</v>
          </cell>
          <cell r="F4" t="str">
            <v/>
          </cell>
        </row>
        <row r="5">
          <cell r="B5" t="str">
            <v>Male</v>
          </cell>
          <cell r="C5" t="str">
            <v>S</v>
          </cell>
          <cell r="D5">
            <v>20.45</v>
          </cell>
          <cell r="E5" t="str">
            <v/>
          </cell>
          <cell r="F5" t="str">
            <v/>
          </cell>
        </row>
        <row r="6">
          <cell r="B6" t="str">
            <v>Female</v>
          </cell>
          <cell r="C6" t="str">
            <v>SŜ</v>
          </cell>
          <cell r="D6">
            <v>8.1199999999999992</v>
          </cell>
          <cell r="E6" t="str">
            <v/>
          </cell>
          <cell r="F6" t="str">
            <v/>
          </cell>
        </row>
        <row r="7">
          <cell r="B7" t="str">
            <v>Gender diverse</v>
          </cell>
          <cell r="C7">
            <v>0</v>
          </cell>
          <cell r="D7">
            <v>0</v>
          </cell>
          <cell r="E7" t="str">
            <v>.</v>
          </cell>
          <cell r="F7" t="str">
            <v>*</v>
          </cell>
        </row>
        <row r="8">
          <cell r="B8" t="str">
            <v>Cis-male</v>
          </cell>
          <cell r="C8" t="str">
            <v>S</v>
          </cell>
          <cell r="D8">
            <v>20.45</v>
          </cell>
          <cell r="E8" t="str">
            <v/>
          </cell>
          <cell r="F8" t="str">
            <v/>
          </cell>
        </row>
        <row r="9">
          <cell r="B9" t="str">
            <v>Cis-female</v>
          </cell>
          <cell r="C9" t="str">
            <v>SŜ</v>
          </cell>
          <cell r="D9">
            <v>8.18</v>
          </cell>
          <cell r="E9" t="str">
            <v/>
          </cell>
          <cell r="F9" t="str">
            <v/>
          </cell>
        </row>
        <row r="10">
          <cell r="B10" t="str">
            <v>Gender-diverse or trans-gender</v>
          </cell>
          <cell r="C10">
            <v>0</v>
          </cell>
          <cell r="D10">
            <v>0</v>
          </cell>
          <cell r="E10" t="str">
            <v>.</v>
          </cell>
          <cell r="F10" t="str">
            <v>*</v>
          </cell>
        </row>
        <row r="11">
          <cell r="B11" t="str">
            <v>Heterosexual</v>
          </cell>
          <cell r="C11">
            <v>13.93</v>
          </cell>
          <cell r="D11">
            <v>6.49</v>
          </cell>
          <cell r="E11" t="str">
            <v>.‡</v>
          </cell>
          <cell r="F11" t="str">
            <v/>
          </cell>
        </row>
        <row r="12">
          <cell r="B12" t="str">
            <v>Gay or lesbian</v>
          </cell>
          <cell r="C12">
            <v>0</v>
          </cell>
          <cell r="D12">
            <v>0</v>
          </cell>
          <cell r="E12" t="str">
            <v>.</v>
          </cell>
          <cell r="F12" t="str">
            <v>*</v>
          </cell>
        </row>
        <row r="13">
          <cell r="B13" t="str">
            <v>Bisexual</v>
          </cell>
          <cell r="C13" t="str">
            <v>S</v>
          </cell>
          <cell r="D13">
            <v>52.91</v>
          </cell>
          <cell r="E13" t="str">
            <v/>
          </cell>
          <cell r="F13" t="str">
            <v/>
          </cell>
        </row>
        <row r="14">
          <cell r="B14" t="str">
            <v>Other sexual identity</v>
          </cell>
          <cell r="C14">
            <v>0</v>
          </cell>
          <cell r="D14">
            <v>0</v>
          </cell>
          <cell r="E14" t="str">
            <v>.</v>
          </cell>
          <cell r="F14" t="str">
            <v>*</v>
          </cell>
        </row>
        <row r="15">
          <cell r="B15" t="str">
            <v>People with diverse sexualities</v>
          </cell>
          <cell r="C15" t="str">
            <v>S</v>
          </cell>
          <cell r="D15">
            <v>51.76</v>
          </cell>
          <cell r="E15" t="str">
            <v/>
          </cell>
          <cell r="F15" t="str">
            <v/>
          </cell>
        </row>
        <row r="16">
          <cell r="B16" t="str">
            <v>Not LGBT</v>
          </cell>
          <cell r="C16">
            <v>14.31</v>
          </cell>
          <cell r="D16">
            <v>6.73</v>
          </cell>
          <cell r="E16" t="str">
            <v>.‡</v>
          </cell>
          <cell r="F16" t="str">
            <v/>
          </cell>
        </row>
        <row r="17">
          <cell r="B17" t="str">
            <v>LGBT</v>
          </cell>
          <cell r="C17" t="str">
            <v>S</v>
          </cell>
          <cell r="D17">
            <v>50.64</v>
          </cell>
          <cell r="E17" t="str">
            <v/>
          </cell>
          <cell r="F17" t="str">
            <v/>
          </cell>
        </row>
        <row r="18">
          <cell r="B18" t="str">
            <v>15–19 years</v>
          </cell>
          <cell r="C18" t="str">
            <v>S</v>
          </cell>
          <cell r="D18">
            <v>20.82</v>
          </cell>
          <cell r="E18" t="str">
            <v/>
          </cell>
          <cell r="F18" t="str">
            <v/>
          </cell>
        </row>
        <row r="19">
          <cell r="B19" t="str">
            <v>20–29 years</v>
          </cell>
          <cell r="C19" t="str">
            <v>SŜ</v>
          </cell>
          <cell r="D19">
            <v>15.75</v>
          </cell>
          <cell r="E19" t="str">
            <v/>
          </cell>
          <cell r="F19" t="str">
            <v/>
          </cell>
        </row>
        <row r="20">
          <cell r="B20" t="str">
            <v>30–39 years</v>
          </cell>
          <cell r="C20" t="str">
            <v>S</v>
          </cell>
          <cell r="D20">
            <v>21.66</v>
          </cell>
          <cell r="E20" t="str">
            <v/>
          </cell>
          <cell r="F20" t="str">
            <v/>
          </cell>
        </row>
        <row r="21">
          <cell r="B21" t="str">
            <v>40–49 years</v>
          </cell>
          <cell r="C21" t="str">
            <v>SŜ</v>
          </cell>
          <cell r="D21">
            <v>15.73</v>
          </cell>
          <cell r="E21" t="str">
            <v/>
          </cell>
          <cell r="F21" t="str">
            <v/>
          </cell>
        </row>
        <row r="22">
          <cell r="B22" t="str">
            <v>50–59 years</v>
          </cell>
          <cell r="C22" t="str">
            <v>S</v>
          </cell>
          <cell r="D22">
            <v>20.059999999999999</v>
          </cell>
          <cell r="E22" t="str">
            <v/>
          </cell>
          <cell r="F22" t="str">
            <v/>
          </cell>
        </row>
        <row r="23">
          <cell r="B23" t="str">
            <v>60–64 years</v>
          </cell>
          <cell r="C23" t="str">
            <v>S</v>
          </cell>
          <cell r="D23">
            <v>42.77</v>
          </cell>
          <cell r="E23" t="str">
            <v/>
          </cell>
          <cell r="F23" t="str">
            <v/>
          </cell>
        </row>
        <row r="24">
          <cell r="B24" t="str">
            <v>65 years and over</v>
          </cell>
          <cell r="C24" t="str">
            <v>SŜ</v>
          </cell>
          <cell r="D24">
            <v>12.92</v>
          </cell>
          <cell r="E24" t="str">
            <v/>
          </cell>
          <cell r="F24" t="str">
            <v/>
          </cell>
        </row>
        <row r="25">
          <cell r="B25" t="str">
            <v>15–29 years</v>
          </cell>
          <cell r="C25" t="str">
            <v>SŜ</v>
          </cell>
          <cell r="D25">
            <v>12.27</v>
          </cell>
          <cell r="E25" t="str">
            <v/>
          </cell>
          <cell r="F25" t="str">
            <v/>
          </cell>
        </row>
        <row r="26">
          <cell r="B26" t="str">
            <v>30–64 years</v>
          </cell>
          <cell r="C26" t="str">
            <v>SŜ</v>
          </cell>
          <cell r="D26">
            <v>12.13</v>
          </cell>
          <cell r="E26" t="str">
            <v/>
          </cell>
          <cell r="F26" t="str">
            <v/>
          </cell>
        </row>
        <row r="27">
          <cell r="B27" t="str">
            <v>65 years and over</v>
          </cell>
          <cell r="C27" t="str">
            <v>SŜ</v>
          </cell>
          <cell r="D27">
            <v>12.92</v>
          </cell>
          <cell r="E27" t="str">
            <v/>
          </cell>
          <cell r="F27" t="str">
            <v/>
          </cell>
        </row>
        <row r="28">
          <cell r="B28" t="str">
            <v>15–19 years</v>
          </cell>
          <cell r="C28" t="str">
            <v>S</v>
          </cell>
          <cell r="D28">
            <v>20.82</v>
          </cell>
          <cell r="E28" t="str">
            <v/>
          </cell>
          <cell r="F28" t="str">
            <v/>
          </cell>
        </row>
        <row r="29">
          <cell r="B29" t="str">
            <v>20–29 years</v>
          </cell>
          <cell r="C29" t="str">
            <v>SŜ</v>
          </cell>
          <cell r="D29">
            <v>15.75</v>
          </cell>
          <cell r="E29" t="str">
            <v/>
          </cell>
          <cell r="F29" t="str">
            <v/>
          </cell>
        </row>
        <row r="30">
          <cell r="B30" t="str">
            <v>NZ European</v>
          </cell>
          <cell r="C30" t="str">
            <v>Ŝ</v>
          </cell>
          <cell r="D30">
            <v>7.98</v>
          </cell>
          <cell r="E30" t="str">
            <v/>
          </cell>
          <cell r="F30" t="str">
            <v/>
          </cell>
        </row>
        <row r="31">
          <cell r="B31" t="str">
            <v>Māori</v>
          </cell>
          <cell r="C31" t="str">
            <v>S</v>
          </cell>
          <cell r="D31">
            <v>22.39</v>
          </cell>
          <cell r="E31" t="str">
            <v/>
          </cell>
          <cell r="F31" t="str">
            <v/>
          </cell>
        </row>
        <row r="32">
          <cell r="B32" t="str">
            <v>Pacific peoples</v>
          </cell>
          <cell r="C32" t="str">
            <v>S</v>
          </cell>
          <cell r="D32">
            <v>23.5</v>
          </cell>
          <cell r="E32" t="str">
            <v/>
          </cell>
          <cell r="F32" t="str">
            <v/>
          </cell>
        </row>
        <row r="33">
          <cell r="B33" t="str">
            <v>Asian</v>
          </cell>
          <cell r="C33" t="str">
            <v>SŜ</v>
          </cell>
          <cell r="D33">
            <v>17.11</v>
          </cell>
          <cell r="E33" t="str">
            <v/>
          </cell>
          <cell r="F33" t="str">
            <v/>
          </cell>
        </row>
        <row r="34">
          <cell r="B34" t="str">
            <v>Chinese</v>
          </cell>
          <cell r="C34">
            <v>0</v>
          </cell>
          <cell r="D34">
            <v>0</v>
          </cell>
          <cell r="E34" t="str">
            <v>.</v>
          </cell>
          <cell r="F34" t="str">
            <v>*</v>
          </cell>
        </row>
        <row r="35">
          <cell r="B35" t="str">
            <v>Indian</v>
          </cell>
          <cell r="C35" t="str">
            <v>S</v>
          </cell>
          <cell r="D35">
            <v>23.27</v>
          </cell>
          <cell r="E35" t="str">
            <v/>
          </cell>
          <cell r="F35" t="str">
            <v/>
          </cell>
        </row>
        <row r="36">
          <cell r="B36" t="str">
            <v>Other Asian ethnicity</v>
          </cell>
          <cell r="C36">
            <v>0</v>
          </cell>
          <cell r="D36">
            <v>0</v>
          </cell>
          <cell r="E36" t="str">
            <v>.</v>
          </cell>
          <cell r="F36" t="str">
            <v>*</v>
          </cell>
        </row>
        <row r="37">
          <cell r="B37" t="str">
            <v>Other ethnicity</v>
          </cell>
          <cell r="C37" t="str">
            <v>S</v>
          </cell>
          <cell r="D37">
            <v>147.08000000000001</v>
          </cell>
          <cell r="E37" t="str">
            <v/>
          </cell>
          <cell r="F37" t="str">
            <v/>
          </cell>
        </row>
        <row r="38">
          <cell r="B38" t="str">
            <v>Other ethnicity (except European and Māori)</v>
          </cell>
          <cell r="C38" t="str">
            <v>SŜ</v>
          </cell>
          <cell r="D38">
            <v>16.11</v>
          </cell>
          <cell r="E38" t="str">
            <v/>
          </cell>
          <cell r="F38" t="str">
            <v/>
          </cell>
        </row>
        <row r="39">
          <cell r="B39" t="str">
            <v>Other ethnicity (except European, Māori and Asian)</v>
          </cell>
          <cell r="C39" t="str">
            <v>S</v>
          </cell>
          <cell r="D39">
            <v>23.15</v>
          </cell>
          <cell r="E39" t="str">
            <v/>
          </cell>
          <cell r="F39" t="str">
            <v/>
          </cell>
        </row>
        <row r="40">
          <cell r="B40" t="str">
            <v>Other ethnicity (except European, Māori and Pacific)</v>
          </cell>
          <cell r="C40" t="str">
            <v>S</v>
          </cell>
          <cell r="D40">
            <v>21.64</v>
          </cell>
          <cell r="E40" t="str">
            <v/>
          </cell>
          <cell r="F40" t="str">
            <v/>
          </cell>
        </row>
        <row r="41">
          <cell r="B41">
            <v>2018</v>
          </cell>
          <cell r="C41" t="str">
            <v>SŜ</v>
          </cell>
          <cell r="D41">
            <v>11.57</v>
          </cell>
          <cell r="E41" t="str">
            <v/>
          </cell>
          <cell r="F41" t="str">
            <v/>
          </cell>
        </row>
        <row r="42">
          <cell r="B42" t="str">
            <v>2019/20</v>
          </cell>
          <cell r="C42" t="str">
            <v>SŜ</v>
          </cell>
          <cell r="D42">
            <v>12.26</v>
          </cell>
          <cell r="E42" t="str">
            <v/>
          </cell>
          <cell r="F42" t="str">
            <v/>
          </cell>
        </row>
        <row r="43">
          <cell r="B43" t="str">
            <v>Auckland</v>
          </cell>
          <cell r="C43" t="str">
            <v>SŜ</v>
          </cell>
          <cell r="D43">
            <v>10.28</v>
          </cell>
          <cell r="E43" t="str">
            <v/>
          </cell>
          <cell r="F43" t="str">
            <v/>
          </cell>
        </row>
        <row r="44">
          <cell r="B44" t="str">
            <v>Wellington</v>
          </cell>
          <cell r="C44" t="str">
            <v>SŜ</v>
          </cell>
          <cell r="D44">
            <v>17.3</v>
          </cell>
          <cell r="E44" t="str">
            <v/>
          </cell>
          <cell r="F44" t="str">
            <v/>
          </cell>
        </row>
        <row r="45">
          <cell r="B45" t="str">
            <v>Rest of North Island</v>
          </cell>
          <cell r="C45" t="str">
            <v>S</v>
          </cell>
          <cell r="D45">
            <v>22.06</v>
          </cell>
          <cell r="E45" t="str">
            <v/>
          </cell>
          <cell r="F45" t="str">
            <v/>
          </cell>
        </row>
        <row r="46">
          <cell r="B46" t="str">
            <v>Canterbury</v>
          </cell>
          <cell r="C46" t="str">
            <v>SŜ</v>
          </cell>
          <cell r="D46">
            <v>6.69</v>
          </cell>
          <cell r="E46" t="str">
            <v/>
          </cell>
          <cell r="F46" t="str">
            <v/>
          </cell>
        </row>
        <row r="47">
          <cell r="B47" t="str">
            <v>Rest of South Island</v>
          </cell>
          <cell r="C47" t="str">
            <v>S</v>
          </cell>
          <cell r="D47">
            <v>31.47</v>
          </cell>
          <cell r="E47" t="str">
            <v/>
          </cell>
          <cell r="F47" t="str">
            <v/>
          </cell>
        </row>
        <row r="48">
          <cell r="B48" t="str">
            <v>Major urban area</v>
          </cell>
          <cell r="C48" t="str">
            <v>SŜ</v>
          </cell>
          <cell r="D48">
            <v>7.47</v>
          </cell>
          <cell r="E48" t="str">
            <v/>
          </cell>
          <cell r="F48" t="str">
            <v/>
          </cell>
        </row>
        <row r="49">
          <cell r="B49" t="str">
            <v>Large urban area</v>
          </cell>
          <cell r="C49" t="str">
            <v>SŜ</v>
          </cell>
          <cell r="D49">
            <v>14.35</v>
          </cell>
          <cell r="E49" t="str">
            <v/>
          </cell>
          <cell r="F49" t="str">
            <v/>
          </cell>
        </row>
        <row r="50">
          <cell r="B50" t="str">
            <v>Medium urban area</v>
          </cell>
          <cell r="C50" t="str">
            <v>SŜ</v>
          </cell>
          <cell r="D50">
            <v>14.45</v>
          </cell>
          <cell r="E50" t="str">
            <v/>
          </cell>
          <cell r="F50" t="str">
            <v/>
          </cell>
        </row>
        <row r="51">
          <cell r="B51" t="str">
            <v>Small urban area</v>
          </cell>
          <cell r="C51" t="str">
            <v>S</v>
          </cell>
          <cell r="D51">
            <v>37.35</v>
          </cell>
          <cell r="E51" t="str">
            <v/>
          </cell>
          <cell r="F51" t="str">
            <v/>
          </cell>
        </row>
        <row r="52">
          <cell r="B52" t="str">
            <v>Rural settlement/rural other</v>
          </cell>
          <cell r="C52" t="str">
            <v>S</v>
          </cell>
          <cell r="D52">
            <v>21.04</v>
          </cell>
          <cell r="E52" t="str">
            <v/>
          </cell>
          <cell r="F52" t="str">
            <v/>
          </cell>
        </row>
        <row r="53">
          <cell r="B53" t="str">
            <v>Major urban area</v>
          </cell>
          <cell r="C53" t="str">
            <v>SŜ</v>
          </cell>
          <cell r="D53">
            <v>7.47</v>
          </cell>
          <cell r="E53" t="str">
            <v/>
          </cell>
          <cell r="F53" t="str">
            <v/>
          </cell>
        </row>
        <row r="54">
          <cell r="B54" t="str">
            <v>Medium/large urban area</v>
          </cell>
          <cell r="C54" t="str">
            <v>SŜ</v>
          </cell>
          <cell r="D54">
            <v>11.96</v>
          </cell>
          <cell r="E54" t="str">
            <v/>
          </cell>
          <cell r="F54" t="str">
            <v/>
          </cell>
        </row>
        <row r="55">
          <cell r="B55" t="str">
            <v>Small urban/rural area</v>
          </cell>
          <cell r="C55" t="str">
            <v>S</v>
          </cell>
          <cell r="D55">
            <v>23.54</v>
          </cell>
          <cell r="E55" t="str">
            <v/>
          </cell>
          <cell r="F55" t="str">
            <v/>
          </cell>
        </row>
        <row r="56">
          <cell r="B56" t="str">
            <v>Quintile 1 (least deprived)</v>
          </cell>
          <cell r="C56" t="str">
            <v>SŜ</v>
          </cell>
          <cell r="D56">
            <v>17.059999999999999</v>
          </cell>
          <cell r="E56" t="str">
            <v/>
          </cell>
          <cell r="F56" t="str">
            <v/>
          </cell>
        </row>
        <row r="57">
          <cell r="B57" t="str">
            <v>Quintile 2</v>
          </cell>
          <cell r="C57" t="str">
            <v>SŜ</v>
          </cell>
          <cell r="D57">
            <v>10.98</v>
          </cell>
          <cell r="E57" t="str">
            <v/>
          </cell>
          <cell r="F57" t="str">
            <v/>
          </cell>
        </row>
        <row r="58">
          <cell r="B58" t="str">
            <v>Quintile 3</v>
          </cell>
          <cell r="C58" t="str">
            <v>SŜ</v>
          </cell>
          <cell r="D58">
            <v>16.97</v>
          </cell>
          <cell r="E58" t="str">
            <v/>
          </cell>
          <cell r="F58" t="str">
            <v/>
          </cell>
        </row>
        <row r="59">
          <cell r="B59" t="str">
            <v>Quintile 4</v>
          </cell>
          <cell r="C59" t="str">
            <v>S</v>
          </cell>
          <cell r="D59">
            <v>21.08</v>
          </cell>
          <cell r="E59" t="str">
            <v/>
          </cell>
          <cell r="F59" t="str">
            <v/>
          </cell>
        </row>
        <row r="60">
          <cell r="B60" t="str">
            <v>Quintile 5 (most deprived)</v>
          </cell>
          <cell r="C60" t="str">
            <v>S</v>
          </cell>
          <cell r="D60">
            <v>20.76</v>
          </cell>
          <cell r="E60" t="str">
            <v/>
          </cell>
          <cell r="F60" t="str">
            <v/>
          </cell>
        </row>
        <row r="61">
          <cell r="B61" t="str">
            <v>Had partner within last 12 months</v>
          </cell>
          <cell r="C61" t="str">
            <v>Ŝ</v>
          </cell>
          <cell r="D61">
            <v>7.68</v>
          </cell>
          <cell r="E61" t="str">
            <v/>
          </cell>
          <cell r="F61" t="str">
            <v/>
          </cell>
        </row>
        <row r="62">
          <cell r="B62" t="str">
            <v>Did not have partner within last 12 months</v>
          </cell>
          <cell r="C62" t="str">
            <v>S</v>
          </cell>
          <cell r="D62">
            <v>21.25</v>
          </cell>
          <cell r="E62" t="str">
            <v/>
          </cell>
          <cell r="F62" t="str">
            <v/>
          </cell>
        </row>
        <row r="63">
          <cell r="B63" t="str">
            <v>Has ever had a partner</v>
          </cell>
          <cell r="C63">
            <v>19.16</v>
          </cell>
          <cell r="D63">
            <v>8.39</v>
          </cell>
          <cell r="E63" t="str">
            <v>.‡</v>
          </cell>
          <cell r="F63" t="str">
            <v/>
          </cell>
        </row>
        <row r="64">
          <cell r="B64" t="str">
            <v>Has never had a partner</v>
          </cell>
          <cell r="C64">
            <v>0</v>
          </cell>
          <cell r="D64">
            <v>0</v>
          </cell>
          <cell r="E64" t="str">
            <v>.</v>
          </cell>
          <cell r="F64" t="str">
            <v>*</v>
          </cell>
        </row>
        <row r="65">
          <cell r="B65" t="str">
            <v>Partnered – legally registered</v>
          </cell>
          <cell r="C65" t="str">
            <v>SŜ</v>
          </cell>
          <cell r="D65">
            <v>8.7899999999999991</v>
          </cell>
          <cell r="E65" t="str">
            <v/>
          </cell>
          <cell r="F65" t="str">
            <v/>
          </cell>
        </row>
        <row r="66">
          <cell r="B66" t="str">
            <v>Partnered – not legally registered</v>
          </cell>
          <cell r="C66" t="str">
            <v>SŜ</v>
          </cell>
          <cell r="D66">
            <v>12.74</v>
          </cell>
          <cell r="E66" t="str">
            <v/>
          </cell>
          <cell r="F66" t="str">
            <v/>
          </cell>
        </row>
        <row r="67">
          <cell r="B67" t="str">
            <v>Non-partnered</v>
          </cell>
          <cell r="C67" t="str">
            <v>SŜ</v>
          </cell>
          <cell r="D67">
            <v>14.75</v>
          </cell>
          <cell r="E67" t="str">
            <v/>
          </cell>
          <cell r="F67" t="str">
            <v/>
          </cell>
        </row>
        <row r="68">
          <cell r="B68" t="str">
            <v>Never married and never in a civil union</v>
          </cell>
          <cell r="C68" t="str">
            <v>SŜ</v>
          </cell>
          <cell r="D68">
            <v>9.6999999999999993</v>
          </cell>
          <cell r="E68" t="str">
            <v/>
          </cell>
          <cell r="F68" t="str">
            <v/>
          </cell>
        </row>
        <row r="69">
          <cell r="B69" t="str">
            <v>Divorced</v>
          </cell>
          <cell r="C69" t="str">
            <v>SŜ</v>
          </cell>
          <cell r="D69">
            <v>19.48</v>
          </cell>
          <cell r="E69" t="str">
            <v/>
          </cell>
          <cell r="F69" t="str">
            <v/>
          </cell>
        </row>
        <row r="70">
          <cell r="B70" t="str">
            <v>Widowed/surviving partner</v>
          </cell>
          <cell r="C70" t="str">
            <v>S</v>
          </cell>
          <cell r="D70">
            <v>42.54</v>
          </cell>
          <cell r="E70" t="str">
            <v/>
          </cell>
          <cell r="F70" t="str">
            <v/>
          </cell>
        </row>
        <row r="71">
          <cell r="B71" t="str">
            <v>Separated</v>
          </cell>
          <cell r="C71" t="str">
            <v>S</v>
          </cell>
          <cell r="D71">
            <v>28.03</v>
          </cell>
          <cell r="E71" t="str">
            <v/>
          </cell>
          <cell r="F71" t="str">
            <v/>
          </cell>
        </row>
        <row r="72">
          <cell r="B72" t="str">
            <v>Married/civil union/de facto</v>
          </cell>
          <cell r="C72" t="str">
            <v>SŜ</v>
          </cell>
          <cell r="D72">
            <v>8.4</v>
          </cell>
          <cell r="E72" t="str">
            <v/>
          </cell>
          <cell r="F72" t="str">
            <v/>
          </cell>
        </row>
        <row r="73">
          <cell r="B73" t="str">
            <v>Adults with disability</v>
          </cell>
          <cell r="C73" t="str">
            <v>S</v>
          </cell>
          <cell r="D73">
            <v>21.69</v>
          </cell>
          <cell r="E73" t="str">
            <v/>
          </cell>
          <cell r="F73" t="str">
            <v/>
          </cell>
        </row>
        <row r="74">
          <cell r="B74" t="str">
            <v>Adults without disability</v>
          </cell>
          <cell r="C74">
            <v>19.18</v>
          </cell>
          <cell r="D74">
            <v>8.43</v>
          </cell>
          <cell r="E74" t="str">
            <v>.‡</v>
          </cell>
          <cell r="F74" t="str">
            <v/>
          </cell>
        </row>
        <row r="75">
          <cell r="B75" t="str">
            <v>Low level of psychological distress</v>
          </cell>
          <cell r="C75" t="str">
            <v>SŜ</v>
          </cell>
          <cell r="D75">
            <v>9.09</v>
          </cell>
          <cell r="E75" t="str">
            <v/>
          </cell>
          <cell r="F75" t="str">
            <v/>
          </cell>
        </row>
        <row r="76">
          <cell r="B76" t="str">
            <v>Moderate level of psychological distress</v>
          </cell>
          <cell r="C76" t="str">
            <v>S</v>
          </cell>
          <cell r="D76">
            <v>26.17</v>
          </cell>
          <cell r="E76" t="str">
            <v/>
          </cell>
          <cell r="F76" t="str">
            <v/>
          </cell>
        </row>
        <row r="77">
          <cell r="B77" t="str">
            <v>High level of psychological distress</v>
          </cell>
          <cell r="C77" t="str">
            <v>S</v>
          </cell>
          <cell r="D77">
            <v>40.43</v>
          </cell>
          <cell r="E77" t="str">
            <v/>
          </cell>
          <cell r="F77" t="str">
            <v/>
          </cell>
        </row>
        <row r="78">
          <cell r="B78" t="str">
            <v>No probable serious mental illness</v>
          </cell>
          <cell r="C78" t="str">
            <v>SŜ</v>
          </cell>
          <cell r="D78">
            <v>9.09</v>
          </cell>
          <cell r="E78" t="str">
            <v/>
          </cell>
          <cell r="F78" t="str">
            <v/>
          </cell>
        </row>
        <row r="79">
          <cell r="B79" t="str">
            <v>Probable serious mental illness</v>
          </cell>
          <cell r="C79" t="str">
            <v>S</v>
          </cell>
          <cell r="D79">
            <v>26.17</v>
          </cell>
          <cell r="E79" t="str">
            <v/>
          </cell>
          <cell r="F79" t="str">
            <v/>
          </cell>
        </row>
        <row r="80">
          <cell r="B80" t="str">
            <v>Employed</v>
          </cell>
          <cell r="C80" t="str">
            <v>SŜ</v>
          </cell>
          <cell r="D80">
            <v>10.87</v>
          </cell>
          <cell r="E80" t="str">
            <v/>
          </cell>
          <cell r="F80" t="str">
            <v/>
          </cell>
        </row>
        <row r="81">
          <cell r="B81" t="str">
            <v>Unemployed</v>
          </cell>
          <cell r="C81" t="str">
            <v>S</v>
          </cell>
          <cell r="D81">
            <v>24.27</v>
          </cell>
          <cell r="E81" t="str">
            <v/>
          </cell>
          <cell r="F81" t="str">
            <v/>
          </cell>
        </row>
        <row r="82">
          <cell r="B82" t="str">
            <v>Retired</v>
          </cell>
          <cell r="C82" t="str">
            <v>SŜ</v>
          </cell>
          <cell r="D82">
            <v>18.04</v>
          </cell>
          <cell r="E82" t="str">
            <v/>
          </cell>
          <cell r="F82" t="str">
            <v/>
          </cell>
        </row>
        <row r="83">
          <cell r="B83" t="str">
            <v>Home or caring duties or voluntary work</v>
          </cell>
          <cell r="C83" t="str">
            <v>S</v>
          </cell>
          <cell r="D83">
            <v>24.34</v>
          </cell>
          <cell r="E83" t="str">
            <v/>
          </cell>
          <cell r="F83" t="str">
            <v/>
          </cell>
        </row>
        <row r="84">
          <cell r="B84" t="str">
            <v>Not employed, studying</v>
          </cell>
          <cell r="C84" t="str">
            <v>S</v>
          </cell>
          <cell r="D84">
            <v>29.88</v>
          </cell>
          <cell r="E84" t="str">
            <v/>
          </cell>
          <cell r="F84" t="str">
            <v/>
          </cell>
        </row>
        <row r="85">
          <cell r="B85" t="str">
            <v>Not employed, not actively seeking work/unable to work</v>
          </cell>
          <cell r="C85" t="str">
            <v>S</v>
          </cell>
          <cell r="D85">
            <v>52.13</v>
          </cell>
          <cell r="E85" t="str">
            <v/>
          </cell>
          <cell r="F85" t="str">
            <v/>
          </cell>
        </row>
        <row r="86">
          <cell r="B86" t="str">
            <v>Other employment status</v>
          </cell>
          <cell r="C86">
            <v>0</v>
          </cell>
          <cell r="D86">
            <v>0</v>
          </cell>
          <cell r="E86" t="str">
            <v>.</v>
          </cell>
          <cell r="F86" t="str">
            <v>*</v>
          </cell>
        </row>
        <row r="87">
          <cell r="B87" t="str">
            <v>Not in the labour force</v>
          </cell>
          <cell r="C87" t="str">
            <v>SŜ</v>
          </cell>
          <cell r="D87">
            <v>15.23</v>
          </cell>
          <cell r="E87" t="str">
            <v/>
          </cell>
          <cell r="F87" t="str">
            <v/>
          </cell>
        </row>
        <row r="88">
          <cell r="B88" t="str">
            <v>Personal income: $20,000 or less</v>
          </cell>
          <cell r="C88" t="str">
            <v>SŜ</v>
          </cell>
          <cell r="D88">
            <v>11.37</v>
          </cell>
          <cell r="E88" t="str">
            <v/>
          </cell>
          <cell r="F88" t="str">
            <v/>
          </cell>
        </row>
        <row r="89">
          <cell r="B89" t="str">
            <v>Personal income: $20,001–$40,000</v>
          </cell>
          <cell r="C89" t="str">
            <v>SŜ</v>
          </cell>
          <cell r="D89">
            <v>19.5</v>
          </cell>
          <cell r="E89" t="str">
            <v/>
          </cell>
          <cell r="F89" t="str">
            <v/>
          </cell>
        </row>
        <row r="90">
          <cell r="B90" t="str">
            <v>Personal income: $40,001–$60,000</v>
          </cell>
          <cell r="C90" t="str">
            <v>SŜ</v>
          </cell>
          <cell r="D90">
            <v>15.88</v>
          </cell>
          <cell r="E90" t="str">
            <v/>
          </cell>
          <cell r="F90" t="str">
            <v/>
          </cell>
        </row>
        <row r="91">
          <cell r="B91" t="str">
            <v>Personal income: $60,001 or more</v>
          </cell>
          <cell r="C91" t="str">
            <v>SŜ</v>
          </cell>
          <cell r="D91">
            <v>13.06</v>
          </cell>
          <cell r="E91" t="str">
            <v/>
          </cell>
          <cell r="F91" t="str">
            <v/>
          </cell>
        </row>
        <row r="92">
          <cell r="B92" t="str">
            <v>Household income: $40,000 or less</v>
          </cell>
          <cell r="C92" t="str">
            <v>SŜ</v>
          </cell>
          <cell r="D92">
            <v>16.04</v>
          </cell>
          <cell r="E92" t="str">
            <v/>
          </cell>
          <cell r="F92" t="str">
            <v/>
          </cell>
        </row>
        <row r="93">
          <cell r="B93" t="str">
            <v>Household income: $40,001–$60,000</v>
          </cell>
          <cell r="C93" t="str">
            <v>S</v>
          </cell>
          <cell r="D93">
            <v>21.71</v>
          </cell>
          <cell r="E93" t="str">
            <v/>
          </cell>
          <cell r="F93" t="str">
            <v/>
          </cell>
        </row>
        <row r="94">
          <cell r="B94" t="str">
            <v>Household income: $60,001–$100,000</v>
          </cell>
          <cell r="C94" t="str">
            <v>SŜ</v>
          </cell>
          <cell r="D94">
            <v>10.47</v>
          </cell>
          <cell r="E94" t="str">
            <v/>
          </cell>
          <cell r="F94" t="str">
            <v/>
          </cell>
        </row>
        <row r="95">
          <cell r="B95" t="str">
            <v>Household income: $100,001 or more</v>
          </cell>
          <cell r="C95" t="str">
            <v>SŜ</v>
          </cell>
          <cell r="D95">
            <v>9.5</v>
          </cell>
          <cell r="E95" t="str">
            <v/>
          </cell>
          <cell r="F95" t="str">
            <v/>
          </cell>
        </row>
        <row r="96">
          <cell r="B96" t="str">
            <v>Not at all limited</v>
          </cell>
          <cell r="C96" t="str">
            <v>SŜ</v>
          </cell>
          <cell r="D96">
            <v>12.87</v>
          </cell>
          <cell r="E96" t="str">
            <v/>
          </cell>
          <cell r="F96" t="str">
            <v/>
          </cell>
        </row>
        <row r="97">
          <cell r="B97" t="str">
            <v>A little limited</v>
          </cell>
          <cell r="C97" t="str">
            <v>SŜ</v>
          </cell>
          <cell r="D97">
            <v>15.48</v>
          </cell>
          <cell r="E97" t="str">
            <v/>
          </cell>
          <cell r="F97" t="str">
            <v/>
          </cell>
        </row>
        <row r="98">
          <cell r="B98" t="str">
            <v>Quite limited</v>
          </cell>
          <cell r="C98" t="str">
            <v>S</v>
          </cell>
          <cell r="D98">
            <v>25.54</v>
          </cell>
          <cell r="E98" t="str">
            <v/>
          </cell>
          <cell r="F98" t="str">
            <v/>
          </cell>
        </row>
        <row r="99">
          <cell r="B99" t="str">
            <v>Very limited</v>
          </cell>
          <cell r="C99" t="str">
            <v>S</v>
          </cell>
          <cell r="D99">
            <v>32.42</v>
          </cell>
          <cell r="E99" t="str">
            <v/>
          </cell>
          <cell r="F99" t="str">
            <v/>
          </cell>
        </row>
        <row r="100">
          <cell r="B100" t="str">
            <v>Couldn't buy it</v>
          </cell>
          <cell r="C100" t="str">
            <v>SŜ</v>
          </cell>
          <cell r="D100">
            <v>12.2</v>
          </cell>
          <cell r="E100" t="str">
            <v/>
          </cell>
          <cell r="F100" t="str">
            <v/>
          </cell>
        </row>
        <row r="101">
          <cell r="B101" t="str">
            <v>Not at all limited</v>
          </cell>
          <cell r="C101" t="str">
            <v>SŜ</v>
          </cell>
          <cell r="D101">
            <v>12.87</v>
          </cell>
          <cell r="E101" t="str">
            <v/>
          </cell>
          <cell r="F101" t="str">
            <v/>
          </cell>
        </row>
        <row r="102">
          <cell r="B102" t="str">
            <v>A little limited</v>
          </cell>
          <cell r="C102" t="str">
            <v>SŜ</v>
          </cell>
          <cell r="D102">
            <v>15.48</v>
          </cell>
          <cell r="E102" t="str">
            <v/>
          </cell>
          <cell r="F102" t="str">
            <v/>
          </cell>
        </row>
        <row r="103">
          <cell r="B103" t="str">
            <v>Quite or very limited</v>
          </cell>
          <cell r="C103" t="str">
            <v>S</v>
          </cell>
          <cell r="D103">
            <v>23.18</v>
          </cell>
          <cell r="E103" t="str">
            <v/>
          </cell>
          <cell r="F103" t="str">
            <v/>
          </cell>
        </row>
        <row r="104">
          <cell r="B104" t="str">
            <v>Couldn't buy it</v>
          </cell>
          <cell r="C104" t="str">
            <v>SŜ</v>
          </cell>
          <cell r="D104">
            <v>12.2</v>
          </cell>
          <cell r="E104" t="str">
            <v/>
          </cell>
          <cell r="F104" t="str">
            <v/>
          </cell>
        </row>
        <row r="105">
          <cell r="B105" t="str">
            <v>Yes, can meet unexpected expense</v>
          </cell>
          <cell r="C105" t="str">
            <v>SŜ</v>
          </cell>
          <cell r="D105">
            <v>10.65</v>
          </cell>
          <cell r="E105" t="str">
            <v/>
          </cell>
          <cell r="F105" t="str">
            <v/>
          </cell>
        </row>
        <row r="106">
          <cell r="B106" t="str">
            <v>No, cannot meet unexpected expense</v>
          </cell>
          <cell r="C106" t="str">
            <v>SŜ</v>
          </cell>
          <cell r="D106">
            <v>12.06</v>
          </cell>
          <cell r="E106" t="str">
            <v/>
          </cell>
          <cell r="F106" t="str">
            <v/>
          </cell>
        </row>
        <row r="107">
          <cell r="B107" t="str">
            <v>Household had no vehicle access</v>
          </cell>
          <cell r="C107" t="str">
            <v>SŜ</v>
          </cell>
          <cell r="D107">
            <v>19.48</v>
          </cell>
          <cell r="E107" t="str">
            <v/>
          </cell>
          <cell r="F107" t="str">
            <v/>
          </cell>
        </row>
        <row r="108">
          <cell r="B108" t="str">
            <v>Household had vehicle access</v>
          </cell>
          <cell r="C108">
            <v>18.36</v>
          </cell>
          <cell r="D108">
            <v>8.51</v>
          </cell>
          <cell r="E108" t="str">
            <v>.‡</v>
          </cell>
          <cell r="F108" t="str">
            <v/>
          </cell>
        </row>
        <row r="109">
          <cell r="B109" t="str">
            <v>Household had no access to device</v>
          </cell>
          <cell r="C109" t="str">
            <v>S</v>
          </cell>
          <cell r="D109">
            <v>48.29</v>
          </cell>
          <cell r="E109" t="str">
            <v/>
          </cell>
          <cell r="F109" t="str">
            <v/>
          </cell>
        </row>
        <row r="110">
          <cell r="B110" t="str">
            <v>Household had access to device</v>
          </cell>
          <cell r="C110">
            <v>18</v>
          </cell>
          <cell r="D110">
            <v>8.06</v>
          </cell>
          <cell r="E110" t="str">
            <v>.‡</v>
          </cell>
          <cell r="F110" t="str">
            <v/>
          </cell>
        </row>
        <row r="111">
          <cell r="B111" t="str">
            <v>One person household</v>
          </cell>
          <cell r="C111" t="str">
            <v>SŜ</v>
          </cell>
          <cell r="D111">
            <v>13.78</v>
          </cell>
          <cell r="E111" t="str">
            <v/>
          </cell>
          <cell r="F111" t="str">
            <v/>
          </cell>
        </row>
        <row r="112">
          <cell r="B112" t="str">
            <v>One parent with child(ren)</v>
          </cell>
          <cell r="C112" t="str">
            <v>S</v>
          </cell>
          <cell r="D112">
            <v>23.52</v>
          </cell>
          <cell r="E112" t="str">
            <v/>
          </cell>
          <cell r="F112" t="str">
            <v/>
          </cell>
        </row>
        <row r="113">
          <cell r="B113" t="str">
            <v>Couple only</v>
          </cell>
          <cell r="C113" t="str">
            <v>S</v>
          </cell>
          <cell r="D113">
            <v>20.59</v>
          </cell>
          <cell r="E113" t="str">
            <v/>
          </cell>
          <cell r="F113" t="str">
            <v/>
          </cell>
        </row>
        <row r="114">
          <cell r="B114" t="str">
            <v>Couple with child(ren)</v>
          </cell>
          <cell r="C114" t="str">
            <v>SŜ</v>
          </cell>
          <cell r="D114">
            <v>13.62</v>
          </cell>
          <cell r="E114" t="str">
            <v/>
          </cell>
          <cell r="F114" t="str">
            <v/>
          </cell>
        </row>
        <row r="115">
          <cell r="B115" t="str">
            <v>Other multi-person household</v>
          </cell>
          <cell r="C115" t="str">
            <v>S</v>
          </cell>
          <cell r="D115">
            <v>31.11</v>
          </cell>
          <cell r="E115" t="str">
            <v/>
          </cell>
          <cell r="F115" t="str">
            <v/>
          </cell>
        </row>
        <row r="116">
          <cell r="B116" t="str">
            <v>Other household with couple and/or child</v>
          </cell>
          <cell r="C116" t="str">
            <v>SŜ</v>
          </cell>
          <cell r="D116">
            <v>14.6</v>
          </cell>
          <cell r="E116" t="str">
            <v/>
          </cell>
          <cell r="F116" t="str">
            <v/>
          </cell>
        </row>
        <row r="117">
          <cell r="B117" t="str">
            <v>One-person household</v>
          </cell>
          <cell r="C117" t="str">
            <v>SŜ</v>
          </cell>
          <cell r="D117">
            <v>13.78</v>
          </cell>
          <cell r="E117" t="str">
            <v/>
          </cell>
          <cell r="F117" t="str">
            <v/>
          </cell>
        </row>
        <row r="118">
          <cell r="B118" t="str">
            <v>Two-people household</v>
          </cell>
          <cell r="C118" t="str">
            <v>SŜ</v>
          </cell>
          <cell r="D118">
            <v>15.28</v>
          </cell>
          <cell r="E118" t="str">
            <v/>
          </cell>
          <cell r="F118" t="str">
            <v/>
          </cell>
        </row>
        <row r="119">
          <cell r="B119" t="str">
            <v>Three-people household</v>
          </cell>
          <cell r="C119" t="str">
            <v>SŜ</v>
          </cell>
          <cell r="D119">
            <v>14.28</v>
          </cell>
          <cell r="E119" t="str">
            <v/>
          </cell>
          <cell r="F119" t="str">
            <v/>
          </cell>
        </row>
        <row r="120">
          <cell r="B120" t="str">
            <v>Four-people household</v>
          </cell>
          <cell r="C120" t="str">
            <v>SŜ</v>
          </cell>
          <cell r="D120">
            <v>12.35</v>
          </cell>
          <cell r="E120" t="str">
            <v/>
          </cell>
          <cell r="F120" t="str">
            <v/>
          </cell>
        </row>
        <row r="121">
          <cell r="B121" t="str">
            <v>Five-or-more-people household</v>
          </cell>
          <cell r="C121" t="str">
            <v>S</v>
          </cell>
          <cell r="D121">
            <v>26.56</v>
          </cell>
          <cell r="E121" t="str">
            <v/>
          </cell>
          <cell r="F121" t="str">
            <v/>
          </cell>
        </row>
        <row r="122">
          <cell r="B122" t="str">
            <v>No children in household</v>
          </cell>
          <cell r="C122">
            <v>20.25</v>
          </cell>
          <cell r="D122">
            <v>9.31</v>
          </cell>
          <cell r="E122" t="str">
            <v>.‡</v>
          </cell>
          <cell r="F122" t="str">
            <v/>
          </cell>
        </row>
        <row r="123">
          <cell r="B123" t="str">
            <v>One-child household</v>
          </cell>
          <cell r="C123" t="str">
            <v>SŜ</v>
          </cell>
          <cell r="D123">
            <v>8.9</v>
          </cell>
          <cell r="E123" t="str">
            <v/>
          </cell>
          <cell r="F123" t="str">
            <v/>
          </cell>
        </row>
        <row r="124">
          <cell r="B124" t="str">
            <v>Two-or-more-children household</v>
          </cell>
          <cell r="C124" t="str">
            <v>S</v>
          </cell>
          <cell r="D124">
            <v>22.77</v>
          </cell>
          <cell r="E124" t="str">
            <v/>
          </cell>
          <cell r="F124" t="str">
            <v/>
          </cell>
        </row>
        <row r="125">
          <cell r="B125" t="str">
            <v>No children in household</v>
          </cell>
          <cell r="C125">
            <v>20.25</v>
          </cell>
          <cell r="D125">
            <v>9.31</v>
          </cell>
          <cell r="E125" t="str">
            <v>.‡</v>
          </cell>
          <cell r="F125" t="str">
            <v/>
          </cell>
        </row>
        <row r="126">
          <cell r="B126" t="str">
            <v>One-or-more-children household</v>
          </cell>
          <cell r="C126" t="str">
            <v>SŜ</v>
          </cell>
          <cell r="D126">
            <v>15.21</v>
          </cell>
          <cell r="E126" t="str">
            <v/>
          </cell>
          <cell r="F126" t="str">
            <v/>
          </cell>
        </row>
        <row r="127">
          <cell r="B127" t="str">
            <v>Yes, lived at current address</v>
          </cell>
          <cell r="C127" t="str">
            <v>SŜ</v>
          </cell>
          <cell r="D127">
            <v>9.4700000000000006</v>
          </cell>
          <cell r="E127" t="str">
            <v/>
          </cell>
          <cell r="F127" t="str">
            <v/>
          </cell>
        </row>
        <row r="128">
          <cell r="B128" t="str">
            <v>No, did not live at current address</v>
          </cell>
          <cell r="C128" t="str">
            <v>SŜ</v>
          </cell>
          <cell r="D128">
            <v>17.690000000000001</v>
          </cell>
          <cell r="E128" t="str">
            <v/>
          </cell>
          <cell r="F128" t="str">
            <v/>
          </cell>
        </row>
        <row r="129">
          <cell r="B129" t="str">
            <v>Owned</v>
          </cell>
          <cell r="C129" t="str">
            <v>SŜ</v>
          </cell>
          <cell r="D129">
            <v>6.94</v>
          </cell>
          <cell r="E129" t="str">
            <v/>
          </cell>
          <cell r="F129" t="str">
            <v/>
          </cell>
        </row>
        <row r="130">
          <cell r="B130" t="str">
            <v>Rented, private</v>
          </cell>
          <cell r="C130" t="str">
            <v>SŜ</v>
          </cell>
          <cell r="D130">
            <v>17.22</v>
          </cell>
          <cell r="E130" t="str">
            <v/>
          </cell>
          <cell r="F130" t="str">
            <v/>
          </cell>
        </row>
      </sheetData>
      <sheetData sheetId="4">
        <row r="4">
          <cell r="B4" t="str">
            <v>New Zealand Average</v>
          </cell>
          <cell r="C4">
            <v>60.56</v>
          </cell>
          <cell r="D4">
            <v>10.91</v>
          </cell>
          <cell r="E4" t="str">
            <v>.</v>
          </cell>
          <cell r="F4" t="str">
            <v/>
          </cell>
        </row>
        <row r="5">
          <cell r="B5" t="str">
            <v>Male</v>
          </cell>
          <cell r="C5">
            <v>59.58</v>
          </cell>
          <cell r="D5">
            <v>21.35</v>
          </cell>
          <cell r="E5" t="str">
            <v>.</v>
          </cell>
          <cell r="F5" t="str">
            <v/>
          </cell>
        </row>
        <row r="6">
          <cell r="B6" t="str">
            <v>Female</v>
          </cell>
          <cell r="C6">
            <v>61.01</v>
          </cell>
          <cell r="D6">
            <v>13.78</v>
          </cell>
          <cell r="E6" t="str">
            <v>.</v>
          </cell>
          <cell r="F6" t="str">
            <v/>
          </cell>
        </row>
        <row r="7">
          <cell r="B7" t="str">
            <v>Gender diverse</v>
          </cell>
          <cell r="C7" t="str">
            <v>S</v>
          </cell>
          <cell r="D7">
            <v>139.82</v>
          </cell>
          <cell r="E7" t="str">
            <v/>
          </cell>
          <cell r="F7" t="str">
            <v/>
          </cell>
        </row>
        <row r="8">
          <cell r="B8" t="str">
            <v>Cis-male</v>
          </cell>
          <cell r="C8">
            <v>59.58</v>
          </cell>
          <cell r="D8">
            <v>21.35</v>
          </cell>
          <cell r="E8" t="str">
            <v>.</v>
          </cell>
          <cell r="F8" t="str">
            <v/>
          </cell>
        </row>
        <row r="9">
          <cell r="B9" t="str">
            <v>Cis-female</v>
          </cell>
          <cell r="C9">
            <v>60.87</v>
          </cell>
          <cell r="D9">
            <v>13.86</v>
          </cell>
          <cell r="E9" t="str">
            <v>.</v>
          </cell>
          <cell r="F9" t="str">
            <v/>
          </cell>
        </row>
        <row r="10">
          <cell r="B10" t="str">
            <v>Gender-diverse or trans-gender</v>
          </cell>
          <cell r="C10" t="str">
            <v>S</v>
          </cell>
          <cell r="D10">
            <v>70.72</v>
          </cell>
          <cell r="E10" t="str">
            <v/>
          </cell>
          <cell r="F10" t="str">
            <v/>
          </cell>
        </row>
        <row r="11">
          <cell r="B11" t="str">
            <v>Heterosexual</v>
          </cell>
          <cell r="C11">
            <v>64.36</v>
          </cell>
          <cell r="D11">
            <v>11.42</v>
          </cell>
          <cell r="E11" t="str">
            <v>.</v>
          </cell>
          <cell r="F11" t="str">
            <v/>
          </cell>
        </row>
        <row r="12">
          <cell r="B12" t="str">
            <v>Gay or lesbian</v>
          </cell>
          <cell r="C12" t="str">
            <v>Ŝ</v>
          </cell>
          <cell r="D12">
            <v>0</v>
          </cell>
          <cell r="E12" t="str">
            <v/>
          </cell>
          <cell r="F12" t="str">
            <v>*</v>
          </cell>
        </row>
        <row r="13">
          <cell r="B13" t="str">
            <v>Bisexual</v>
          </cell>
          <cell r="C13" t="str">
            <v>S</v>
          </cell>
          <cell r="D13">
            <v>29.18</v>
          </cell>
          <cell r="E13" t="str">
            <v/>
          </cell>
          <cell r="F13" t="str">
            <v>*</v>
          </cell>
        </row>
        <row r="14">
          <cell r="B14" t="str">
            <v>Other sexual identity</v>
          </cell>
          <cell r="C14">
            <v>0</v>
          </cell>
          <cell r="D14">
            <v>0</v>
          </cell>
          <cell r="E14" t="str">
            <v>.</v>
          </cell>
          <cell r="F14" t="str">
            <v>*</v>
          </cell>
        </row>
        <row r="15">
          <cell r="B15" t="str">
            <v>People with diverse sexualities</v>
          </cell>
          <cell r="C15" t="str">
            <v>S</v>
          </cell>
          <cell r="D15">
            <v>30.38</v>
          </cell>
          <cell r="E15" t="str">
            <v/>
          </cell>
          <cell r="F15" t="str">
            <v/>
          </cell>
        </row>
        <row r="16">
          <cell r="B16" t="str">
            <v>Not LGBT</v>
          </cell>
          <cell r="C16">
            <v>63.96</v>
          </cell>
          <cell r="D16">
            <v>11.46</v>
          </cell>
          <cell r="E16" t="str">
            <v>.</v>
          </cell>
          <cell r="F16" t="str">
            <v/>
          </cell>
        </row>
        <row r="17">
          <cell r="B17" t="str">
            <v>LGBT</v>
          </cell>
          <cell r="C17" t="str">
            <v>S</v>
          </cell>
          <cell r="D17">
            <v>32.96</v>
          </cell>
          <cell r="E17" t="str">
            <v/>
          </cell>
          <cell r="F17" t="str">
            <v/>
          </cell>
        </row>
        <row r="18">
          <cell r="B18" t="str">
            <v>15–19 years</v>
          </cell>
          <cell r="C18" t="str">
            <v>S</v>
          </cell>
          <cell r="D18">
            <v>32.89</v>
          </cell>
          <cell r="E18" t="str">
            <v/>
          </cell>
          <cell r="F18" t="str">
            <v/>
          </cell>
        </row>
        <row r="19">
          <cell r="B19" t="str">
            <v>20–29 years</v>
          </cell>
          <cell r="C19">
            <v>71.319999999999993</v>
          </cell>
          <cell r="D19">
            <v>21.42</v>
          </cell>
          <cell r="E19" t="str">
            <v>.</v>
          </cell>
          <cell r="F19" t="str">
            <v/>
          </cell>
        </row>
        <row r="20">
          <cell r="B20" t="str">
            <v>30–39 years</v>
          </cell>
          <cell r="C20">
            <v>63.89</v>
          </cell>
          <cell r="D20">
            <v>23.13</v>
          </cell>
          <cell r="E20" t="str">
            <v>.</v>
          </cell>
          <cell r="F20" t="str">
            <v/>
          </cell>
        </row>
        <row r="21">
          <cell r="B21" t="str">
            <v>40–49 years</v>
          </cell>
          <cell r="C21" t="str">
            <v>S</v>
          </cell>
          <cell r="D21">
            <v>33.090000000000003</v>
          </cell>
          <cell r="E21" t="str">
            <v/>
          </cell>
          <cell r="F21" t="str">
            <v/>
          </cell>
        </row>
        <row r="22">
          <cell r="B22" t="str">
            <v>50–59 years</v>
          </cell>
          <cell r="C22">
            <v>64.41</v>
          </cell>
          <cell r="D22">
            <v>30.02</v>
          </cell>
          <cell r="E22" t="str">
            <v>.</v>
          </cell>
          <cell r="F22" t="str">
            <v/>
          </cell>
        </row>
        <row r="23">
          <cell r="B23" t="str">
            <v>60–64 years</v>
          </cell>
          <cell r="C23" t="str">
            <v>S</v>
          </cell>
          <cell r="D23">
            <v>49.15</v>
          </cell>
          <cell r="E23" t="str">
            <v/>
          </cell>
          <cell r="F23" t="str">
            <v/>
          </cell>
        </row>
        <row r="24">
          <cell r="B24" t="str">
            <v>65 years and over</v>
          </cell>
          <cell r="C24">
            <v>73.790000000000006</v>
          </cell>
          <cell r="D24">
            <v>25.34</v>
          </cell>
          <cell r="E24" t="str">
            <v>.</v>
          </cell>
          <cell r="F24" t="str">
            <v/>
          </cell>
        </row>
        <row r="25">
          <cell r="B25" t="str">
            <v>15–29 years</v>
          </cell>
          <cell r="C25" t="str">
            <v>Ŝ</v>
          </cell>
          <cell r="D25">
            <v>19.89</v>
          </cell>
          <cell r="E25" t="str">
            <v/>
          </cell>
          <cell r="F25" t="str">
            <v/>
          </cell>
        </row>
        <row r="26">
          <cell r="B26" t="str">
            <v>30–64 years</v>
          </cell>
          <cell r="C26">
            <v>58.55</v>
          </cell>
          <cell r="D26">
            <v>15.29</v>
          </cell>
          <cell r="E26" t="str">
            <v>.</v>
          </cell>
          <cell r="F26" t="str">
            <v/>
          </cell>
        </row>
        <row r="27">
          <cell r="B27" t="str">
            <v>65 years and over</v>
          </cell>
          <cell r="C27">
            <v>73.790000000000006</v>
          </cell>
          <cell r="D27">
            <v>25.34</v>
          </cell>
          <cell r="E27" t="str">
            <v>.</v>
          </cell>
          <cell r="F27" t="str">
            <v/>
          </cell>
        </row>
        <row r="28">
          <cell r="B28" t="str">
            <v>15–19 years</v>
          </cell>
          <cell r="C28" t="str">
            <v>S</v>
          </cell>
          <cell r="D28">
            <v>32.89</v>
          </cell>
          <cell r="E28" t="str">
            <v/>
          </cell>
          <cell r="F28" t="str">
            <v/>
          </cell>
        </row>
        <row r="29">
          <cell r="B29" t="str">
            <v>20–29 years</v>
          </cell>
          <cell r="C29">
            <v>71.319999999999993</v>
          </cell>
          <cell r="D29">
            <v>21.42</v>
          </cell>
          <cell r="E29" t="str">
            <v>.</v>
          </cell>
          <cell r="F29" t="str">
            <v/>
          </cell>
        </row>
        <row r="30">
          <cell r="B30" t="str">
            <v>NZ European</v>
          </cell>
          <cell r="C30">
            <v>62.33</v>
          </cell>
          <cell r="D30">
            <v>12.74</v>
          </cell>
          <cell r="E30" t="str">
            <v>.</v>
          </cell>
          <cell r="F30" t="str">
            <v/>
          </cell>
        </row>
        <row r="31">
          <cell r="B31" t="str">
            <v>Māori</v>
          </cell>
          <cell r="C31">
            <v>54.02</v>
          </cell>
          <cell r="D31">
            <v>20.58</v>
          </cell>
          <cell r="E31" t="str">
            <v>.</v>
          </cell>
          <cell r="F31" t="str">
            <v/>
          </cell>
        </row>
        <row r="32">
          <cell r="B32" t="str">
            <v>Pacific peoples</v>
          </cell>
          <cell r="C32">
            <v>84.16</v>
          </cell>
          <cell r="D32">
            <v>25.13</v>
          </cell>
          <cell r="E32" t="str">
            <v>.</v>
          </cell>
          <cell r="F32" t="str">
            <v/>
          </cell>
        </row>
        <row r="33">
          <cell r="B33" t="str">
            <v>Asian</v>
          </cell>
          <cell r="C33" t="str">
            <v>S</v>
          </cell>
          <cell r="D33">
            <v>58.66</v>
          </cell>
          <cell r="E33" t="str">
            <v/>
          </cell>
          <cell r="F33" t="str">
            <v/>
          </cell>
        </row>
        <row r="34">
          <cell r="B34" t="str">
            <v>Chinese</v>
          </cell>
          <cell r="C34" t="str">
            <v>Ŝ</v>
          </cell>
          <cell r="D34">
            <v>0</v>
          </cell>
          <cell r="E34" t="str">
            <v/>
          </cell>
          <cell r="F34" t="str">
            <v>*</v>
          </cell>
        </row>
        <row r="35">
          <cell r="B35" t="str">
            <v>Indian</v>
          </cell>
          <cell r="C35" t="str">
            <v>S</v>
          </cell>
          <cell r="D35">
            <v>77.72</v>
          </cell>
          <cell r="E35" t="str">
            <v/>
          </cell>
          <cell r="F35" t="str">
            <v/>
          </cell>
        </row>
        <row r="36">
          <cell r="B36" t="str">
            <v>Other Asian ethnicity</v>
          </cell>
          <cell r="C36">
            <v>0</v>
          </cell>
          <cell r="D36">
            <v>0</v>
          </cell>
          <cell r="E36" t="str">
            <v>.</v>
          </cell>
          <cell r="F36" t="str">
            <v>*</v>
          </cell>
        </row>
        <row r="37">
          <cell r="B37" t="str">
            <v>Other ethnicity</v>
          </cell>
          <cell r="C37" t="str">
            <v>S</v>
          </cell>
          <cell r="D37">
            <v>147.08000000000001</v>
          </cell>
          <cell r="E37" t="str">
            <v/>
          </cell>
          <cell r="F37" t="str">
            <v/>
          </cell>
        </row>
        <row r="38">
          <cell r="B38" t="str">
            <v>Other ethnicity (except European and Māori)</v>
          </cell>
          <cell r="C38">
            <v>73.930000000000007</v>
          </cell>
          <cell r="D38">
            <v>24.59</v>
          </cell>
          <cell r="E38" t="str">
            <v>.</v>
          </cell>
          <cell r="F38" t="str">
            <v/>
          </cell>
        </row>
        <row r="39">
          <cell r="B39" t="str">
            <v>Other ethnicity (except European, Māori and Asian)</v>
          </cell>
          <cell r="C39">
            <v>81.349999999999994</v>
          </cell>
          <cell r="D39">
            <v>24.94</v>
          </cell>
          <cell r="E39" t="str">
            <v>.</v>
          </cell>
          <cell r="F39" t="str">
            <v/>
          </cell>
        </row>
        <row r="40">
          <cell r="B40" t="str">
            <v>Other ethnicity (except European, Māori and Pacific)</v>
          </cell>
          <cell r="C40" t="str">
            <v>S</v>
          </cell>
          <cell r="D40">
            <v>43.65</v>
          </cell>
          <cell r="E40" t="str">
            <v/>
          </cell>
          <cell r="F40" t="str">
            <v/>
          </cell>
        </row>
        <row r="41">
          <cell r="B41">
            <v>2018</v>
          </cell>
          <cell r="C41">
            <v>55.42</v>
          </cell>
          <cell r="D41">
            <v>15.66</v>
          </cell>
          <cell r="E41" t="str">
            <v>.</v>
          </cell>
          <cell r="F41" t="str">
            <v/>
          </cell>
        </row>
        <row r="42">
          <cell r="B42" t="str">
            <v>2019/20</v>
          </cell>
          <cell r="C42">
            <v>68.05</v>
          </cell>
          <cell r="D42">
            <v>14.27</v>
          </cell>
          <cell r="E42" t="str">
            <v>.</v>
          </cell>
          <cell r="F42" t="str">
            <v/>
          </cell>
        </row>
        <row r="43">
          <cell r="B43" t="str">
            <v>Auckland</v>
          </cell>
          <cell r="C43">
            <v>71.22</v>
          </cell>
          <cell r="D43">
            <v>16.32</v>
          </cell>
          <cell r="E43" t="str">
            <v>.</v>
          </cell>
          <cell r="F43" t="str">
            <v/>
          </cell>
        </row>
        <row r="44">
          <cell r="B44" t="str">
            <v>Wellington</v>
          </cell>
          <cell r="C44" t="str">
            <v>S</v>
          </cell>
          <cell r="D44">
            <v>24.3</v>
          </cell>
          <cell r="E44" t="str">
            <v/>
          </cell>
          <cell r="F44" t="str">
            <v/>
          </cell>
        </row>
        <row r="45">
          <cell r="B45" t="str">
            <v>Rest of North Island</v>
          </cell>
          <cell r="C45">
            <v>51.57</v>
          </cell>
          <cell r="D45">
            <v>19.39</v>
          </cell>
          <cell r="E45" t="str">
            <v>.</v>
          </cell>
          <cell r="F45" t="str">
            <v/>
          </cell>
        </row>
        <row r="46">
          <cell r="B46" t="str">
            <v>Canterbury</v>
          </cell>
          <cell r="C46" t="str">
            <v>S</v>
          </cell>
          <cell r="D46">
            <v>47.6</v>
          </cell>
          <cell r="E46" t="str">
            <v/>
          </cell>
          <cell r="F46" t="str">
            <v/>
          </cell>
        </row>
        <row r="47">
          <cell r="B47" t="str">
            <v>Rest of South Island</v>
          </cell>
          <cell r="C47">
            <v>65.59</v>
          </cell>
          <cell r="D47">
            <v>30.72</v>
          </cell>
          <cell r="E47" t="str">
            <v>.</v>
          </cell>
          <cell r="F47" t="str">
            <v/>
          </cell>
        </row>
        <row r="48">
          <cell r="B48" t="str">
            <v>Major urban area</v>
          </cell>
          <cell r="C48">
            <v>78.3</v>
          </cell>
          <cell r="D48">
            <v>11.24</v>
          </cell>
          <cell r="E48" t="str">
            <v>.</v>
          </cell>
          <cell r="F48" t="str">
            <v/>
          </cell>
        </row>
        <row r="49">
          <cell r="B49" t="str">
            <v>Large urban area</v>
          </cell>
          <cell r="C49" t="str">
            <v>Ŝ</v>
          </cell>
          <cell r="D49">
            <v>19.09</v>
          </cell>
          <cell r="E49" t="str">
            <v/>
          </cell>
          <cell r="F49" t="str">
            <v/>
          </cell>
        </row>
        <row r="50">
          <cell r="B50" t="str">
            <v>Medium urban area</v>
          </cell>
          <cell r="C50" t="str">
            <v>S</v>
          </cell>
          <cell r="D50">
            <v>21.19</v>
          </cell>
          <cell r="E50" t="str">
            <v/>
          </cell>
          <cell r="F50" t="str">
            <v>*</v>
          </cell>
        </row>
        <row r="51">
          <cell r="B51" t="str">
            <v>Small urban area</v>
          </cell>
          <cell r="C51" t="str">
            <v>S</v>
          </cell>
          <cell r="D51">
            <v>29.56</v>
          </cell>
          <cell r="E51" t="str">
            <v/>
          </cell>
          <cell r="F51" t="str">
            <v/>
          </cell>
        </row>
        <row r="52">
          <cell r="B52" t="str">
            <v>Rural settlement/rural other</v>
          </cell>
          <cell r="C52">
            <v>53</v>
          </cell>
          <cell r="D52">
            <v>26.22</v>
          </cell>
          <cell r="E52" t="str">
            <v>.</v>
          </cell>
          <cell r="F52" t="str">
            <v/>
          </cell>
        </row>
        <row r="53">
          <cell r="B53" t="str">
            <v>Major urban area</v>
          </cell>
          <cell r="C53">
            <v>78.3</v>
          </cell>
          <cell r="D53">
            <v>11.24</v>
          </cell>
          <cell r="E53" t="str">
            <v>.</v>
          </cell>
          <cell r="F53" t="str">
            <v/>
          </cell>
        </row>
        <row r="54">
          <cell r="B54" t="str">
            <v>Medium/large urban area</v>
          </cell>
          <cell r="C54" t="str">
            <v>S</v>
          </cell>
          <cell r="D54">
            <v>23.95</v>
          </cell>
          <cell r="E54" t="str">
            <v/>
          </cell>
          <cell r="F54" t="str">
            <v/>
          </cell>
        </row>
        <row r="55">
          <cell r="B55" t="str">
            <v>Small urban/rural area</v>
          </cell>
          <cell r="C55">
            <v>44.94</v>
          </cell>
          <cell r="D55">
            <v>21.67</v>
          </cell>
          <cell r="E55" t="str">
            <v>.</v>
          </cell>
          <cell r="F55" t="str">
            <v/>
          </cell>
        </row>
        <row r="56">
          <cell r="B56" t="str">
            <v>Quintile 1 (least deprived)</v>
          </cell>
          <cell r="C56">
            <v>73.319999999999993</v>
          </cell>
          <cell r="D56">
            <v>23.15</v>
          </cell>
          <cell r="E56" t="str">
            <v>.</v>
          </cell>
          <cell r="F56" t="str">
            <v/>
          </cell>
        </row>
        <row r="57">
          <cell r="B57" t="str">
            <v>Quintile 2</v>
          </cell>
          <cell r="C57">
            <v>75.58</v>
          </cell>
          <cell r="D57">
            <v>32.340000000000003</v>
          </cell>
          <cell r="E57" t="str">
            <v>.</v>
          </cell>
          <cell r="F57" t="str">
            <v/>
          </cell>
        </row>
        <row r="58">
          <cell r="B58" t="str">
            <v>Quintile 3</v>
          </cell>
          <cell r="C58" t="str">
            <v>S</v>
          </cell>
          <cell r="D58">
            <v>27.32</v>
          </cell>
          <cell r="E58" t="str">
            <v/>
          </cell>
          <cell r="F58" t="str">
            <v/>
          </cell>
        </row>
        <row r="59">
          <cell r="B59" t="str">
            <v>Quintile 4</v>
          </cell>
          <cell r="C59">
            <v>74.63</v>
          </cell>
          <cell r="D59">
            <v>21.55</v>
          </cell>
          <cell r="E59" t="str">
            <v>.</v>
          </cell>
          <cell r="F59" t="str">
            <v/>
          </cell>
        </row>
        <row r="60">
          <cell r="B60" t="str">
            <v>Quintile 5 (most deprived)</v>
          </cell>
          <cell r="C60">
            <v>49.11</v>
          </cell>
          <cell r="D60">
            <v>17.07</v>
          </cell>
          <cell r="E60" t="str">
            <v>.</v>
          </cell>
          <cell r="F60" t="str">
            <v/>
          </cell>
        </row>
        <row r="61">
          <cell r="B61" t="str">
            <v>Had partner within last 12 months</v>
          </cell>
          <cell r="C61">
            <v>65.010000000000005</v>
          </cell>
          <cell r="D61">
            <v>13.03</v>
          </cell>
          <cell r="E61" t="str">
            <v>.</v>
          </cell>
          <cell r="F61" t="str">
            <v/>
          </cell>
        </row>
        <row r="62">
          <cell r="B62" t="str">
            <v>Did not have partner within last 12 months</v>
          </cell>
          <cell r="C62">
            <v>49.3</v>
          </cell>
          <cell r="D62">
            <v>21.5</v>
          </cell>
          <cell r="E62" t="str">
            <v>.</v>
          </cell>
          <cell r="F62" t="str">
            <v/>
          </cell>
        </row>
        <row r="63">
          <cell r="B63" t="str">
            <v>Has ever had a partner</v>
          </cell>
          <cell r="C63">
            <v>59.29</v>
          </cell>
          <cell r="D63">
            <v>11.27</v>
          </cell>
          <cell r="E63" t="str">
            <v>.</v>
          </cell>
          <cell r="F63" t="str">
            <v/>
          </cell>
        </row>
        <row r="64">
          <cell r="B64" t="str">
            <v>Has never had a partner</v>
          </cell>
          <cell r="C64">
            <v>87.48</v>
          </cell>
          <cell r="D64">
            <v>29.68</v>
          </cell>
          <cell r="E64" t="str">
            <v>.</v>
          </cell>
          <cell r="F64" t="str">
            <v/>
          </cell>
        </row>
        <row r="65">
          <cell r="B65" t="str">
            <v>Partnered – legally registered</v>
          </cell>
          <cell r="C65">
            <v>73.05</v>
          </cell>
          <cell r="D65">
            <v>14.59</v>
          </cell>
          <cell r="E65" t="str">
            <v>.</v>
          </cell>
          <cell r="F65" t="str">
            <v/>
          </cell>
        </row>
        <row r="66">
          <cell r="B66" t="str">
            <v>Partnered – not legally registered</v>
          </cell>
          <cell r="C66">
            <v>70.64</v>
          </cell>
          <cell r="D66">
            <v>24.19</v>
          </cell>
          <cell r="E66" t="str">
            <v>.</v>
          </cell>
          <cell r="F66" t="str">
            <v/>
          </cell>
        </row>
        <row r="67">
          <cell r="B67" t="str">
            <v>Non-partnered</v>
          </cell>
          <cell r="C67">
            <v>49.44</v>
          </cell>
          <cell r="D67">
            <v>16.670000000000002</v>
          </cell>
          <cell r="E67" t="str">
            <v>.</v>
          </cell>
          <cell r="F67" t="str">
            <v/>
          </cell>
        </row>
        <row r="68">
          <cell r="B68" t="str">
            <v>Never married and never in a civil union</v>
          </cell>
          <cell r="C68" t="str">
            <v>Ŝ</v>
          </cell>
          <cell r="D68">
            <v>17.2</v>
          </cell>
          <cell r="E68" t="str">
            <v/>
          </cell>
          <cell r="F68" t="str">
            <v/>
          </cell>
        </row>
        <row r="69">
          <cell r="B69" t="str">
            <v>Divorced</v>
          </cell>
          <cell r="C69" t="str">
            <v>S</v>
          </cell>
          <cell r="D69">
            <v>33.950000000000003</v>
          </cell>
          <cell r="E69" t="str">
            <v/>
          </cell>
          <cell r="F69" t="str">
            <v/>
          </cell>
        </row>
        <row r="70">
          <cell r="B70" t="str">
            <v>Widowed/surviving partner</v>
          </cell>
          <cell r="C70" t="str">
            <v>S</v>
          </cell>
          <cell r="D70">
            <v>59.44</v>
          </cell>
          <cell r="E70" t="str">
            <v/>
          </cell>
          <cell r="F70" t="str">
            <v/>
          </cell>
        </row>
        <row r="71">
          <cell r="B71" t="str">
            <v>Separated</v>
          </cell>
          <cell r="C71" t="str">
            <v>S</v>
          </cell>
          <cell r="D71">
            <v>28.19</v>
          </cell>
          <cell r="E71" t="str">
            <v/>
          </cell>
          <cell r="F71" t="str">
            <v/>
          </cell>
        </row>
        <row r="72">
          <cell r="B72" t="str">
            <v>Married/civil union/de facto</v>
          </cell>
          <cell r="C72">
            <v>74.540000000000006</v>
          </cell>
          <cell r="D72">
            <v>14.08</v>
          </cell>
          <cell r="E72" t="str">
            <v>.</v>
          </cell>
          <cell r="F72" t="str">
            <v/>
          </cell>
        </row>
        <row r="73">
          <cell r="B73" t="str">
            <v>Adults with disability</v>
          </cell>
          <cell r="C73" t="str">
            <v>S</v>
          </cell>
          <cell r="D73">
            <v>37.78</v>
          </cell>
          <cell r="E73" t="str">
            <v/>
          </cell>
          <cell r="F73" t="str">
            <v/>
          </cell>
        </row>
        <row r="74">
          <cell r="B74" t="str">
            <v>Adults without disability</v>
          </cell>
          <cell r="C74">
            <v>64.7</v>
          </cell>
          <cell r="D74">
            <v>10.06</v>
          </cell>
          <cell r="E74" t="str">
            <v>.</v>
          </cell>
          <cell r="F74" t="str">
            <v/>
          </cell>
        </row>
        <row r="75">
          <cell r="B75" t="str">
            <v>Low level of psychological distress</v>
          </cell>
          <cell r="C75">
            <v>61.1</v>
          </cell>
          <cell r="D75">
            <v>12.53</v>
          </cell>
          <cell r="E75" t="str">
            <v>.</v>
          </cell>
          <cell r="F75" t="str">
            <v/>
          </cell>
        </row>
        <row r="76">
          <cell r="B76" t="str">
            <v>Moderate level of psychological distress</v>
          </cell>
          <cell r="C76" t="str">
            <v>S</v>
          </cell>
          <cell r="D76">
            <v>30.38</v>
          </cell>
          <cell r="E76" t="str">
            <v/>
          </cell>
          <cell r="F76" t="str">
            <v/>
          </cell>
        </row>
        <row r="77">
          <cell r="B77" t="str">
            <v>High level of psychological distress</v>
          </cell>
          <cell r="C77" t="str">
            <v>S</v>
          </cell>
          <cell r="D77">
            <v>42.52</v>
          </cell>
          <cell r="E77" t="str">
            <v/>
          </cell>
          <cell r="F77" t="str">
            <v/>
          </cell>
        </row>
        <row r="78">
          <cell r="B78" t="str">
            <v>No probable serious mental illness</v>
          </cell>
          <cell r="C78">
            <v>61.1</v>
          </cell>
          <cell r="D78">
            <v>12.53</v>
          </cell>
          <cell r="E78" t="str">
            <v>.</v>
          </cell>
          <cell r="F78" t="str">
            <v/>
          </cell>
        </row>
        <row r="79">
          <cell r="B79" t="str">
            <v>Probable serious mental illness</v>
          </cell>
          <cell r="C79" t="str">
            <v>S</v>
          </cell>
          <cell r="D79">
            <v>30.38</v>
          </cell>
          <cell r="E79" t="str">
            <v/>
          </cell>
          <cell r="F79" t="str">
            <v/>
          </cell>
        </row>
        <row r="80">
          <cell r="B80" t="str">
            <v>Employed</v>
          </cell>
          <cell r="C80">
            <v>60.64</v>
          </cell>
          <cell r="D80">
            <v>14.74</v>
          </cell>
          <cell r="E80" t="str">
            <v>.</v>
          </cell>
          <cell r="F80" t="str">
            <v/>
          </cell>
        </row>
        <row r="81">
          <cell r="B81" t="str">
            <v>Unemployed</v>
          </cell>
          <cell r="C81" t="str">
            <v>S</v>
          </cell>
          <cell r="D81">
            <v>61.6</v>
          </cell>
          <cell r="E81" t="str">
            <v/>
          </cell>
          <cell r="F81" t="str">
            <v/>
          </cell>
        </row>
        <row r="82">
          <cell r="B82" t="str">
            <v>Retired</v>
          </cell>
          <cell r="C82">
            <v>67.84</v>
          </cell>
          <cell r="D82">
            <v>32.130000000000003</v>
          </cell>
          <cell r="E82" t="str">
            <v>.</v>
          </cell>
          <cell r="F82" t="str">
            <v/>
          </cell>
        </row>
        <row r="83">
          <cell r="B83" t="str">
            <v>Home or caring duties or voluntary work</v>
          </cell>
          <cell r="C83">
            <v>76.680000000000007</v>
          </cell>
          <cell r="D83">
            <v>26.37</v>
          </cell>
          <cell r="E83" t="str">
            <v>.</v>
          </cell>
          <cell r="F83" t="str">
            <v/>
          </cell>
        </row>
        <row r="84">
          <cell r="B84" t="str">
            <v>Not employed, studying</v>
          </cell>
          <cell r="C84" t="str">
            <v>S</v>
          </cell>
          <cell r="D84">
            <v>41.82</v>
          </cell>
          <cell r="E84" t="str">
            <v/>
          </cell>
          <cell r="F84" t="str">
            <v/>
          </cell>
        </row>
        <row r="85">
          <cell r="B85" t="str">
            <v>Not employed, not actively seeking work/unable to work</v>
          </cell>
          <cell r="C85" t="str">
            <v>S</v>
          </cell>
          <cell r="D85">
            <v>35.840000000000003</v>
          </cell>
          <cell r="E85" t="str">
            <v/>
          </cell>
          <cell r="F85" t="str">
            <v/>
          </cell>
        </row>
        <row r="86">
          <cell r="B86" t="str">
            <v>Other employment status</v>
          </cell>
          <cell r="C86" t="str">
            <v>Ŝ</v>
          </cell>
          <cell r="D86">
            <v>0</v>
          </cell>
          <cell r="E86" t="str">
            <v/>
          </cell>
          <cell r="F86" t="str">
            <v>*</v>
          </cell>
        </row>
        <row r="87">
          <cell r="B87" t="str">
            <v>Not in the labour force</v>
          </cell>
          <cell r="C87">
            <v>61.32</v>
          </cell>
          <cell r="D87">
            <v>15.38</v>
          </cell>
          <cell r="E87" t="str">
            <v>.</v>
          </cell>
          <cell r="F87" t="str">
            <v/>
          </cell>
        </row>
        <row r="88">
          <cell r="B88" t="str">
            <v>Personal income: $20,000 or less</v>
          </cell>
          <cell r="C88" t="str">
            <v>S</v>
          </cell>
          <cell r="D88">
            <v>18.57</v>
          </cell>
          <cell r="E88" t="str">
            <v/>
          </cell>
          <cell r="F88" t="str">
            <v/>
          </cell>
        </row>
        <row r="89">
          <cell r="B89" t="str">
            <v>Personal income: $20,001–$40,000</v>
          </cell>
          <cell r="C89">
            <v>63.92</v>
          </cell>
          <cell r="D89">
            <v>19.670000000000002</v>
          </cell>
          <cell r="E89" t="str">
            <v>.</v>
          </cell>
          <cell r="F89" t="str">
            <v/>
          </cell>
        </row>
        <row r="90">
          <cell r="B90" t="str">
            <v>Personal income: $40,001–$60,000</v>
          </cell>
          <cell r="C90" t="str">
            <v>Ŝ</v>
          </cell>
          <cell r="D90">
            <v>18.22</v>
          </cell>
          <cell r="E90" t="str">
            <v/>
          </cell>
          <cell r="F90" t="str">
            <v/>
          </cell>
        </row>
        <row r="91">
          <cell r="B91" t="str">
            <v>Personal income: $60,001 or more</v>
          </cell>
          <cell r="C91" t="str">
            <v>Ŝ</v>
          </cell>
          <cell r="D91">
            <v>16.87</v>
          </cell>
          <cell r="E91" t="str">
            <v/>
          </cell>
          <cell r="F91" t="str">
            <v/>
          </cell>
        </row>
        <row r="92">
          <cell r="B92" t="str">
            <v>Household income: $40,000 or less</v>
          </cell>
          <cell r="C92">
            <v>47.76</v>
          </cell>
          <cell r="D92">
            <v>17.600000000000001</v>
          </cell>
          <cell r="E92" t="str">
            <v>.</v>
          </cell>
          <cell r="F92" t="str">
            <v/>
          </cell>
        </row>
        <row r="93">
          <cell r="B93" t="str">
            <v>Household income: $40,001–$60,000</v>
          </cell>
          <cell r="C93">
            <v>64.819999999999993</v>
          </cell>
          <cell r="D93">
            <v>23.82</v>
          </cell>
          <cell r="E93" t="str">
            <v>.</v>
          </cell>
          <cell r="F93" t="str">
            <v/>
          </cell>
        </row>
        <row r="94">
          <cell r="B94" t="str">
            <v>Household income: $60,001–$100,000</v>
          </cell>
          <cell r="C94" t="str">
            <v>S</v>
          </cell>
          <cell r="D94">
            <v>38.5</v>
          </cell>
          <cell r="E94" t="str">
            <v/>
          </cell>
          <cell r="F94" t="str">
            <v/>
          </cell>
        </row>
        <row r="95">
          <cell r="B95" t="str">
            <v>Household income: $100,001 or more</v>
          </cell>
          <cell r="C95" t="str">
            <v>Ŝ</v>
          </cell>
          <cell r="D95">
            <v>16.809999999999999</v>
          </cell>
          <cell r="E95" t="str">
            <v/>
          </cell>
          <cell r="F95" t="str">
            <v/>
          </cell>
        </row>
        <row r="96">
          <cell r="B96" t="str">
            <v>Not at all limited</v>
          </cell>
          <cell r="C96">
            <v>65.45</v>
          </cell>
          <cell r="D96">
            <v>17.440000000000001</v>
          </cell>
          <cell r="E96" t="str">
            <v>.</v>
          </cell>
          <cell r="F96" t="str">
            <v/>
          </cell>
        </row>
        <row r="97">
          <cell r="B97" t="str">
            <v>A little limited</v>
          </cell>
          <cell r="C97" t="str">
            <v>S</v>
          </cell>
          <cell r="D97">
            <v>32.35</v>
          </cell>
          <cell r="E97" t="str">
            <v/>
          </cell>
          <cell r="F97" t="str">
            <v/>
          </cell>
        </row>
        <row r="98">
          <cell r="B98" t="str">
            <v>Quite limited</v>
          </cell>
          <cell r="C98">
            <v>69.87</v>
          </cell>
          <cell r="D98">
            <v>26.5</v>
          </cell>
          <cell r="E98" t="str">
            <v>.</v>
          </cell>
          <cell r="F98" t="str">
            <v/>
          </cell>
        </row>
        <row r="99">
          <cell r="B99" t="str">
            <v>Very limited</v>
          </cell>
          <cell r="C99" t="str">
            <v>S</v>
          </cell>
          <cell r="D99">
            <v>25.59</v>
          </cell>
          <cell r="E99" t="str">
            <v/>
          </cell>
          <cell r="F99" t="str">
            <v/>
          </cell>
        </row>
        <row r="100">
          <cell r="B100" t="str">
            <v>Couldn't buy it</v>
          </cell>
          <cell r="C100">
            <v>66.430000000000007</v>
          </cell>
          <cell r="D100">
            <v>17.34</v>
          </cell>
          <cell r="E100" t="str">
            <v>.</v>
          </cell>
          <cell r="F100" t="str">
            <v/>
          </cell>
        </row>
        <row r="101">
          <cell r="B101" t="str">
            <v>Not at all limited</v>
          </cell>
          <cell r="C101">
            <v>65.45</v>
          </cell>
          <cell r="D101">
            <v>17.440000000000001</v>
          </cell>
          <cell r="E101" t="str">
            <v>.</v>
          </cell>
          <cell r="F101" t="str">
            <v/>
          </cell>
        </row>
        <row r="102">
          <cell r="B102" t="str">
            <v>A little limited</v>
          </cell>
          <cell r="C102" t="str">
            <v>S</v>
          </cell>
          <cell r="D102">
            <v>32.35</v>
          </cell>
          <cell r="E102" t="str">
            <v/>
          </cell>
          <cell r="F102" t="str">
            <v/>
          </cell>
        </row>
        <row r="103">
          <cell r="B103" t="str">
            <v>Quite or very limited</v>
          </cell>
          <cell r="C103">
            <v>50.81</v>
          </cell>
          <cell r="D103">
            <v>21.36</v>
          </cell>
          <cell r="E103" t="str">
            <v>.</v>
          </cell>
          <cell r="F103" t="str">
            <v/>
          </cell>
        </row>
        <row r="104">
          <cell r="B104" t="str">
            <v>Couldn't buy it</v>
          </cell>
          <cell r="C104">
            <v>66.430000000000007</v>
          </cell>
          <cell r="D104">
            <v>17.34</v>
          </cell>
          <cell r="E104" t="str">
            <v>.</v>
          </cell>
          <cell r="F104" t="str">
            <v/>
          </cell>
        </row>
        <row r="105">
          <cell r="B105" t="str">
            <v>Yes, can meet unexpected expense</v>
          </cell>
          <cell r="C105">
            <v>62.45</v>
          </cell>
          <cell r="D105">
            <v>14.2</v>
          </cell>
          <cell r="E105" t="str">
            <v>.</v>
          </cell>
          <cell r="F105" t="str">
            <v/>
          </cell>
        </row>
        <row r="106">
          <cell r="B106" t="str">
            <v>No, cannot meet unexpected expense</v>
          </cell>
          <cell r="C106">
            <v>60.1</v>
          </cell>
          <cell r="D106">
            <v>17.25</v>
          </cell>
          <cell r="E106" t="str">
            <v>.</v>
          </cell>
          <cell r="F106" t="str">
            <v/>
          </cell>
        </row>
        <row r="107">
          <cell r="B107" t="str">
            <v>Household had no vehicle access</v>
          </cell>
          <cell r="C107">
            <v>63.22</v>
          </cell>
          <cell r="D107">
            <v>28.49</v>
          </cell>
          <cell r="E107" t="str">
            <v>.</v>
          </cell>
          <cell r="F107" t="str">
            <v/>
          </cell>
        </row>
        <row r="108">
          <cell r="B108" t="str">
            <v>Household had vehicle access</v>
          </cell>
          <cell r="C108">
            <v>60.42</v>
          </cell>
          <cell r="D108">
            <v>11.33</v>
          </cell>
          <cell r="E108" t="str">
            <v>.</v>
          </cell>
          <cell r="F108" t="str">
            <v/>
          </cell>
        </row>
        <row r="109">
          <cell r="B109" t="str">
            <v>Household had no access to device</v>
          </cell>
          <cell r="C109" t="str">
            <v>S</v>
          </cell>
          <cell r="D109">
            <v>48.29</v>
          </cell>
          <cell r="E109" t="str">
            <v/>
          </cell>
          <cell r="F109" t="str">
            <v/>
          </cell>
        </row>
        <row r="110">
          <cell r="B110" t="str">
            <v>Household had access to device</v>
          </cell>
          <cell r="C110">
            <v>60.36</v>
          </cell>
          <cell r="D110">
            <v>11.16</v>
          </cell>
          <cell r="E110" t="str">
            <v>.</v>
          </cell>
          <cell r="F110" t="str">
            <v/>
          </cell>
        </row>
        <row r="111">
          <cell r="B111" t="str">
            <v>One person household</v>
          </cell>
          <cell r="C111">
            <v>59.62</v>
          </cell>
          <cell r="D111">
            <v>15.85</v>
          </cell>
          <cell r="E111" t="str">
            <v>.</v>
          </cell>
          <cell r="F111" t="str">
            <v/>
          </cell>
        </row>
        <row r="112">
          <cell r="B112" t="str">
            <v>One parent with child(ren)</v>
          </cell>
          <cell r="C112">
            <v>58.35</v>
          </cell>
          <cell r="D112">
            <v>23.9</v>
          </cell>
          <cell r="E112" t="str">
            <v>.</v>
          </cell>
          <cell r="F112" t="str">
            <v/>
          </cell>
        </row>
        <row r="113">
          <cell r="B113" t="str">
            <v>Couple only</v>
          </cell>
          <cell r="C113">
            <v>64.459999999999994</v>
          </cell>
          <cell r="D113">
            <v>24.71</v>
          </cell>
          <cell r="E113" t="str">
            <v>.</v>
          </cell>
          <cell r="F113" t="str">
            <v/>
          </cell>
        </row>
        <row r="114">
          <cell r="B114" t="str">
            <v>Couple with child(ren)</v>
          </cell>
          <cell r="C114">
            <v>83.08</v>
          </cell>
          <cell r="D114">
            <v>20.76</v>
          </cell>
          <cell r="E114" t="str">
            <v>.</v>
          </cell>
          <cell r="F114" t="str">
            <v/>
          </cell>
        </row>
        <row r="115">
          <cell r="B115" t="str">
            <v>Other multi-person household</v>
          </cell>
          <cell r="C115" t="str">
            <v>S</v>
          </cell>
          <cell r="D115">
            <v>43.09</v>
          </cell>
          <cell r="E115" t="str">
            <v/>
          </cell>
          <cell r="F115" t="str">
            <v/>
          </cell>
        </row>
        <row r="116">
          <cell r="B116" t="str">
            <v>Other household with couple and/or child</v>
          </cell>
          <cell r="C116" t="str">
            <v>S</v>
          </cell>
          <cell r="D116">
            <v>27.61</v>
          </cell>
          <cell r="E116" t="str">
            <v/>
          </cell>
          <cell r="F116" t="str">
            <v/>
          </cell>
        </row>
        <row r="117">
          <cell r="B117" t="str">
            <v>One-person household</v>
          </cell>
          <cell r="C117">
            <v>59.62</v>
          </cell>
          <cell r="D117">
            <v>15.85</v>
          </cell>
          <cell r="E117" t="str">
            <v>.</v>
          </cell>
          <cell r="F117" t="str">
            <v/>
          </cell>
        </row>
        <row r="118">
          <cell r="B118" t="str">
            <v>Two-people household</v>
          </cell>
          <cell r="C118" t="str">
            <v>Ŝ</v>
          </cell>
          <cell r="D118">
            <v>16.28</v>
          </cell>
          <cell r="E118" t="str">
            <v/>
          </cell>
          <cell r="F118" t="str">
            <v/>
          </cell>
        </row>
        <row r="119">
          <cell r="B119" t="str">
            <v>Three-people household</v>
          </cell>
          <cell r="C119" t="str">
            <v>S</v>
          </cell>
          <cell r="D119">
            <v>27.6</v>
          </cell>
          <cell r="E119" t="str">
            <v/>
          </cell>
          <cell r="F119" t="str">
            <v/>
          </cell>
        </row>
        <row r="120">
          <cell r="B120" t="str">
            <v>Four-people household</v>
          </cell>
          <cell r="C120">
            <v>61.9</v>
          </cell>
          <cell r="D120">
            <v>26.08</v>
          </cell>
          <cell r="E120" t="str">
            <v>.</v>
          </cell>
          <cell r="F120" t="str">
            <v/>
          </cell>
        </row>
        <row r="121">
          <cell r="B121" t="str">
            <v>Five-or-more-people household</v>
          </cell>
          <cell r="C121">
            <v>61.68</v>
          </cell>
          <cell r="D121">
            <v>28.04</v>
          </cell>
          <cell r="E121" t="str">
            <v>.</v>
          </cell>
          <cell r="F121" t="str">
            <v/>
          </cell>
        </row>
        <row r="122">
          <cell r="B122" t="str">
            <v>No children in household</v>
          </cell>
          <cell r="C122">
            <v>66.569999999999993</v>
          </cell>
          <cell r="D122">
            <v>12.08</v>
          </cell>
          <cell r="E122" t="str">
            <v>.</v>
          </cell>
          <cell r="F122" t="str">
            <v/>
          </cell>
        </row>
        <row r="123">
          <cell r="B123" t="str">
            <v>One-child household</v>
          </cell>
          <cell r="C123" t="str">
            <v>S</v>
          </cell>
          <cell r="D123">
            <v>36.270000000000003</v>
          </cell>
          <cell r="E123" t="str">
            <v/>
          </cell>
          <cell r="F123" t="str">
            <v/>
          </cell>
        </row>
        <row r="124">
          <cell r="B124" t="str">
            <v>Two-or-more-children household</v>
          </cell>
          <cell r="C124">
            <v>59.97</v>
          </cell>
          <cell r="D124">
            <v>23.5</v>
          </cell>
          <cell r="E124" t="str">
            <v>.</v>
          </cell>
          <cell r="F124" t="str">
            <v/>
          </cell>
        </row>
        <row r="125">
          <cell r="B125" t="str">
            <v>No children in household</v>
          </cell>
          <cell r="C125">
            <v>66.569999999999993</v>
          </cell>
          <cell r="D125">
            <v>12.08</v>
          </cell>
          <cell r="E125" t="str">
            <v>.</v>
          </cell>
          <cell r="F125" t="str">
            <v/>
          </cell>
        </row>
        <row r="126">
          <cell r="B126" t="str">
            <v>One-or-more-children household</v>
          </cell>
          <cell r="C126">
            <v>53.34</v>
          </cell>
          <cell r="D126">
            <v>19.43</v>
          </cell>
          <cell r="E126" t="str">
            <v>.</v>
          </cell>
          <cell r="F126" t="str">
            <v/>
          </cell>
        </row>
        <row r="127">
          <cell r="B127" t="str">
            <v>Yes, lived at current address</v>
          </cell>
          <cell r="C127">
            <v>59.41</v>
          </cell>
          <cell r="D127">
            <v>13.52</v>
          </cell>
          <cell r="E127" t="str">
            <v>.</v>
          </cell>
          <cell r="F127" t="str">
            <v/>
          </cell>
        </row>
        <row r="128">
          <cell r="B128" t="str">
            <v>No, did not live at current address</v>
          </cell>
          <cell r="C128">
            <v>63.85</v>
          </cell>
          <cell r="D128">
            <v>18.07</v>
          </cell>
          <cell r="E128" t="str">
            <v>.</v>
          </cell>
          <cell r="F128" t="str">
            <v/>
          </cell>
        </row>
        <row r="129">
          <cell r="B129" t="str">
            <v>Owned</v>
          </cell>
          <cell r="C129">
            <v>59.51</v>
          </cell>
          <cell r="D129">
            <v>17.22</v>
          </cell>
          <cell r="E129" t="str">
            <v>.</v>
          </cell>
          <cell r="F129" t="str">
            <v/>
          </cell>
        </row>
        <row r="130">
          <cell r="B130" t="str">
            <v>Rented, private</v>
          </cell>
          <cell r="C130">
            <v>61.16</v>
          </cell>
          <cell r="D130">
            <v>18.14</v>
          </cell>
          <cell r="E130" t="str">
            <v>.</v>
          </cell>
          <cell r="F130" t="str">
            <v/>
          </cell>
        </row>
      </sheetData>
      <sheetData sheetId="5"/>
      <sheetData sheetId="6">
        <row r="4">
          <cell r="B4" t="str">
            <v>New Zealand Average</v>
          </cell>
          <cell r="C4">
            <v>37.81</v>
          </cell>
          <cell r="D4">
            <v>9.1300000000000008</v>
          </cell>
          <cell r="E4" t="str">
            <v>.‡</v>
          </cell>
          <cell r="F4" t="str">
            <v/>
          </cell>
        </row>
        <row r="5">
          <cell r="B5" t="str">
            <v>Male</v>
          </cell>
          <cell r="C5" t="str">
            <v>S</v>
          </cell>
          <cell r="D5">
            <v>20.51</v>
          </cell>
          <cell r="E5" t="str">
            <v/>
          </cell>
          <cell r="F5" t="str">
            <v/>
          </cell>
        </row>
        <row r="6">
          <cell r="B6" t="str">
            <v>Female</v>
          </cell>
          <cell r="C6">
            <v>36.99</v>
          </cell>
          <cell r="D6">
            <v>10.71</v>
          </cell>
          <cell r="E6" t="str">
            <v>.</v>
          </cell>
          <cell r="F6" t="str">
            <v/>
          </cell>
        </row>
        <row r="7">
          <cell r="B7" t="str">
            <v>Gender diverse</v>
          </cell>
          <cell r="C7" t="str">
            <v>Ŝ</v>
          </cell>
          <cell r="D7">
            <v>0</v>
          </cell>
          <cell r="E7" t="str">
            <v/>
          </cell>
          <cell r="F7" t="str">
            <v>*</v>
          </cell>
        </row>
        <row r="8">
          <cell r="B8" t="str">
            <v>Cis-male</v>
          </cell>
          <cell r="C8" t="str">
            <v>S</v>
          </cell>
          <cell r="D8">
            <v>20.34</v>
          </cell>
          <cell r="E8" t="str">
            <v/>
          </cell>
          <cell r="F8" t="str">
            <v/>
          </cell>
        </row>
        <row r="9">
          <cell r="B9" t="str">
            <v>Cis-female</v>
          </cell>
          <cell r="C9">
            <v>36.99</v>
          </cell>
          <cell r="D9">
            <v>10.71</v>
          </cell>
          <cell r="E9" t="str">
            <v>.</v>
          </cell>
          <cell r="F9" t="str">
            <v/>
          </cell>
        </row>
        <row r="10">
          <cell r="B10" t="str">
            <v>Gender-diverse or trans-gender</v>
          </cell>
          <cell r="C10" t="str">
            <v>Ŝ</v>
          </cell>
          <cell r="D10">
            <v>0</v>
          </cell>
          <cell r="E10" t="str">
            <v/>
          </cell>
          <cell r="F10" t="str">
            <v>*</v>
          </cell>
        </row>
        <row r="11">
          <cell r="B11" t="str">
            <v>Heterosexual</v>
          </cell>
          <cell r="C11">
            <v>35.869999999999997</v>
          </cell>
          <cell r="D11">
            <v>9.86</v>
          </cell>
          <cell r="E11" t="str">
            <v>.‡</v>
          </cell>
          <cell r="F11" t="str">
            <v/>
          </cell>
        </row>
        <row r="12">
          <cell r="B12" t="str">
            <v>Gay or lesbian</v>
          </cell>
          <cell r="C12" t="str">
            <v>S</v>
          </cell>
          <cell r="D12">
            <v>187.41</v>
          </cell>
          <cell r="E12" t="str">
            <v/>
          </cell>
          <cell r="F12" t="str">
            <v/>
          </cell>
        </row>
        <row r="13">
          <cell r="B13" t="str">
            <v>Bisexual</v>
          </cell>
          <cell r="C13" t="str">
            <v>S</v>
          </cell>
          <cell r="D13">
            <v>52.78</v>
          </cell>
          <cell r="E13" t="str">
            <v/>
          </cell>
          <cell r="F13" t="str">
            <v/>
          </cell>
        </row>
        <row r="14">
          <cell r="B14" t="str">
            <v>Other sexual identity</v>
          </cell>
          <cell r="C14" t="str">
            <v>S</v>
          </cell>
          <cell r="D14">
            <v>91.15</v>
          </cell>
          <cell r="E14" t="str">
            <v/>
          </cell>
          <cell r="F14" t="str">
            <v/>
          </cell>
        </row>
        <row r="15">
          <cell r="B15" t="str">
            <v>People with diverse sexualities</v>
          </cell>
          <cell r="C15" t="str">
            <v>S</v>
          </cell>
          <cell r="D15">
            <v>39.22</v>
          </cell>
          <cell r="E15" t="str">
            <v/>
          </cell>
          <cell r="F15" t="str">
            <v/>
          </cell>
        </row>
        <row r="16">
          <cell r="B16" t="str">
            <v>Not LGBT</v>
          </cell>
          <cell r="C16">
            <v>35.08</v>
          </cell>
          <cell r="D16">
            <v>9.84</v>
          </cell>
          <cell r="E16" t="str">
            <v>.‡</v>
          </cell>
          <cell r="F16" t="str">
            <v/>
          </cell>
        </row>
        <row r="17">
          <cell r="B17" t="str">
            <v>LGBT</v>
          </cell>
          <cell r="C17" t="str">
            <v>S</v>
          </cell>
          <cell r="D17">
            <v>36.340000000000003</v>
          </cell>
          <cell r="E17" t="str">
            <v/>
          </cell>
          <cell r="F17" t="str">
            <v/>
          </cell>
        </row>
        <row r="18">
          <cell r="B18" t="str">
            <v>15–19 years</v>
          </cell>
          <cell r="C18" t="str">
            <v>S</v>
          </cell>
          <cell r="D18">
            <v>51.21</v>
          </cell>
          <cell r="E18" t="str">
            <v/>
          </cell>
          <cell r="F18" t="str">
            <v/>
          </cell>
        </row>
        <row r="19">
          <cell r="B19" t="str">
            <v>20–29 years</v>
          </cell>
          <cell r="C19" t="str">
            <v>S</v>
          </cell>
          <cell r="D19">
            <v>24.89</v>
          </cell>
          <cell r="E19" t="str">
            <v/>
          </cell>
          <cell r="F19" t="str">
            <v/>
          </cell>
        </row>
        <row r="20">
          <cell r="B20" t="str">
            <v>30–39 years</v>
          </cell>
          <cell r="C20" t="str">
            <v>Ŝ</v>
          </cell>
          <cell r="D20">
            <v>15.69</v>
          </cell>
          <cell r="E20" t="str">
            <v/>
          </cell>
          <cell r="F20" t="str">
            <v/>
          </cell>
        </row>
        <row r="21">
          <cell r="B21" t="str">
            <v>40–49 years</v>
          </cell>
          <cell r="C21">
            <v>56.99</v>
          </cell>
          <cell r="D21">
            <v>22.38</v>
          </cell>
          <cell r="E21" t="str">
            <v>.</v>
          </cell>
          <cell r="F21" t="str">
            <v/>
          </cell>
        </row>
        <row r="22">
          <cell r="B22" t="str">
            <v>50–59 years</v>
          </cell>
          <cell r="C22" t="str">
            <v>SŜ</v>
          </cell>
          <cell r="D22">
            <v>15.3</v>
          </cell>
          <cell r="E22" t="str">
            <v/>
          </cell>
          <cell r="F22" t="str">
            <v/>
          </cell>
        </row>
        <row r="23">
          <cell r="B23" t="str">
            <v>60–64 years</v>
          </cell>
          <cell r="C23" t="str">
            <v>S</v>
          </cell>
          <cell r="D23">
            <v>56.37</v>
          </cell>
          <cell r="E23" t="str">
            <v/>
          </cell>
          <cell r="F23" t="str">
            <v/>
          </cell>
        </row>
        <row r="24">
          <cell r="B24" t="str">
            <v>65 years and over</v>
          </cell>
          <cell r="C24" t="str">
            <v>S</v>
          </cell>
          <cell r="D24">
            <v>36.86</v>
          </cell>
          <cell r="E24" t="str">
            <v/>
          </cell>
          <cell r="F24" t="str">
            <v/>
          </cell>
        </row>
        <row r="25">
          <cell r="B25" t="str">
            <v>15–29 years</v>
          </cell>
          <cell r="C25" t="str">
            <v>S</v>
          </cell>
          <cell r="D25">
            <v>21.68</v>
          </cell>
          <cell r="E25" t="str">
            <v/>
          </cell>
          <cell r="F25" t="str">
            <v/>
          </cell>
        </row>
        <row r="26">
          <cell r="B26" t="str">
            <v>30–64 years</v>
          </cell>
          <cell r="C26">
            <v>35.22</v>
          </cell>
          <cell r="D26">
            <v>11.74</v>
          </cell>
          <cell r="E26" t="str">
            <v>.</v>
          </cell>
          <cell r="F26" t="str">
            <v/>
          </cell>
        </row>
        <row r="27">
          <cell r="B27" t="str">
            <v>65 years and over</v>
          </cell>
          <cell r="C27" t="str">
            <v>S</v>
          </cell>
          <cell r="D27">
            <v>36.86</v>
          </cell>
          <cell r="E27" t="str">
            <v/>
          </cell>
          <cell r="F27" t="str">
            <v/>
          </cell>
        </row>
        <row r="28">
          <cell r="B28" t="str">
            <v>15–19 years</v>
          </cell>
          <cell r="C28" t="str">
            <v>S</v>
          </cell>
          <cell r="D28">
            <v>51.21</v>
          </cell>
          <cell r="E28" t="str">
            <v/>
          </cell>
          <cell r="F28" t="str">
            <v/>
          </cell>
        </row>
        <row r="29">
          <cell r="B29" t="str">
            <v>20–29 years</v>
          </cell>
          <cell r="C29" t="str">
            <v>S</v>
          </cell>
          <cell r="D29">
            <v>24.89</v>
          </cell>
          <cell r="E29" t="str">
            <v/>
          </cell>
          <cell r="F29" t="str">
            <v/>
          </cell>
        </row>
        <row r="30">
          <cell r="B30" t="str">
            <v>NZ European</v>
          </cell>
          <cell r="C30">
            <v>37.92</v>
          </cell>
          <cell r="D30">
            <v>11.82</v>
          </cell>
          <cell r="E30" t="str">
            <v>.</v>
          </cell>
          <cell r="F30" t="str">
            <v/>
          </cell>
        </row>
        <row r="31">
          <cell r="B31" t="str">
            <v>Māori</v>
          </cell>
          <cell r="C31" t="str">
            <v>Ŝ</v>
          </cell>
          <cell r="D31">
            <v>16.37</v>
          </cell>
          <cell r="E31" t="str">
            <v/>
          </cell>
          <cell r="F31" t="str">
            <v/>
          </cell>
        </row>
        <row r="32">
          <cell r="B32" t="str">
            <v>Pacific peoples</v>
          </cell>
          <cell r="C32" t="str">
            <v>S</v>
          </cell>
          <cell r="D32">
            <v>38.18</v>
          </cell>
          <cell r="E32" t="str">
            <v/>
          </cell>
          <cell r="F32" t="str">
            <v/>
          </cell>
        </row>
        <row r="33">
          <cell r="B33" t="str">
            <v>Asian</v>
          </cell>
          <cell r="C33" t="str">
            <v>S</v>
          </cell>
          <cell r="D33">
            <v>53.55</v>
          </cell>
          <cell r="E33" t="str">
            <v/>
          </cell>
          <cell r="F33" t="str">
            <v/>
          </cell>
        </row>
        <row r="34">
          <cell r="B34" t="str">
            <v>Chinese</v>
          </cell>
          <cell r="C34" t="str">
            <v>Ŝ</v>
          </cell>
          <cell r="D34">
            <v>0</v>
          </cell>
          <cell r="E34" t="str">
            <v/>
          </cell>
          <cell r="F34" t="str">
            <v>*</v>
          </cell>
        </row>
        <row r="35">
          <cell r="B35" t="str">
            <v>Indian</v>
          </cell>
          <cell r="C35">
            <v>0</v>
          </cell>
          <cell r="D35">
            <v>0</v>
          </cell>
          <cell r="E35" t="str">
            <v>.</v>
          </cell>
          <cell r="F35" t="str">
            <v>*</v>
          </cell>
        </row>
        <row r="36">
          <cell r="B36" t="str">
            <v>Other ethnicity</v>
          </cell>
          <cell r="C36" t="str">
            <v>S</v>
          </cell>
          <cell r="D36">
            <v>95.31</v>
          </cell>
          <cell r="E36" t="str">
            <v/>
          </cell>
          <cell r="F36" t="str">
            <v/>
          </cell>
        </row>
        <row r="37">
          <cell r="B37" t="str">
            <v>Other ethnicity (except European and Māori)</v>
          </cell>
          <cell r="C37" t="str">
            <v>S</v>
          </cell>
          <cell r="D37">
            <v>27.18</v>
          </cell>
          <cell r="E37" t="str">
            <v/>
          </cell>
          <cell r="F37" t="str">
            <v/>
          </cell>
        </row>
        <row r="38">
          <cell r="B38" t="str">
            <v>Other ethnicity (except European, Māori and Asian)</v>
          </cell>
          <cell r="C38" t="str">
            <v>S</v>
          </cell>
          <cell r="D38">
            <v>30.42</v>
          </cell>
          <cell r="E38" t="str">
            <v/>
          </cell>
          <cell r="F38" t="str">
            <v/>
          </cell>
        </row>
        <row r="39">
          <cell r="B39" t="str">
            <v>Other ethnicity (except European, Māori and Pacific)</v>
          </cell>
          <cell r="C39" t="str">
            <v>S</v>
          </cell>
          <cell r="D39">
            <v>47.02</v>
          </cell>
          <cell r="E39" t="str">
            <v/>
          </cell>
          <cell r="F39" t="str">
            <v/>
          </cell>
        </row>
        <row r="40">
          <cell r="B40">
            <v>2018</v>
          </cell>
          <cell r="C40">
            <v>33.700000000000003</v>
          </cell>
          <cell r="D40">
            <v>13.07</v>
          </cell>
          <cell r="E40" t="str">
            <v>.</v>
          </cell>
          <cell r="F40" t="str">
            <v/>
          </cell>
        </row>
        <row r="41">
          <cell r="B41" t="str">
            <v>2019/20</v>
          </cell>
          <cell r="C41">
            <v>41.36</v>
          </cell>
          <cell r="D41">
            <v>13.89</v>
          </cell>
          <cell r="E41" t="str">
            <v>.</v>
          </cell>
          <cell r="F41" t="str">
            <v/>
          </cell>
        </row>
        <row r="42">
          <cell r="B42" t="str">
            <v>Auckland</v>
          </cell>
          <cell r="C42" t="str">
            <v>Ŝ</v>
          </cell>
          <cell r="D42">
            <v>17.57</v>
          </cell>
          <cell r="E42" t="str">
            <v/>
          </cell>
          <cell r="F42" t="str">
            <v/>
          </cell>
        </row>
        <row r="43">
          <cell r="B43" t="str">
            <v>Wellington</v>
          </cell>
          <cell r="C43" t="str">
            <v>S</v>
          </cell>
          <cell r="D43">
            <v>28.62</v>
          </cell>
          <cell r="E43" t="str">
            <v/>
          </cell>
          <cell r="F43" t="str">
            <v/>
          </cell>
        </row>
        <row r="44">
          <cell r="B44" t="str">
            <v>Rest of North Island</v>
          </cell>
          <cell r="C44" t="str">
            <v>Ŝ</v>
          </cell>
          <cell r="D44">
            <v>12.76</v>
          </cell>
          <cell r="E44" t="str">
            <v/>
          </cell>
          <cell r="F44" t="str">
            <v/>
          </cell>
        </row>
        <row r="45">
          <cell r="B45" t="str">
            <v>Canterbury</v>
          </cell>
          <cell r="C45" t="str">
            <v>S</v>
          </cell>
          <cell r="D45">
            <v>33.42</v>
          </cell>
          <cell r="E45" t="str">
            <v/>
          </cell>
          <cell r="F45" t="str">
            <v/>
          </cell>
        </row>
        <row r="46">
          <cell r="B46" t="str">
            <v>Rest of South Island</v>
          </cell>
          <cell r="C46" t="str">
            <v>S</v>
          </cell>
          <cell r="D46">
            <v>38.9</v>
          </cell>
          <cell r="E46" t="str">
            <v/>
          </cell>
          <cell r="F46" t="str">
            <v/>
          </cell>
        </row>
        <row r="47">
          <cell r="B47" t="str">
            <v>Major urban area</v>
          </cell>
          <cell r="C47">
            <v>35.29</v>
          </cell>
          <cell r="D47">
            <v>13.43</v>
          </cell>
          <cell r="E47" t="str">
            <v>.</v>
          </cell>
          <cell r="F47" t="str">
            <v/>
          </cell>
        </row>
        <row r="48">
          <cell r="B48" t="str">
            <v>Large urban area</v>
          </cell>
          <cell r="C48" t="str">
            <v>S</v>
          </cell>
          <cell r="D48">
            <v>27.53</v>
          </cell>
          <cell r="E48" t="str">
            <v/>
          </cell>
          <cell r="F48" t="str">
            <v/>
          </cell>
        </row>
        <row r="49">
          <cell r="B49" t="str">
            <v>Medium urban area</v>
          </cell>
          <cell r="C49">
            <v>73.989999999999995</v>
          </cell>
          <cell r="D49">
            <v>34.11</v>
          </cell>
          <cell r="E49" t="str">
            <v>.</v>
          </cell>
          <cell r="F49" t="str">
            <v/>
          </cell>
        </row>
        <row r="50">
          <cell r="B50" t="str">
            <v>Small urban area</v>
          </cell>
          <cell r="C50" t="str">
            <v>S</v>
          </cell>
          <cell r="D50">
            <v>30.83</v>
          </cell>
          <cell r="E50" t="str">
            <v/>
          </cell>
          <cell r="F50" t="str">
            <v/>
          </cell>
        </row>
        <row r="51">
          <cell r="B51" t="str">
            <v>Rural settlement/rural other</v>
          </cell>
          <cell r="C51" t="str">
            <v>S</v>
          </cell>
          <cell r="D51">
            <v>27.24</v>
          </cell>
          <cell r="E51" t="str">
            <v/>
          </cell>
          <cell r="F51" t="str">
            <v/>
          </cell>
        </row>
        <row r="52">
          <cell r="B52" t="str">
            <v>Major urban area</v>
          </cell>
          <cell r="C52">
            <v>35.29</v>
          </cell>
          <cell r="D52">
            <v>13.43</v>
          </cell>
          <cell r="E52" t="str">
            <v>.</v>
          </cell>
          <cell r="F52" t="str">
            <v/>
          </cell>
        </row>
        <row r="53">
          <cell r="B53" t="str">
            <v>Medium/large urban area</v>
          </cell>
          <cell r="C53" t="str">
            <v>S</v>
          </cell>
          <cell r="D53">
            <v>23.56</v>
          </cell>
          <cell r="E53" t="str">
            <v/>
          </cell>
          <cell r="F53" t="str">
            <v/>
          </cell>
        </row>
        <row r="54">
          <cell r="B54" t="str">
            <v>Small urban/rural area</v>
          </cell>
          <cell r="C54" t="str">
            <v>Ŝ</v>
          </cell>
          <cell r="D54">
            <v>17.16</v>
          </cell>
          <cell r="E54" t="str">
            <v/>
          </cell>
          <cell r="F54" t="str">
            <v/>
          </cell>
        </row>
        <row r="55">
          <cell r="B55" t="str">
            <v>Quintile 1 (least deprived)</v>
          </cell>
          <cell r="C55" t="str">
            <v>S</v>
          </cell>
          <cell r="D55">
            <v>33.76</v>
          </cell>
          <cell r="E55" t="str">
            <v/>
          </cell>
          <cell r="F55" t="str">
            <v/>
          </cell>
        </row>
        <row r="56">
          <cell r="B56" t="str">
            <v>Quintile 2</v>
          </cell>
          <cell r="C56" t="str">
            <v>S</v>
          </cell>
          <cell r="D56">
            <v>32.68</v>
          </cell>
          <cell r="E56" t="str">
            <v/>
          </cell>
          <cell r="F56" t="str">
            <v/>
          </cell>
        </row>
        <row r="57">
          <cell r="B57" t="str">
            <v>Quintile 3</v>
          </cell>
          <cell r="C57" t="str">
            <v>S</v>
          </cell>
          <cell r="D57">
            <v>21.2</v>
          </cell>
          <cell r="E57" t="str">
            <v/>
          </cell>
          <cell r="F57" t="str">
            <v/>
          </cell>
        </row>
        <row r="58">
          <cell r="B58" t="str">
            <v>Quintile 4</v>
          </cell>
          <cell r="C58" t="str">
            <v>S</v>
          </cell>
          <cell r="D58">
            <v>24.83</v>
          </cell>
          <cell r="E58" t="str">
            <v/>
          </cell>
          <cell r="F58" t="str">
            <v/>
          </cell>
        </row>
        <row r="59">
          <cell r="B59" t="str">
            <v>Quintile 5 (most deprived)</v>
          </cell>
          <cell r="C59">
            <v>46.41</v>
          </cell>
          <cell r="D59">
            <v>16.47</v>
          </cell>
          <cell r="E59" t="str">
            <v>.</v>
          </cell>
          <cell r="F59" t="str">
            <v/>
          </cell>
        </row>
        <row r="60">
          <cell r="B60" t="str">
            <v>Had partner within last 12 months</v>
          </cell>
          <cell r="C60">
            <v>36.6</v>
          </cell>
          <cell r="D60">
            <v>10.62</v>
          </cell>
          <cell r="E60" t="str">
            <v>.</v>
          </cell>
          <cell r="F60" t="str">
            <v/>
          </cell>
        </row>
        <row r="61">
          <cell r="B61" t="str">
            <v>Did not have partner within last 12 months</v>
          </cell>
          <cell r="C61" t="str">
            <v>Ŝ</v>
          </cell>
          <cell r="D61">
            <v>19.440000000000001</v>
          </cell>
          <cell r="E61" t="str">
            <v/>
          </cell>
          <cell r="F61" t="str">
            <v/>
          </cell>
        </row>
        <row r="62">
          <cell r="B62" t="str">
            <v>Has ever had a partner</v>
          </cell>
          <cell r="C62">
            <v>38.19</v>
          </cell>
          <cell r="D62">
            <v>9.23</v>
          </cell>
          <cell r="E62" t="str">
            <v>.‡</v>
          </cell>
          <cell r="F62" t="str">
            <v/>
          </cell>
        </row>
        <row r="63">
          <cell r="B63" t="str">
            <v>Has never had a partner</v>
          </cell>
          <cell r="C63">
            <v>0</v>
          </cell>
          <cell r="D63">
            <v>0</v>
          </cell>
          <cell r="E63" t="str">
            <v>.</v>
          </cell>
          <cell r="F63" t="str">
            <v>*</v>
          </cell>
        </row>
        <row r="64">
          <cell r="B64" t="str">
            <v>Partnered – legally registered</v>
          </cell>
          <cell r="C64" t="str">
            <v>Ŝ</v>
          </cell>
          <cell r="D64">
            <v>18.88</v>
          </cell>
          <cell r="E64" t="str">
            <v/>
          </cell>
          <cell r="F64" t="str">
            <v/>
          </cell>
        </row>
        <row r="65">
          <cell r="B65" t="str">
            <v>Partnered – not legally registered</v>
          </cell>
          <cell r="C65" t="str">
            <v>S</v>
          </cell>
          <cell r="D65">
            <v>30.4</v>
          </cell>
          <cell r="E65" t="str">
            <v/>
          </cell>
          <cell r="F65" t="str">
            <v/>
          </cell>
        </row>
        <row r="66">
          <cell r="B66" t="str">
            <v>Non-partnered</v>
          </cell>
          <cell r="C66">
            <v>39.35</v>
          </cell>
          <cell r="D66">
            <v>11.67</v>
          </cell>
          <cell r="E66" t="str">
            <v>.</v>
          </cell>
          <cell r="F66" t="str">
            <v/>
          </cell>
        </row>
        <row r="67">
          <cell r="B67" t="str">
            <v>Never married and never in a civil union</v>
          </cell>
          <cell r="C67" t="str">
            <v>S</v>
          </cell>
          <cell r="D67">
            <v>20.27</v>
          </cell>
          <cell r="E67" t="str">
            <v/>
          </cell>
          <cell r="F67" t="str">
            <v/>
          </cell>
        </row>
        <row r="68">
          <cell r="B68" t="str">
            <v>Divorced</v>
          </cell>
          <cell r="C68" t="str">
            <v>S</v>
          </cell>
          <cell r="D68">
            <v>38.450000000000003</v>
          </cell>
          <cell r="E68" t="str">
            <v/>
          </cell>
          <cell r="F68" t="str">
            <v/>
          </cell>
        </row>
        <row r="69">
          <cell r="B69" t="str">
            <v>Widowed/surviving partner</v>
          </cell>
          <cell r="C69">
            <v>87.44</v>
          </cell>
          <cell r="D69">
            <v>27.11</v>
          </cell>
          <cell r="E69" t="str">
            <v>.</v>
          </cell>
          <cell r="F69" t="str">
            <v>*</v>
          </cell>
        </row>
        <row r="70">
          <cell r="B70" t="str">
            <v>Separated</v>
          </cell>
          <cell r="C70" t="str">
            <v>Ŝ</v>
          </cell>
          <cell r="D70">
            <v>16.440000000000001</v>
          </cell>
          <cell r="E70" t="str">
            <v/>
          </cell>
          <cell r="F70" t="str">
            <v/>
          </cell>
        </row>
        <row r="71">
          <cell r="B71" t="str">
            <v>Married/civil union/de facto</v>
          </cell>
          <cell r="C71" t="str">
            <v>Ŝ</v>
          </cell>
          <cell r="D71">
            <v>18.88</v>
          </cell>
          <cell r="E71" t="str">
            <v/>
          </cell>
          <cell r="F71" t="str">
            <v/>
          </cell>
        </row>
        <row r="72">
          <cell r="B72" t="str">
            <v>Adults with disability</v>
          </cell>
          <cell r="C72" t="str">
            <v>S</v>
          </cell>
          <cell r="D72">
            <v>56.33</v>
          </cell>
          <cell r="E72" t="str">
            <v/>
          </cell>
          <cell r="F72" t="str">
            <v/>
          </cell>
        </row>
        <row r="73">
          <cell r="B73" t="str">
            <v>Adults without disability</v>
          </cell>
          <cell r="C73">
            <v>37.08</v>
          </cell>
          <cell r="D73">
            <v>9.14</v>
          </cell>
          <cell r="E73" t="str">
            <v>.‡</v>
          </cell>
          <cell r="F73" t="str">
            <v/>
          </cell>
        </row>
        <row r="74">
          <cell r="B74" t="str">
            <v>Low level of psychological distress</v>
          </cell>
          <cell r="C74">
            <v>31.25</v>
          </cell>
          <cell r="D74">
            <v>10.46</v>
          </cell>
          <cell r="E74" t="str">
            <v>.</v>
          </cell>
          <cell r="F74" t="str">
            <v/>
          </cell>
        </row>
        <row r="75">
          <cell r="B75" t="str">
            <v>Moderate level of psychological distress</v>
          </cell>
          <cell r="C75">
            <v>58.97</v>
          </cell>
          <cell r="D75">
            <v>27.05</v>
          </cell>
          <cell r="E75" t="str">
            <v>.</v>
          </cell>
          <cell r="F75" t="str">
            <v/>
          </cell>
        </row>
        <row r="76">
          <cell r="B76" t="str">
            <v>High level of psychological distress</v>
          </cell>
          <cell r="C76" t="str">
            <v>S</v>
          </cell>
          <cell r="D76">
            <v>43.01</v>
          </cell>
          <cell r="E76" t="str">
            <v/>
          </cell>
          <cell r="F76" t="str">
            <v/>
          </cell>
        </row>
        <row r="77">
          <cell r="B77" t="str">
            <v>No probable serious mental illness</v>
          </cell>
          <cell r="C77">
            <v>31.25</v>
          </cell>
          <cell r="D77">
            <v>10.46</v>
          </cell>
          <cell r="E77" t="str">
            <v>.</v>
          </cell>
          <cell r="F77" t="str">
            <v/>
          </cell>
        </row>
        <row r="78">
          <cell r="B78" t="str">
            <v>Probable serious mental illness</v>
          </cell>
          <cell r="C78">
            <v>58.97</v>
          </cell>
          <cell r="D78">
            <v>27.05</v>
          </cell>
          <cell r="E78" t="str">
            <v>.</v>
          </cell>
          <cell r="F78" t="str">
            <v/>
          </cell>
        </row>
        <row r="79">
          <cell r="B79" t="str">
            <v>Employed</v>
          </cell>
          <cell r="C79">
            <v>31.55</v>
          </cell>
          <cell r="D79">
            <v>12.18</v>
          </cell>
          <cell r="E79" t="str">
            <v>.</v>
          </cell>
          <cell r="F79" t="str">
            <v/>
          </cell>
        </row>
        <row r="80">
          <cell r="B80" t="str">
            <v>Unemployed</v>
          </cell>
          <cell r="C80" t="str">
            <v>S</v>
          </cell>
          <cell r="D80">
            <v>44.12</v>
          </cell>
          <cell r="E80" t="str">
            <v/>
          </cell>
          <cell r="F80" t="str">
            <v/>
          </cell>
        </row>
        <row r="81">
          <cell r="B81" t="str">
            <v>Retired</v>
          </cell>
          <cell r="C81" t="str">
            <v>S</v>
          </cell>
          <cell r="D81">
            <v>44.38</v>
          </cell>
          <cell r="E81" t="str">
            <v/>
          </cell>
          <cell r="F81" t="str">
            <v/>
          </cell>
        </row>
        <row r="82">
          <cell r="B82" t="str">
            <v>Home or caring duties or voluntary work</v>
          </cell>
          <cell r="C82" t="str">
            <v>S</v>
          </cell>
          <cell r="D82">
            <v>36</v>
          </cell>
          <cell r="E82" t="str">
            <v/>
          </cell>
          <cell r="F82" t="str">
            <v/>
          </cell>
        </row>
        <row r="83">
          <cell r="B83" t="str">
            <v>Not employed, studying</v>
          </cell>
          <cell r="C83" t="str">
            <v>S</v>
          </cell>
          <cell r="D83">
            <v>70.39</v>
          </cell>
          <cell r="E83" t="str">
            <v/>
          </cell>
          <cell r="F83" t="str">
            <v/>
          </cell>
        </row>
        <row r="84">
          <cell r="B84" t="str">
            <v>Not employed, not actively seeking work/unable to work</v>
          </cell>
          <cell r="C84" t="str">
            <v>S</v>
          </cell>
          <cell r="D84">
            <v>33.33</v>
          </cell>
          <cell r="E84" t="str">
            <v/>
          </cell>
          <cell r="F84" t="str">
            <v/>
          </cell>
        </row>
        <row r="85">
          <cell r="B85" t="str">
            <v>Other employment status</v>
          </cell>
          <cell r="C85" t="str">
            <v>S</v>
          </cell>
          <cell r="D85">
            <v>93.09</v>
          </cell>
          <cell r="E85" t="str">
            <v/>
          </cell>
          <cell r="F85" t="str">
            <v/>
          </cell>
        </row>
        <row r="86">
          <cell r="B86" t="str">
            <v>Not in the labour force</v>
          </cell>
          <cell r="C86" t="str">
            <v>Ŝ</v>
          </cell>
          <cell r="D86">
            <v>13.2</v>
          </cell>
          <cell r="E86" t="str">
            <v/>
          </cell>
          <cell r="F86" t="str">
            <v/>
          </cell>
        </row>
        <row r="87">
          <cell r="B87" t="str">
            <v>Personal income: $20,000 or less</v>
          </cell>
          <cell r="C87" t="str">
            <v>Ŝ</v>
          </cell>
          <cell r="D87">
            <v>18.190000000000001</v>
          </cell>
          <cell r="E87" t="str">
            <v/>
          </cell>
          <cell r="F87" t="str">
            <v/>
          </cell>
        </row>
        <row r="88">
          <cell r="B88" t="str">
            <v>Personal income: $20,001–$40,000</v>
          </cell>
          <cell r="C88" t="str">
            <v>Ŝ</v>
          </cell>
          <cell r="D88">
            <v>19.29</v>
          </cell>
          <cell r="E88" t="str">
            <v/>
          </cell>
          <cell r="F88" t="str">
            <v/>
          </cell>
        </row>
        <row r="89">
          <cell r="B89" t="str">
            <v>Personal income: $40,001–$60,000</v>
          </cell>
          <cell r="C89" t="str">
            <v>SŜ</v>
          </cell>
          <cell r="D89">
            <v>16.5</v>
          </cell>
          <cell r="E89" t="str">
            <v/>
          </cell>
          <cell r="F89" t="str">
            <v/>
          </cell>
        </row>
        <row r="90">
          <cell r="B90" t="str">
            <v>Personal income: $60,001 or more</v>
          </cell>
          <cell r="C90" t="str">
            <v>S</v>
          </cell>
          <cell r="D90">
            <v>29.25</v>
          </cell>
          <cell r="E90" t="str">
            <v/>
          </cell>
          <cell r="F90" t="str">
            <v/>
          </cell>
        </row>
        <row r="91">
          <cell r="B91" t="str">
            <v>Household income: $40,000 or less</v>
          </cell>
          <cell r="C91">
            <v>42.82</v>
          </cell>
          <cell r="D91">
            <v>14.64</v>
          </cell>
          <cell r="E91" t="str">
            <v>.</v>
          </cell>
          <cell r="F91" t="str">
            <v/>
          </cell>
        </row>
        <row r="92">
          <cell r="B92" t="str">
            <v>Household income: $40,001–$60,000</v>
          </cell>
          <cell r="C92" t="str">
            <v>S</v>
          </cell>
          <cell r="D92">
            <v>23.8</v>
          </cell>
          <cell r="E92" t="str">
            <v/>
          </cell>
          <cell r="F92" t="str">
            <v/>
          </cell>
        </row>
        <row r="93">
          <cell r="B93" t="str">
            <v>Household income: $60,001–$100,000</v>
          </cell>
          <cell r="C93" t="str">
            <v>S</v>
          </cell>
          <cell r="D93">
            <v>22.74</v>
          </cell>
          <cell r="E93" t="str">
            <v/>
          </cell>
          <cell r="F93" t="str">
            <v/>
          </cell>
        </row>
        <row r="94">
          <cell r="B94" t="str">
            <v>Household income: $100,001 or more</v>
          </cell>
          <cell r="C94" t="str">
            <v>S</v>
          </cell>
          <cell r="D94">
            <v>23.8</v>
          </cell>
          <cell r="E94" t="str">
            <v/>
          </cell>
          <cell r="F94" t="str">
            <v/>
          </cell>
        </row>
        <row r="95">
          <cell r="B95" t="str">
            <v>Not at all limited</v>
          </cell>
          <cell r="C95" t="str">
            <v>S</v>
          </cell>
          <cell r="D95">
            <v>21.5</v>
          </cell>
          <cell r="E95" t="str">
            <v/>
          </cell>
          <cell r="F95" t="str">
            <v/>
          </cell>
        </row>
        <row r="96">
          <cell r="B96" t="str">
            <v>A little limited</v>
          </cell>
          <cell r="C96" t="str">
            <v>S</v>
          </cell>
          <cell r="D96">
            <v>25.57</v>
          </cell>
          <cell r="E96" t="str">
            <v/>
          </cell>
          <cell r="F96" t="str">
            <v/>
          </cell>
        </row>
        <row r="97">
          <cell r="B97" t="str">
            <v>Quite limited</v>
          </cell>
          <cell r="C97" t="str">
            <v>SŜ</v>
          </cell>
          <cell r="D97">
            <v>9.0500000000000007</v>
          </cell>
          <cell r="E97" t="str">
            <v/>
          </cell>
          <cell r="F97" t="str">
            <v>*</v>
          </cell>
        </row>
        <row r="98">
          <cell r="B98" t="str">
            <v>Very limited</v>
          </cell>
          <cell r="C98" t="str">
            <v>S</v>
          </cell>
          <cell r="D98">
            <v>28.26</v>
          </cell>
          <cell r="E98" t="str">
            <v/>
          </cell>
          <cell r="F98" t="str">
            <v/>
          </cell>
        </row>
        <row r="99">
          <cell r="B99" t="str">
            <v>Couldn't buy it</v>
          </cell>
          <cell r="C99" t="str">
            <v>Ŝ</v>
          </cell>
          <cell r="D99">
            <v>17.059999999999999</v>
          </cell>
          <cell r="E99" t="str">
            <v/>
          </cell>
          <cell r="F99" t="str">
            <v/>
          </cell>
        </row>
        <row r="100">
          <cell r="B100" t="str">
            <v>Not at all limited</v>
          </cell>
          <cell r="C100" t="str">
            <v>S</v>
          </cell>
          <cell r="D100">
            <v>21.5</v>
          </cell>
          <cell r="E100" t="str">
            <v/>
          </cell>
          <cell r="F100" t="str">
            <v/>
          </cell>
        </row>
        <row r="101">
          <cell r="B101" t="str">
            <v>A little limited</v>
          </cell>
          <cell r="C101" t="str">
            <v>S</v>
          </cell>
          <cell r="D101">
            <v>25.57</v>
          </cell>
          <cell r="E101" t="str">
            <v/>
          </cell>
          <cell r="F101" t="str">
            <v/>
          </cell>
        </row>
        <row r="102">
          <cell r="B102" t="str">
            <v>Quite or very limited</v>
          </cell>
          <cell r="C102" t="str">
            <v>S</v>
          </cell>
          <cell r="D102">
            <v>20.37</v>
          </cell>
          <cell r="E102" t="str">
            <v/>
          </cell>
          <cell r="F102" t="str">
            <v/>
          </cell>
        </row>
        <row r="103">
          <cell r="B103" t="str">
            <v>Couldn't buy it</v>
          </cell>
          <cell r="C103" t="str">
            <v>Ŝ</v>
          </cell>
          <cell r="D103">
            <v>17.059999999999999</v>
          </cell>
          <cell r="E103" t="str">
            <v/>
          </cell>
          <cell r="F103" t="str">
            <v/>
          </cell>
        </row>
        <row r="104">
          <cell r="B104" t="str">
            <v>Yes, can meet unexpected expense</v>
          </cell>
          <cell r="C104">
            <v>37.67</v>
          </cell>
          <cell r="D104">
            <v>12.12</v>
          </cell>
          <cell r="E104" t="str">
            <v>.</v>
          </cell>
          <cell r="F104" t="str">
            <v/>
          </cell>
        </row>
        <row r="105">
          <cell r="B105" t="str">
            <v>No, cannot meet unexpected expense</v>
          </cell>
          <cell r="C105" t="str">
            <v>Ŝ</v>
          </cell>
          <cell r="D105">
            <v>15.05</v>
          </cell>
          <cell r="E105" t="str">
            <v/>
          </cell>
          <cell r="F105" t="str">
            <v/>
          </cell>
        </row>
        <row r="106">
          <cell r="B106" t="str">
            <v>Household had no vehicle access</v>
          </cell>
          <cell r="C106">
            <v>85.35</v>
          </cell>
          <cell r="D106">
            <v>21.87</v>
          </cell>
          <cell r="E106" t="str">
            <v>.</v>
          </cell>
          <cell r="F106" t="str">
            <v>*</v>
          </cell>
        </row>
        <row r="107">
          <cell r="B107" t="str">
            <v>Household had vehicle access</v>
          </cell>
          <cell r="C107">
            <v>35.479999999999997</v>
          </cell>
          <cell r="D107">
            <v>9.0500000000000007</v>
          </cell>
          <cell r="E107" t="str">
            <v>.‡</v>
          </cell>
          <cell r="F107" t="str">
            <v/>
          </cell>
        </row>
        <row r="108">
          <cell r="B108" t="str">
            <v>Household had no access to device</v>
          </cell>
          <cell r="C108" t="str">
            <v>S</v>
          </cell>
          <cell r="D108">
            <v>90.55</v>
          </cell>
          <cell r="E108" t="str">
            <v/>
          </cell>
          <cell r="F108" t="str">
            <v/>
          </cell>
        </row>
        <row r="109">
          <cell r="B109" t="str">
            <v>Household had access to device</v>
          </cell>
          <cell r="C109">
            <v>37.69</v>
          </cell>
          <cell r="D109">
            <v>9.3000000000000007</v>
          </cell>
          <cell r="E109" t="str">
            <v>.‡</v>
          </cell>
          <cell r="F109" t="str">
            <v/>
          </cell>
        </row>
        <row r="110">
          <cell r="B110" t="str">
            <v>One person household</v>
          </cell>
          <cell r="C110" t="str">
            <v>SŜ</v>
          </cell>
          <cell r="D110">
            <v>15.57</v>
          </cell>
          <cell r="E110" t="str">
            <v/>
          </cell>
          <cell r="F110" t="str">
            <v/>
          </cell>
        </row>
        <row r="111">
          <cell r="B111" t="str">
            <v>One parent with child(ren)</v>
          </cell>
          <cell r="C111">
            <v>42.86</v>
          </cell>
          <cell r="D111">
            <v>17.260000000000002</v>
          </cell>
          <cell r="E111" t="str">
            <v>.</v>
          </cell>
          <cell r="F111" t="str">
            <v/>
          </cell>
        </row>
        <row r="112">
          <cell r="B112" t="str">
            <v>Couple only</v>
          </cell>
          <cell r="C112" t="str">
            <v>S</v>
          </cell>
          <cell r="D112">
            <v>42.37</v>
          </cell>
          <cell r="E112" t="str">
            <v/>
          </cell>
          <cell r="F112" t="str">
            <v/>
          </cell>
        </row>
        <row r="113">
          <cell r="B113" t="str">
            <v>Couple with child(ren)</v>
          </cell>
          <cell r="C113" t="str">
            <v>S</v>
          </cell>
          <cell r="D113">
            <v>29.7</v>
          </cell>
          <cell r="E113" t="str">
            <v/>
          </cell>
          <cell r="F113" t="str">
            <v/>
          </cell>
        </row>
        <row r="114">
          <cell r="B114" t="str">
            <v>Other multi-person household</v>
          </cell>
          <cell r="C114" t="str">
            <v>S</v>
          </cell>
          <cell r="D114">
            <v>41.13</v>
          </cell>
          <cell r="E114" t="str">
            <v/>
          </cell>
          <cell r="F114" t="str">
            <v/>
          </cell>
        </row>
        <row r="115">
          <cell r="B115" t="str">
            <v>Other household with couple and/or child</v>
          </cell>
          <cell r="C115" t="str">
            <v>S</v>
          </cell>
          <cell r="D115">
            <v>20.62</v>
          </cell>
          <cell r="E115" t="str">
            <v/>
          </cell>
          <cell r="F115" t="str">
            <v/>
          </cell>
        </row>
        <row r="116">
          <cell r="B116" t="str">
            <v>One-person household</v>
          </cell>
          <cell r="C116" t="str">
            <v>SŜ</v>
          </cell>
          <cell r="D116">
            <v>15.57</v>
          </cell>
          <cell r="E116" t="str">
            <v/>
          </cell>
          <cell r="F116" t="str">
            <v/>
          </cell>
        </row>
        <row r="117">
          <cell r="B117" t="str">
            <v>Two-people household</v>
          </cell>
          <cell r="C117" t="str">
            <v>Ŝ</v>
          </cell>
          <cell r="D117">
            <v>19.66</v>
          </cell>
          <cell r="E117" t="str">
            <v/>
          </cell>
          <cell r="F117" t="str">
            <v/>
          </cell>
        </row>
        <row r="118">
          <cell r="B118" t="str">
            <v>Three-people household</v>
          </cell>
          <cell r="C118" t="str">
            <v>S</v>
          </cell>
          <cell r="D118">
            <v>24.81</v>
          </cell>
          <cell r="E118" t="str">
            <v/>
          </cell>
          <cell r="F118" t="str">
            <v/>
          </cell>
        </row>
        <row r="119">
          <cell r="B119" t="str">
            <v>Four-people household</v>
          </cell>
          <cell r="C119" t="str">
            <v>S</v>
          </cell>
          <cell r="D119">
            <v>30.01</v>
          </cell>
          <cell r="E119" t="str">
            <v/>
          </cell>
          <cell r="F119" t="str">
            <v/>
          </cell>
        </row>
        <row r="120">
          <cell r="B120" t="str">
            <v>Five-or-more-people household</v>
          </cell>
          <cell r="C120" t="str">
            <v>S</v>
          </cell>
          <cell r="D120">
            <v>22.3</v>
          </cell>
          <cell r="E120" t="str">
            <v/>
          </cell>
          <cell r="F120" t="str">
            <v/>
          </cell>
        </row>
        <row r="121">
          <cell r="B121" t="str">
            <v>No children in household</v>
          </cell>
          <cell r="C121">
            <v>33.119999999999997</v>
          </cell>
          <cell r="D121">
            <v>13.04</v>
          </cell>
          <cell r="E121" t="str">
            <v>.</v>
          </cell>
          <cell r="F121" t="str">
            <v/>
          </cell>
        </row>
        <row r="122">
          <cell r="B122" t="str">
            <v>One-child household</v>
          </cell>
          <cell r="C122" t="str">
            <v>S</v>
          </cell>
          <cell r="D122">
            <v>26.31</v>
          </cell>
          <cell r="E122" t="str">
            <v/>
          </cell>
          <cell r="F122" t="str">
            <v/>
          </cell>
        </row>
        <row r="123">
          <cell r="B123" t="str">
            <v>Two-or-more-children household</v>
          </cell>
          <cell r="C123" t="str">
            <v>Ŝ</v>
          </cell>
          <cell r="D123">
            <v>17.79</v>
          </cell>
          <cell r="E123" t="str">
            <v/>
          </cell>
          <cell r="F123" t="str">
            <v/>
          </cell>
        </row>
        <row r="124">
          <cell r="B124" t="str">
            <v>No children in household</v>
          </cell>
          <cell r="C124">
            <v>33.119999999999997</v>
          </cell>
          <cell r="D124">
            <v>13.04</v>
          </cell>
          <cell r="E124" t="str">
            <v>.</v>
          </cell>
          <cell r="F124" t="str">
            <v/>
          </cell>
        </row>
        <row r="125">
          <cell r="B125" t="str">
            <v>One-or-more-children household</v>
          </cell>
          <cell r="C125">
            <v>42.5</v>
          </cell>
          <cell r="D125">
            <v>13.38</v>
          </cell>
          <cell r="E125" t="str">
            <v>.</v>
          </cell>
          <cell r="F125" t="str">
            <v/>
          </cell>
        </row>
        <row r="126">
          <cell r="B126" t="str">
            <v>Yes, lived at current address</v>
          </cell>
          <cell r="C126">
            <v>38.57</v>
          </cell>
          <cell r="D126">
            <v>11.39</v>
          </cell>
          <cell r="E126" t="str">
            <v>.</v>
          </cell>
          <cell r="F126" t="str">
            <v/>
          </cell>
        </row>
        <row r="127">
          <cell r="B127" t="str">
            <v>No, did not live at current address</v>
          </cell>
          <cell r="C127" t="str">
            <v>SŜ</v>
          </cell>
          <cell r="D127">
            <v>19.309999999999999</v>
          </cell>
          <cell r="E127" t="str">
            <v/>
          </cell>
          <cell r="F127" t="str">
            <v/>
          </cell>
        </row>
        <row r="128">
          <cell r="B128" t="str">
            <v>Owned</v>
          </cell>
          <cell r="C128" t="str">
            <v>Ŝ</v>
          </cell>
          <cell r="D128">
            <v>18.07</v>
          </cell>
          <cell r="E128" t="str">
            <v/>
          </cell>
          <cell r="F128" t="str">
            <v/>
          </cell>
        </row>
        <row r="129">
          <cell r="B129" t="str">
            <v>Rented, private</v>
          </cell>
          <cell r="C129">
            <v>37.03</v>
          </cell>
          <cell r="D129">
            <v>13.5</v>
          </cell>
          <cell r="E129" t="str">
            <v>.</v>
          </cell>
          <cell r="F129" t="str">
            <v/>
          </cell>
        </row>
        <row r="130">
          <cell r="B130" t="str">
            <v>Rented, government</v>
          </cell>
          <cell r="C130" t="str">
            <v>S</v>
          </cell>
          <cell r="D130">
            <v>27.64</v>
          </cell>
          <cell r="E130" t="str">
            <v/>
          </cell>
          <cell r="F130" t="str">
            <v/>
          </cell>
        </row>
      </sheetData>
      <sheetData sheetId="7">
        <row r="4">
          <cell r="B4" t="str">
            <v>New Zealand Average</v>
          </cell>
          <cell r="C4">
            <v>25.43</v>
          </cell>
          <cell r="D4">
            <v>9.25</v>
          </cell>
          <cell r="E4" t="str">
            <v>.‡</v>
          </cell>
          <cell r="F4" t="str">
            <v/>
          </cell>
        </row>
        <row r="5">
          <cell r="B5" t="str">
            <v>Male</v>
          </cell>
          <cell r="C5" t="str">
            <v>SŜ</v>
          </cell>
          <cell r="D5">
            <v>17.899999999999999</v>
          </cell>
          <cell r="E5" t="str">
            <v/>
          </cell>
          <cell r="F5" t="str">
            <v/>
          </cell>
        </row>
        <row r="6">
          <cell r="B6" t="str">
            <v>Female</v>
          </cell>
          <cell r="C6" t="str">
            <v>Ŝ</v>
          </cell>
          <cell r="D6">
            <v>11.08</v>
          </cell>
          <cell r="E6" t="str">
            <v/>
          </cell>
          <cell r="F6" t="str">
            <v/>
          </cell>
        </row>
        <row r="7">
          <cell r="B7" t="str">
            <v>Gender diverse</v>
          </cell>
          <cell r="C7">
            <v>0</v>
          </cell>
          <cell r="D7">
            <v>0</v>
          </cell>
          <cell r="E7" t="str">
            <v>.</v>
          </cell>
          <cell r="F7" t="str">
            <v>*</v>
          </cell>
        </row>
        <row r="8">
          <cell r="B8" t="str">
            <v>Cis-male</v>
          </cell>
          <cell r="C8" t="str">
            <v>SŜ</v>
          </cell>
          <cell r="D8">
            <v>18.61</v>
          </cell>
          <cell r="E8" t="str">
            <v/>
          </cell>
          <cell r="F8" t="str">
            <v/>
          </cell>
        </row>
        <row r="9">
          <cell r="B9" t="str">
            <v>Cis-female</v>
          </cell>
          <cell r="C9" t="str">
            <v>Ŝ</v>
          </cell>
          <cell r="D9">
            <v>11.08</v>
          </cell>
          <cell r="E9" t="str">
            <v/>
          </cell>
          <cell r="F9" t="str">
            <v/>
          </cell>
        </row>
        <row r="10">
          <cell r="B10" t="str">
            <v>Gender-diverse or trans-gender</v>
          </cell>
          <cell r="C10">
            <v>0</v>
          </cell>
          <cell r="D10">
            <v>0</v>
          </cell>
          <cell r="E10" t="str">
            <v>.</v>
          </cell>
          <cell r="F10" t="str">
            <v>*</v>
          </cell>
        </row>
        <row r="11">
          <cell r="B11" t="str">
            <v>Heterosexual</v>
          </cell>
          <cell r="C11" t="str">
            <v>Ŝ</v>
          </cell>
          <cell r="D11">
            <v>10.28</v>
          </cell>
          <cell r="E11" t="str">
            <v/>
          </cell>
          <cell r="F11" t="str">
            <v/>
          </cell>
        </row>
        <row r="12">
          <cell r="B12" t="str">
            <v>Gay or lesbian</v>
          </cell>
          <cell r="C12">
            <v>0</v>
          </cell>
          <cell r="D12">
            <v>0</v>
          </cell>
          <cell r="E12" t="str">
            <v>.</v>
          </cell>
          <cell r="F12" t="str">
            <v>*</v>
          </cell>
        </row>
        <row r="13">
          <cell r="B13" t="str">
            <v>Bisexual</v>
          </cell>
          <cell r="C13" t="str">
            <v>S</v>
          </cell>
          <cell r="D13">
            <v>51.38</v>
          </cell>
          <cell r="E13" t="str">
            <v/>
          </cell>
          <cell r="F13" t="str">
            <v/>
          </cell>
        </row>
        <row r="14">
          <cell r="B14" t="str">
            <v>Other sexual identity</v>
          </cell>
          <cell r="C14" t="str">
            <v>S</v>
          </cell>
          <cell r="D14">
            <v>91.15</v>
          </cell>
          <cell r="E14" t="str">
            <v/>
          </cell>
          <cell r="F14" t="str">
            <v/>
          </cell>
        </row>
        <row r="15">
          <cell r="B15" t="str">
            <v>People with diverse sexualities</v>
          </cell>
          <cell r="C15" t="str">
            <v>S</v>
          </cell>
          <cell r="D15">
            <v>35.39</v>
          </cell>
          <cell r="E15" t="str">
            <v/>
          </cell>
          <cell r="F15" t="str">
            <v/>
          </cell>
        </row>
        <row r="16">
          <cell r="B16" t="str">
            <v>Not LGBT</v>
          </cell>
          <cell r="C16" t="str">
            <v>Ŝ</v>
          </cell>
          <cell r="D16">
            <v>10.15</v>
          </cell>
          <cell r="E16" t="str">
            <v/>
          </cell>
          <cell r="F16" t="str">
            <v/>
          </cell>
        </row>
        <row r="17">
          <cell r="B17" t="str">
            <v>LGBT</v>
          </cell>
          <cell r="C17" t="str">
            <v>S</v>
          </cell>
          <cell r="D17">
            <v>31.17</v>
          </cell>
          <cell r="E17" t="str">
            <v/>
          </cell>
          <cell r="F17" t="str">
            <v/>
          </cell>
        </row>
        <row r="18">
          <cell r="B18" t="str">
            <v>15–19 years</v>
          </cell>
          <cell r="C18">
            <v>0</v>
          </cell>
          <cell r="D18">
            <v>0</v>
          </cell>
          <cell r="E18" t="str">
            <v>.</v>
          </cell>
          <cell r="F18" t="str">
            <v>*</v>
          </cell>
        </row>
        <row r="19">
          <cell r="B19" t="str">
            <v>20–29 years</v>
          </cell>
          <cell r="C19" t="str">
            <v>SŜ</v>
          </cell>
          <cell r="D19">
            <v>14.87</v>
          </cell>
          <cell r="E19" t="str">
            <v/>
          </cell>
          <cell r="F19" t="str">
            <v/>
          </cell>
        </row>
        <row r="20">
          <cell r="B20" t="str">
            <v>30–39 years</v>
          </cell>
          <cell r="C20" t="str">
            <v>Ŝ</v>
          </cell>
          <cell r="D20">
            <v>19.89</v>
          </cell>
          <cell r="E20" t="str">
            <v/>
          </cell>
          <cell r="F20" t="str">
            <v/>
          </cell>
        </row>
        <row r="21">
          <cell r="B21" t="str">
            <v>40–49 years</v>
          </cell>
          <cell r="C21" t="str">
            <v>SŜ</v>
          </cell>
          <cell r="D21">
            <v>18.91</v>
          </cell>
          <cell r="E21" t="str">
            <v/>
          </cell>
          <cell r="F21" t="str">
            <v/>
          </cell>
        </row>
        <row r="22">
          <cell r="B22" t="str">
            <v>50–59 years</v>
          </cell>
          <cell r="C22" t="str">
            <v>S</v>
          </cell>
          <cell r="D22">
            <v>28.57</v>
          </cell>
          <cell r="E22" t="str">
            <v/>
          </cell>
          <cell r="F22" t="str">
            <v/>
          </cell>
        </row>
        <row r="23">
          <cell r="B23" t="str">
            <v>60–64 years</v>
          </cell>
          <cell r="C23" t="str">
            <v>S</v>
          </cell>
          <cell r="D23">
            <v>56.37</v>
          </cell>
          <cell r="E23" t="str">
            <v/>
          </cell>
          <cell r="F23" t="str">
            <v/>
          </cell>
        </row>
        <row r="24">
          <cell r="B24" t="str">
            <v>65 years and over</v>
          </cell>
          <cell r="C24" t="str">
            <v>SŜ</v>
          </cell>
          <cell r="D24">
            <v>14.11</v>
          </cell>
          <cell r="E24" t="str">
            <v/>
          </cell>
          <cell r="F24" t="str">
            <v/>
          </cell>
        </row>
        <row r="25">
          <cell r="B25" t="str">
            <v>15–29 years</v>
          </cell>
          <cell r="C25" t="str">
            <v>SŜ</v>
          </cell>
          <cell r="D25">
            <v>11.24</v>
          </cell>
          <cell r="E25" t="str">
            <v/>
          </cell>
          <cell r="F25" t="str">
            <v/>
          </cell>
        </row>
        <row r="26">
          <cell r="B26" t="str">
            <v>30–64 years</v>
          </cell>
          <cell r="C26" t="str">
            <v>Ŝ</v>
          </cell>
          <cell r="D26">
            <v>13.01</v>
          </cell>
          <cell r="E26" t="str">
            <v/>
          </cell>
          <cell r="F26" t="str">
            <v/>
          </cell>
        </row>
        <row r="27">
          <cell r="B27" t="str">
            <v>65 years and over</v>
          </cell>
          <cell r="C27" t="str">
            <v>SŜ</v>
          </cell>
          <cell r="D27">
            <v>14.11</v>
          </cell>
          <cell r="E27" t="str">
            <v/>
          </cell>
          <cell r="F27" t="str">
            <v/>
          </cell>
        </row>
        <row r="28">
          <cell r="B28" t="str">
            <v>15–19 years</v>
          </cell>
          <cell r="C28">
            <v>0</v>
          </cell>
          <cell r="D28">
            <v>0</v>
          </cell>
          <cell r="E28" t="str">
            <v>.</v>
          </cell>
          <cell r="F28" t="str">
            <v>*</v>
          </cell>
        </row>
        <row r="29">
          <cell r="B29" t="str">
            <v>20–29 years</v>
          </cell>
          <cell r="C29" t="str">
            <v>SŜ</v>
          </cell>
          <cell r="D29">
            <v>14.87</v>
          </cell>
          <cell r="E29" t="str">
            <v/>
          </cell>
          <cell r="F29" t="str">
            <v/>
          </cell>
        </row>
        <row r="30">
          <cell r="B30" t="str">
            <v>NZ European</v>
          </cell>
          <cell r="C30" t="str">
            <v>Ŝ</v>
          </cell>
          <cell r="D30">
            <v>11.87</v>
          </cell>
          <cell r="E30" t="str">
            <v/>
          </cell>
          <cell r="F30" t="str">
            <v/>
          </cell>
        </row>
        <row r="31">
          <cell r="B31" t="str">
            <v>Māori</v>
          </cell>
          <cell r="C31" t="str">
            <v>SŜ</v>
          </cell>
          <cell r="D31">
            <v>10.8</v>
          </cell>
          <cell r="E31" t="str">
            <v/>
          </cell>
          <cell r="F31" t="str">
            <v/>
          </cell>
        </row>
        <row r="32">
          <cell r="B32" t="str">
            <v>Pacific peoples</v>
          </cell>
          <cell r="C32" t="str">
            <v>SŜ</v>
          </cell>
          <cell r="D32">
            <v>11.72</v>
          </cell>
          <cell r="E32" t="str">
            <v/>
          </cell>
          <cell r="F32" t="str">
            <v/>
          </cell>
        </row>
        <row r="33">
          <cell r="B33" t="str">
            <v>Asian</v>
          </cell>
          <cell r="C33" t="str">
            <v>S</v>
          </cell>
          <cell r="D33">
            <v>65.67</v>
          </cell>
          <cell r="E33" t="str">
            <v/>
          </cell>
          <cell r="F33" t="str">
            <v/>
          </cell>
        </row>
        <row r="34">
          <cell r="B34" t="str">
            <v>Chinese</v>
          </cell>
          <cell r="C34" t="str">
            <v>Ŝ</v>
          </cell>
          <cell r="D34">
            <v>0</v>
          </cell>
          <cell r="E34" t="str">
            <v/>
          </cell>
          <cell r="F34" t="str">
            <v>*</v>
          </cell>
        </row>
        <row r="35">
          <cell r="B35" t="str">
            <v>Indian</v>
          </cell>
          <cell r="C35" t="str">
            <v>S</v>
          </cell>
          <cell r="D35">
            <v>50.18</v>
          </cell>
          <cell r="E35" t="str">
            <v/>
          </cell>
          <cell r="F35" t="str">
            <v/>
          </cell>
        </row>
        <row r="36">
          <cell r="B36" t="str">
            <v>Other ethnicity</v>
          </cell>
          <cell r="C36" t="str">
            <v>S</v>
          </cell>
          <cell r="D36">
            <v>115.58</v>
          </cell>
          <cell r="E36" t="str">
            <v/>
          </cell>
          <cell r="F36" t="str">
            <v/>
          </cell>
        </row>
        <row r="37">
          <cell r="B37" t="str">
            <v>Other ethnicity (except European and Māori)</v>
          </cell>
          <cell r="C37" t="str">
            <v>S</v>
          </cell>
          <cell r="D37">
            <v>26.83</v>
          </cell>
          <cell r="E37" t="str">
            <v/>
          </cell>
          <cell r="F37" t="str">
            <v/>
          </cell>
        </row>
        <row r="38">
          <cell r="B38" t="str">
            <v>Other ethnicity (except European, Māori and Asian)</v>
          </cell>
          <cell r="C38" t="str">
            <v>S</v>
          </cell>
          <cell r="D38">
            <v>26.52</v>
          </cell>
          <cell r="E38" t="str">
            <v/>
          </cell>
          <cell r="F38" t="str">
            <v/>
          </cell>
        </row>
        <row r="39">
          <cell r="B39" t="str">
            <v>Other ethnicity (except European, Māori and Pacific)</v>
          </cell>
          <cell r="C39" t="str">
            <v>S</v>
          </cell>
          <cell r="D39">
            <v>66.3</v>
          </cell>
          <cell r="E39" t="str">
            <v/>
          </cell>
          <cell r="F39" t="str">
            <v/>
          </cell>
        </row>
        <row r="40">
          <cell r="B40">
            <v>2018</v>
          </cell>
          <cell r="C40" t="str">
            <v>SŜ</v>
          </cell>
          <cell r="D40">
            <v>8.4499999999999993</v>
          </cell>
          <cell r="E40" t="str">
            <v/>
          </cell>
          <cell r="F40" t="str">
            <v/>
          </cell>
        </row>
        <row r="41">
          <cell r="B41" t="str">
            <v>2019/20</v>
          </cell>
          <cell r="C41" t="str">
            <v>Ŝ</v>
          </cell>
          <cell r="D41">
            <v>14.8</v>
          </cell>
          <cell r="E41" t="str">
            <v/>
          </cell>
          <cell r="F41" t="str">
            <v/>
          </cell>
        </row>
        <row r="42">
          <cell r="B42" t="str">
            <v>Auckland</v>
          </cell>
          <cell r="C42" t="str">
            <v>SŜ</v>
          </cell>
          <cell r="D42">
            <v>15.33</v>
          </cell>
          <cell r="E42" t="str">
            <v/>
          </cell>
          <cell r="F42" t="str">
            <v/>
          </cell>
        </row>
        <row r="43">
          <cell r="B43" t="str">
            <v>Wellington</v>
          </cell>
          <cell r="C43" t="str">
            <v>SŜ</v>
          </cell>
          <cell r="D43">
            <v>8</v>
          </cell>
          <cell r="E43" t="str">
            <v/>
          </cell>
          <cell r="F43" t="str">
            <v>*</v>
          </cell>
        </row>
        <row r="44">
          <cell r="B44" t="str">
            <v>Rest of North Island</v>
          </cell>
          <cell r="C44" t="str">
            <v>SŜ</v>
          </cell>
          <cell r="D44">
            <v>17.25</v>
          </cell>
          <cell r="E44" t="str">
            <v/>
          </cell>
          <cell r="F44" t="str">
            <v/>
          </cell>
        </row>
        <row r="45">
          <cell r="B45" t="str">
            <v>Canterbury</v>
          </cell>
          <cell r="C45" t="str">
            <v>S</v>
          </cell>
          <cell r="D45">
            <v>31.29</v>
          </cell>
          <cell r="E45" t="str">
            <v/>
          </cell>
          <cell r="F45" t="str">
            <v/>
          </cell>
        </row>
        <row r="46">
          <cell r="B46" t="str">
            <v>Rest of South Island</v>
          </cell>
          <cell r="C46" t="str">
            <v>S</v>
          </cell>
          <cell r="D46">
            <v>36.26</v>
          </cell>
          <cell r="E46" t="str">
            <v/>
          </cell>
          <cell r="F46" t="str">
            <v/>
          </cell>
        </row>
        <row r="47">
          <cell r="B47" t="str">
            <v>Major urban area</v>
          </cell>
          <cell r="C47" t="str">
            <v>Ŝ</v>
          </cell>
          <cell r="D47">
            <v>12.18</v>
          </cell>
          <cell r="E47" t="str">
            <v/>
          </cell>
          <cell r="F47" t="str">
            <v/>
          </cell>
        </row>
        <row r="48">
          <cell r="B48" t="str">
            <v>Large urban area</v>
          </cell>
          <cell r="C48" t="str">
            <v>SŜ</v>
          </cell>
          <cell r="D48">
            <v>17.12</v>
          </cell>
          <cell r="E48" t="str">
            <v/>
          </cell>
          <cell r="F48" t="str">
            <v/>
          </cell>
        </row>
        <row r="49">
          <cell r="B49" t="str">
            <v>Medium urban area</v>
          </cell>
          <cell r="C49" t="str">
            <v>S</v>
          </cell>
          <cell r="D49">
            <v>44.56</v>
          </cell>
          <cell r="E49" t="str">
            <v/>
          </cell>
          <cell r="F49" t="str">
            <v/>
          </cell>
        </row>
        <row r="50">
          <cell r="B50" t="str">
            <v>Small urban area</v>
          </cell>
          <cell r="C50" t="str">
            <v>S</v>
          </cell>
          <cell r="D50">
            <v>37.75</v>
          </cell>
          <cell r="E50" t="str">
            <v/>
          </cell>
          <cell r="F50" t="str">
            <v/>
          </cell>
        </row>
        <row r="51">
          <cell r="B51" t="str">
            <v>Rural settlement/rural other</v>
          </cell>
          <cell r="C51" t="str">
            <v>S</v>
          </cell>
          <cell r="D51">
            <v>24.92</v>
          </cell>
          <cell r="E51" t="str">
            <v/>
          </cell>
          <cell r="F51" t="str">
            <v/>
          </cell>
        </row>
        <row r="52">
          <cell r="B52" t="str">
            <v>Major urban area</v>
          </cell>
          <cell r="C52" t="str">
            <v>Ŝ</v>
          </cell>
          <cell r="D52">
            <v>12.18</v>
          </cell>
          <cell r="E52" t="str">
            <v/>
          </cell>
          <cell r="F52" t="str">
            <v/>
          </cell>
        </row>
        <row r="53">
          <cell r="B53" t="str">
            <v>Medium/large urban area</v>
          </cell>
          <cell r="C53" t="str">
            <v>SŜ</v>
          </cell>
          <cell r="D53">
            <v>17.350000000000001</v>
          </cell>
          <cell r="E53" t="str">
            <v/>
          </cell>
          <cell r="F53" t="str">
            <v/>
          </cell>
        </row>
        <row r="54">
          <cell r="B54" t="str">
            <v>Small urban/rural area</v>
          </cell>
          <cell r="C54" t="str">
            <v>SŜ</v>
          </cell>
          <cell r="D54">
            <v>19.73</v>
          </cell>
          <cell r="E54" t="str">
            <v/>
          </cell>
          <cell r="F54" t="str">
            <v/>
          </cell>
        </row>
        <row r="55">
          <cell r="B55" t="str">
            <v>Quintile 1 (least deprived)</v>
          </cell>
          <cell r="C55" t="str">
            <v>S</v>
          </cell>
          <cell r="D55">
            <v>34.340000000000003</v>
          </cell>
          <cell r="E55" t="str">
            <v/>
          </cell>
          <cell r="F55" t="str">
            <v/>
          </cell>
        </row>
        <row r="56">
          <cell r="B56" t="str">
            <v>Quintile 2</v>
          </cell>
          <cell r="C56" t="str">
            <v>SŜ</v>
          </cell>
          <cell r="D56">
            <v>10.039999999999999</v>
          </cell>
          <cell r="E56" t="str">
            <v/>
          </cell>
          <cell r="F56" t="str">
            <v>*</v>
          </cell>
        </row>
        <row r="57">
          <cell r="B57" t="str">
            <v>Quintile 3</v>
          </cell>
          <cell r="C57" t="str">
            <v>S</v>
          </cell>
          <cell r="D57">
            <v>25.05</v>
          </cell>
          <cell r="E57" t="str">
            <v/>
          </cell>
          <cell r="F57" t="str">
            <v/>
          </cell>
        </row>
        <row r="58">
          <cell r="B58" t="str">
            <v>Quintile 4</v>
          </cell>
          <cell r="C58" t="str">
            <v>S</v>
          </cell>
          <cell r="D58">
            <v>23.9</v>
          </cell>
          <cell r="E58" t="str">
            <v/>
          </cell>
          <cell r="F58" t="str">
            <v/>
          </cell>
        </row>
        <row r="59">
          <cell r="B59" t="str">
            <v>Quintile 5 (most deprived)</v>
          </cell>
          <cell r="C59" t="str">
            <v>SŜ</v>
          </cell>
          <cell r="D59">
            <v>12.49</v>
          </cell>
          <cell r="E59" t="str">
            <v/>
          </cell>
          <cell r="F59" t="str">
            <v/>
          </cell>
        </row>
        <row r="60">
          <cell r="B60" t="str">
            <v>Had partner within last 12 months</v>
          </cell>
          <cell r="C60" t="str">
            <v>Ŝ</v>
          </cell>
          <cell r="D60">
            <v>11.48</v>
          </cell>
          <cell r="E60" t="str">
            <v/>
          </cell>
          <cell r="F60" t="str">
            <v/>
          </cell>
        </row>
        <row r="61">
          <cell r="B61" t="str">
            <v>Did not have partner within last 12 months</v>
          </cell>
          <cell r="C61" t="str">
            <v>SŜ</v>
          </cell>
          <cell r="D61">
            <v>13.18</v>
          </cell>
          <cell r="E61" t="str">
            <v/>
          </cell>
          <cell r="F61" t="str">
            <v/>
          </cell>
        </row>
        <row r="62">
          <cell r="B62" t="str">
            <v>Has ever had a partner</v>
          </cell>
          <cell r="C62">
            <v>25.32</v>
          </cell>
          <cell r="D62">
            <v>9.34</v>
          </cell>
          <cell r="E62" t="str">
            <v>.‡</v>
          </cell>
          <cell r="F62" t="str">
            <v/>
          </cell>
        </row>
        <row r="63">
          <cell r="B63" t="str">
            <v>Has never had a partner</v>
          </cell>
          <cell r="C63" t="str">
            <v>S</v>
          </cell>
          <cell r="D63">
            <v>87.45</v>
          </cell>
          <cell r="E63" t="str">
            <v/>
          </cell>
          <cell r="F63" t="str">
            <v/>
          </cell>
        </row>
        <row r="64">
          <cell r="B64" t="str">
            <v>Partnered – legally registered</v>
          </cell>
          <cell r="C64" t="str">
            <v>SŜ</v>
          </cell>
          <cell r="D64">
            <v>18.96</v>
          </cell>
          <cell r="E64" t="str">
            <v/>
          </cell>
          <cell r="F64" t="str">
            <v/>
          </cell>
        </row>
        <row r="65">
          <cell r="B65" t="str">
            <v>Partnered – not legally registered</v>
          </cell>
          <cell r="C65" t="str">
            <v>S</v>
          </cell>
          <cell r="D65">
            <v>21.55</v>
          </cell>
          <cell r="E65" t="str">
            <v/>
          </cell>
          <cell r="F65" t="str">
            <v/>
          </cell>
        </row>
        <row r="66">
          <cell r="B66" t="str">
            <v>Non-partnered</v>
          </cell>
          <cell r="C66" t="str">
            <v>Ŝ</v>
          </cell>
          <cell r="D66">
            <v>12.16</v>
          </cell>
          <cell r="E66" t="str">
            <v/>
          </cell>
          <cell r="F66" t="str">
            <v/>
          </cell>
        </row>
        <row r="67">
          <cell r="B67" t="str">
            <v>Never married and never in a civil union</v>
          </cell>
          <cell r="C67" t="str">
            <v>SŜ</v>
          </cell>
          <cell r="D67">
            <v>12.21</v>
          </cell>
          <cell r="E67" t="str">
            <v/>
          </cell>
          <cell r="F67" t="str">
            <v/>
          </cell>
        </row>
        <row r="68">
          <cell r="B68" t="str">
            <v>Divorced</v>
          </cell>
          <cell r="C68" t="str">
            <v>S</v>
          </cell>
          <cell r="D68">
            <v>31.82</v>
          </cell>
          <cell r="E68" t="str">
            <v/>
          </cell>
          <cell r="F68" t="str">
            <v/>
          </cell>
        </row>
        <row r="69">
          <cell r="B69" t="str">
            <v>Widowed/surviving partner</v>
          </cell>
          <cell r="C69" t="str">
            <v>SŜ</v>
          </cell>
          <cell r="D69">
            <v>3.82</v>
          </cell>
          <cell r="E69" t="str">
            <v/>
          </cell>
          <cell r="F69" t="str">
            <v>*</v>
          </cell>
        </row>
        <row r="70">
          <cell r="B70" t="str">
            <v>Separated</v>
          </cell>
          <cell r="C70" t="str">
            <v>S</v>
          </cell>
          <cell r="D70">
            <v>20.14</v>
          </cell>
          <cell r="E70" t="str">
            <v/>
          </cell>
          <cell r="F70" t="str">
            <v/>
          </cell>
        </row>
        <row r="71">
          <cell r="B71" t="str">
            <v>Married/civil union/de facto</v>
          </cell>
          <cell r="C71" t="str">
            <v>SŜ</v>
          </cell>
          <cell r="D71">
            <v>18.96</v>
          </cell>
          <cell r="E71" t="str">
            <v/>
          </cell>
          <cell r="F71" t="str">
            <v/>
          </cell>
        </row>
        <row r="72">
          <cell r="B72" t="str">
            <v>Adults with disability</v>
          </cell>
          <cell r="C72" t="str">
            <v>S</v>
          </cell>
          <cell r="D72">
            <v>36.869999999999997</v>
          </cell>
          <cell r="E72" t="str">
            <v/>
          </cell>
          <cell r="F72" t="str">
            <v/>
          </cell>
        </row>
        <row r="73">
          <cell r="B73" t="str">
            <v>Adults without disability</v>
          </cell>
          <cell r="C73">
            <v>25.14</v>
          </cell>
          <cell r="D73">
            <v>9.8000000000000007</v>
          </cell>
          <cell r="E73" t="str">
            <v>.‡</v>
          </cell>
          <cell r="F73" t="str">
            <v/>
          </cell>
        </row>
        <row r="74">
          <cell r="B74" t="str">
            <v>Low level of psychological distress</v>
          </cell>
          <cell r="C74">
            <v>26.57</v>
          </cell>
          <cell r="D74">
            <v>11.42</v>
          </cell>
          <cell r="E74" t="str">
            <v>.</v>
          </cell>
          <cell r="F74" t="str">
            <v/>
          </cell>
        </row>
        <row r="75">
          <cell r="B75" t="str">
            <v>Moderate level of psychological distress</v>
          </cell>
          <cell r="C75" t="str">
            <v>SŜ</v>
          </cell>
          <cell r="D75">
            <v>15.94</v>
          </cell>
          <cell r="E75" t="str">
            <v/>
          </cell>
          <cell r="F75" t="str">
            <v/>
          </cell>
        </row>
        <row r="76">
          <cell r="B76" t="str">
            <v>High level of psychological distress</v>
          </cell>
          <cell r="C76" t="str">
            <v>S</v>
          </cell>
          <cell r="D76">
            <v>36.83</v>
          </cell>
          <cell r="E76" t="str">
            <v/>
          </cell>
          <cell r="F76" t="str">
            <v/>
          </cell>
        </row>
        <row r="77">
          <cell r="B77" t="str">
            <v>No probable serious mental illness</v>
          </cell>
          <cell r="C77">
            <v>26.57</v>
          </cell>
          <cell r="D77">
            <v>11.42</v>
          </cell>
          <cell r="E77" t="str">
            <v>.</v>
          </cell>
          <cell r="F77" t="str">
            <v/>
          </cell>
        </row>
        <row r="78">
          <cell r="B78" t="str">
            <v>Probable serious mental illness</v>
          </cell>
          <cell r="C78" t="str">
            <v>SŜ</v>
          </cell>
          <cell r="D78">
            <v>15.94</v>
          </cell>
          <cell r="E78" t="str">
            <v/>
          </cell>
          <cell r="F78" t="str">
            <v/>
          </cell>
        </row>
        <row r="79">
          <cell r="B79" t="str">
            <v>Employed</v>
          </cell>
          <cell r="C79" t="str">
            <v>SŜ</v>
          </cell>
          <cell r="D79">
            <v>14.37</v>
          </cell>
          <cell r="E79" t="str">
            <v/>
          </cell>
          <cell r="F79" t="str">
            <v/>
          </cell>
        </row>
        <row r="80">
          <cell r="B80" t="str">
            <v>Unemployed</v>
          </cell>
          <cell r="C80" t="str">
            <v>S</v>
          </cell>
          <cell r="D80">
            <v>40.549999999999997</v>
          </cell>
          <cell r="E80" t="str">
            <v/>
          </cell>
          <cell r="F80" t="str">
            <v/>
          </cell>
        </row>
        <row r="81">
          <cell r="B81" t="str">
            <v>Retired</v>
          </cell>
          <cell r="C81" t="str">
            <v>SŜ</v>
          </cell>
          <cell r="D81">
            <v>17.91</v>
          </cell>
          <cell r="E81" t="str">
            <v/>
          </cell>
          <cell r="F81" t="str">
            <v/>
          </cell>
        </row>
        <row r="82">
          <cell r="B82" t="str">
            <v>Home or caring duties or voluntary work</v>
          </cell>
          <cell r="C82" t="str">
            <v>S</v>
          </cell>
          <cell r="D82">
            <v>21.66</v>
          </cell>
          <cell r="E82" t="str">
            <v/>
          </cell>
          <cell r="F82" t="str">
            <v/>
          </cell>
        </row>
        <row r="83">
          <cell r="B83" t="str">
            <v>Not employed, studying</v>
          </cell>
          <cell r="C83" t="str">
            <v>S</v>
          </cell>
          <cell r="D83">
            <v>24.15</v>
          </cell>
          <cell r="E83" t="str">
            <v/>
          </cell>
          <cell r="F83" t="str">
            <v/>
          </cell>
        </row>
        <row r="84">
          <cell r="B84" t="str">
            <v>Not employed, not actively seeking work/unable to work</v>
          </cell>
          <cell r="C84" t="str">
            <v>S</v>
          </cell>
          <cell r="D84">
            <v>38</v>
          </cell>
          <cell r="E84" t="str">
            <v/>
          </cell>
          <cell r="F84" t="str">
            <v/>
          </cell>
        </row>
        <row r="85">
          <cell r="B85" t="str">
            <v>Other employment status</v>
          </cell>
          <cell r="C85" t="str">
            <v>S</v>
          </cell>
          <cell r="D85">
            <v>27.13</v>
          </cell>
          <cell r="E85" t="str">
            <v/>
          </cell>
          <cell r="F85" t="str">
            <v/>
          </cell>
        </row>
        <row r="86">
          <cell r="B86" t="str">
            <v>Not in the labour force</v>
          </cell>
          <cell r="C86" t="str">
            <v>SŜ</v>
          </cell>
          <cell r="D86">
            <v>12.9</v>
          </cell>
          <cell r="E86" t="str">
            <v/>
          </cell>
          <cell r="F86" t="str">
            <v/>
          </cell>
        </row>
        <row r="87">
          <cell r="B87" t="str">
            <v>Personal income: $20,000 or less</v>
          </cell>
          <cell r="C87" t="str">
            <v>SŜ</v>
          </cell>
          <cell r="D87">
            <v>11.49</v>
          </cell>
          <cell r="E87" t="str">
            <v/>
          </cell>
          <cell r="F87" t="str">
            <v/>
          </cell>
        </row>
        <row r="88">
          <cell r="B88" t="str">
            <v>Personal income: $20,001–$40,000</v>
          </cell>
          <cell r="C88" t="str">
            <v>S</v>
          </cell>
          <cell r="D88">
            <v>20.58</v>
          </cell>
          <cell r="E88" t="str">
            <v/>
          </cell>
          <cell r="F88" t="str">
            <v/>
          </cell>
        </row>
        <row r="89">
          <cell r="B89" t="str">
            <v>Personal income: $40,001–$60,000</v>
          </cell>
          <cell r="C89" t="str">
            <v>S</v>
          </cell>
          <cell r="D89">
            <v>20.73</v>
          </cell>
          <cell r="E89" t="str">
            <v/>
          </cell>
          <cell r="F89" t="str">
            <v/>
          </cell>
        </row>
        <row r="90">
          <cell r="B90" t="str">
            <v>Personal income: $60,001 or more</v>
          </cell>
          <cell r="C90" t="str">
            <v>S</v>
          </cell>
          <cell r="D90">
            <v>30.51</v>
          </cell>
          <cell r="E90" t="str">
            <v/>
          </cell>
          <cell r="F90" t="str">
            <v/>
          </cell>
        </row>
        <row r="91">
          <cell r="B91" t="str">
            <v>Household income: $40,000 or less</v>
          </cell>
          <cell r="C91" t="str">
            <v>Ŝ</v>
          </cell>
          <cell r="D91">
            <v>12.44</v>
          </cell>
          <cell r="E91" t="str">
            <v/>
          </cell>
          <cell r="F91" t="str">
            <v/>
          </cell>
        </row>
        <row r="92">
          <cell r="B92" t="str">
            <v>Household income: $40,001–$60,000</v>
          </cell>
          <cell r="C92" t="str">
            <v>S</v>
          </cell>
          <cell r="D92">
            <v>20.47</v>
          </cell>
          <cell r="E92" t="str">
            <v/>
          </cell>
          <cell r="F92" t="str">
            <v/>
          </cell>
        </row>
        <row r="93">
          <cell r="B93" t="str">
            <v>Household income: $60,001–$100,000</v>
          </cell>
          <cell r="C93" t="str">
            <v>S</v>
          </cell>
          <cell r="D93">
            <v>25.64</v>
          </cell>
          <cell r="E93" t="str">
            <v/>
          </cell>
          <cell r="F93" t="str">
            <v/>
          </cell>
        </row>
        <row r="94">
          <cell r="B94" t="str">
            <v>Household income: $100,001 or more</v>
          </cell>
          <cell r="C94" t="str">
            <v>S</v>
          </cell>
          <cell r="D94">
            <v>25.18</v>
          </cell>
          <cell r="E94" t="str">
            <v/>
          </cell>
          <cell r="F94" t="str">
            <v/>
          </cell>
        </row>
        <row r="95">
          <cell r="B95" t="str">
            <v>Not at all limited</v>
          </cell>
          <cell r="C95" t="str">
            <v>S</v>
          </cell>
          <cell r="D95">
            <v>22.63</v>
          </cell>
          <cell r="E95" t="str">
            <v/>
          </cell>
          <cell r="F95" t="str">
            <v/>
          </cell>
        </row>
        <row r="96">
          <cell r="B96" t="str">
            <v>A little limited</v>
          </cell>
          <cell r="C96" t="str">
            <v>S</v>
          </cell>
          <cell r="D96">
            <v>21.66</v>
          </cell>
          <cell r="E96" t="str">
            <v/>
          </cell>
          <cell r="F96" t="str">
            <v/>
          </cell>
        </row>
        <row r="97">
          <cell r="B97" t="str">
            <v>Quite limited</v>
          </cell>
          <cell r="C97" t="str">
            <v>S</v>
          </cell>
          <cell r="D97">
            <v>34.69</v>
          </cell>
          <cell r="E97" t="str">
            <v/>
          </cell>
          <cell r="F97" t="str">
            <v/>
          </cell>
        </row>
        <row r="98">
          <cell r="B98" t="str">
            <v>Very limited</v>
          </cell>
          <cell r="C98" t="str">
            <v>S</v>
          </cell>
          <cell r="D98">
            <v>24.9</v>
          </cell>
          <cell r="E98" t="str">
            <v/>
          </cell>
          <cell r="F98" t="str">
            <v/>
          </cell>
        </row>
        <row r="99">
          <cell r="B99" t="str">
            <v>Couldn't buy it</v>
          </cell>
          <cell r="C99" t="str">
            <v>SŜ</v>
          </cell>
          <cell r="D99">
            <v>15.91</v>
          </cell>
          <cell r="E99" t="str">
            <v/>
          </cell>
          <cell r="F99" t="str">
            <v/>
          </cell>
        </row>
        <row r="100">
          <cell r="B100" t="str">
            <v>Not at all limited</v>
          </cell>
          <cell r="C100" t="str">
            <v>S</v>
          </cell>
          <cell r="D100">
            <v>22.63</v>
          </cell>
          <cell r="E100" t="str">
            <v/>
          </cell>
          <cell r="F100" t="str">
            <v/>
          </cell>
        </row>
        <row r="101">
          <cell r="B101" t="str">
            <v>A little limited</v>
          </cell>
          <cell r="C101" t="str">
            <v>S</v>
          </cell>
          <cell r="D101">
            <v>21.66</v>
          </cell>
          <cell r="E101" t="str">
            <v/>
          </cell>
          <cell r="F101" t="str">
            <v/>
          </cell>
        </row>
        <row r="102">
          <cell r="B102" t="str">
            <v>Quite or very limited</v>
          </cell>
          <cell r="C102" t="str">
            <v>SŜ</v>
          </cell>
          <cell r="D102">
            <v>17.97</v>
          </cell>
          <cell r="E102" t="str">
            <v/>
          </cell>
          <cell r="F102" t="str">
            <v/>
          </cell>
        </row>
        <row r="103">
          <cell r="B103" t="str">
            <v>Couldn't buy it</v>
          </cell>
          <cell r="C103" t="str">
            <v>SŜ</v>
          </cell>
          <cell r="D103">
            <v>15.91</v>
          </cell>
          <cell r="E103" t="str">
            <v/>
          </cell>
          <cell r="F103" t="str">
            <v/>
          </cell>
        </row>
        <row r="104">
          <cell r="B104" t="str">
            <v>Yes, can meet unexpected expense</v>
          </cell>
          <cell r="C104" t="str">
            <v>SŜ</v>
          </cell>
          <cell r="D104">
            <v>12.81</v>
          </cell>
          <cell r="E104" t="str">
            <v/>
          </cell>
          <cell r="F104" t="str">
            <v/>
          </cell>
        </row>
        <row r="105">
          <cell r="B105" t="str">
            <v>No, cannot meet unexpected expense</v>
          </cell>
          <cell r="C105" t="str">
            <v>SŜ</v>
          </cell>
          <cell r="D105">
            <v>14.71</v>
          </cell>
          <cell r="E105" t="str">
            <v/>
          </cell>
          <cell r="F105" t="str">
            <v/>
          </cell>
        </row>
        <row r="106">
          <cell r="B106" t="str">
            <v>Household had no vehicle access</v>
          </cell>
          <cell r="C106" t="str">
            <v>SŜ</v>
          </cell>
          <cell r="D106">
            <v>19.61</v>
          </cell>
          <cell r="E106" t="str">
            <v/>
          </cell>
          <cell r="F106" t="str">
            <v/>
          </cell>
        </row>
        <row r="107">
          <cell r="B107" t="str">
            <v>Household had vehicle access</v>
          </cell>
          <cell r="C107">
            <v>26.08</v>
          </cell>
          <cell r="D107">
            <v>9.7899999999999991</v>
          </cell>
          <cell r="E107" t="str">
            <v>.‡</v>
          </cell>
          <cell r="F107" t="str">
            <v/>
          </cell>
        </row>
        <row r="108">
          <cell r="B108" t="str">
            <v>Household had no access to device</v>
          </cell>
          <cell r="C108" t="str">
            <v>S</v>
          </cell>
          <cell r="D108">
            <v>46.39</v>
          </cell>
          <cell r="E108" t="str">
            <v/>
          </cell>
          <cell r="F108" t="str">
            <v/>
          </cell>
        </row>
        <row r="109">
          <cell r="B109" t="str">
            <v>Household had access to device</v>
          </cell>
          <cell r="C109">
            <v>25.5</v>
          </cell>
          <cell r="D109">
            <v>9.3699999999999992</v>
          </cell>
          <cell r="E109" t="str">
            <v>.‡</v>
          </cell>
          <cell r="F109" t="str">
            <v/>
          </cell>
        </row>
        <row r="110">
          <cell r="B110" t="str">
            <v>One person household</v>
          </cell>
          <cell r="C110" t="str">
            <v>Ŝ</v>
          </cell>
          <cell r="D110">
            <v>17.989999999999998</v>
          </cell>
          <cell r="E110" t="str">
            <v/>
          </cell>
          <cell r="F110" t="str">
            <v/>
          </cell>
        </row>
        <row r="111">
          <cell r="B111" t="str">
            <v>One parent with child(ren)</v>
          </cell>
          <cell r="C111" t="str">
            <v>SŜ</v>
          </cell>
          <cell r="D111">
            <v>19.41</v>
          </cell>
          <cell r="E111" t="str">
            <v/>
          </cell>
          <cell r="F111" t="str">
            <v/>
          </cell>
        </row>
        <row r="112">
          <cell r="B112" t="str">
            <v>Couple only</v>
          </cell>
          <cell r="C112" t="str">
            <v>S</v>
          </cell>
          <cell r="D112">
            <v>55.88</v>
          </cell>
          <cell r="E112" t="str">
            <v/>
          </cell>
          <cell r="F112" t="str">
            <v/>
          </cell>
        </row>
        <row r="113">
          <cell r="B113" t="str">
            <v>Couple with child(ren)</v>
          </cell>
          <cell r="C113" t="str">
            <v>S</v>
          </cell>
          <cell r="D113">
            <v>25.3</v>
          </cell>
          <cell r="E113" t="str">
            <v/>
          </cell>
          <cell r="F113" t="str">
            <v/>
          </cell>
        </row>
        <row r="114">
          <cell r="B114" t="str">
            <v>Other multi-person household</v>
          </cell>
          <cell r="C114" t="str">
            <v>S</v>
          </cell>
          <cell r="D114">
            <v>32</v>
          </cell>
          <cell r="E114" t="str">
            <v/>
          </cell>
          <cell r="F114" t="str">
            <v/>
          </cell>
        </row>
        <row r="115">
          <cell r="B115" t="str">
            <v>Other household with couple and/or child</v>
          </cell>
          <cell r="C115" t="str">
            <v>SŜ</v>
          </cell>
          <cell r="D115">
            <v>16.18</v>
          </cell>
          <cell r="E115" t="str">
            <v/>
          </cell>
          <cell r="F115" t="str">
            <v/>
          </cell>
        </row>
        <row r="116">
          <cell r="B116" t="str">
            <v>One-person household</v>
          </cell>
          <cell r="C116" t="str">
            <v>Ŝ</v>
          </cell>
          <cell r="D116">
            <v>17.989999999999998</v>
          </cell>
          <cell r="E116" t="str">
            <v/>
          </cell>
          <cell r="F116" t="str">
            <v/>
          </cell>
        </row>
        <row r="117">
          <cell r="B117" t="str">
            <v>Two-people household</v>
          </cell>
          <cell r="C117" t="str">
            <v>S</v>
          </cell>
          <cell r="D117">
            <v>23.35</v>
          </cell>
          <cell r="E117" t="str">
            <v/>
          </cell>
          <cell r="F117" t="str">
            <v/>
          </cell>
        </row>
        <row r="118">
          <cell r="B118" t="str">
            <v>Three-people household</v>
          </cell>
          <cell r="C118" t="str">
            <v>S</v>
          </cell>
          <cell r="D118">
            <v>30.57</v>
          </cell>
          <cell r="E118" t="str">
            <v/>
          </cell>
          <cell r="F118" t="str">
            <v/>
          </cell>
        </row>
        <row r="119">
          <cell r="B119" t="str">
            <v>Four-people household</v>
          </cell>
          <cell r="C119" t="str">
            <v>SŜ</v>
          </cell>
          <cell r="D119">
            <v>12.47</v>
          </cell>
          <cell r="E119" t="str">
            <v/>
          </cell>
          <cell r="F119" t="str">
            <v/>
          </cell>
        </row>
        <row r="120">
          <cell r="B120" t="str">
            <v>Five-or-more-people household</v>
          </cell>
          <cell r="C120" t="str">
            <v>S</v>
          </cell>
          <cell r="D120">
            <v>20.07</v>
          </cell>
          <cell r="E120" t="str">
            <v/>
          </cell>
          <cell r="F120" t="str">
            <v/>
          </cell>
        </row>
        <row r="121">
          <cell r="B121" t="str">
            <v>No children in household</v>
          </cell>
          <cell r="C121" t="str">
            <v>Ŝ</v>
          </cell>
          <cell r="D121">
            <v>13.06</v>
          </cell>
          <cell r="E121" t="str">
            <v/>
          </cell>
          <cell r="F121" t="str">
            <v/>
          </cell>
        </row>
        <row r="122">
          <cell r="B122" t="str">
            <v>One-child household</v>
          </cell>
          <cell r="C122" t="str">
            <v>S</v>
          </cell>
          <cell r="D122">
            <v>23.16</v>
          </cell>
          <cell r="E122" t="str">
            <v/>
          </cell>
          <cell r="F122" t="str">
            <v/>
          </cell>
        </row>
        <row r="123">
          <cell r="B123" t="str">
            <v>Two-or-more-children household</v>
          </cell>
          <cell r="C123" t="str">
            <v>SŜ</v>
          </cell>
          <cell r="D123">
            <v>18.739999999999998</v>
          </cell>
          <cell r="E123" t="str">
            <v/>
          </cell>
          <cell r="F123" t="str">
            <v/>
          </cell>
        </row>
        <row r="124">
          <cell r="B124" t="str">
            <v>No children in household</v>
          </cell>
          <cell r="C124" t="str">
            <v>Ŝ</v>
          </cell>
          <cell r="D124">
            <v>13.06</v>
          </cell>
          <cell r="E124" t="str">
            <v/>
          </cell>
          <cell r="F124" t="str">
            <v/>
          </cell>
        </row>
        <row r="125">
          <cell r="B125" t="str">
            <v>One-or-more-children household</v>
          </cell>
          <cell r="C125" t="str">
            <v>SŜ</v>
          </cell>
          <cell r="D125">
            <v>13.59</v>
          </cell>
          <cell r="E125" t="str">
            <v/>
          </cell>
          <cell r="F125" t="str">
            <v/>
          </cell>
        </row>
        <row r="126">
          <cell r="B126" t="str">
            <v>Yes, lived at current address</v>
          </cell>
          <cell r="C126">
            <v>16.66</v>
          </cell>
          <cell r="D126">
            <v>7.85</v>
          </cell>
          <cell r="E126" t="str">
            <v>.‡</v>
          </cell>
          <cell r="F126" t="str">
            <v/>
          </cell>
        </row>
        <row r="127">
          <cell r="B127" t="str">
            <v>No, did not live at current address</v>
          </cell>
          <cell r="C127">
            <v>53.82</v>
          </cell>
          <cell r="D127">
            <v>21.01</v>
          </cell>
          <cell r="E127" t="str">
            <v>.</v>
          </cell>
          <cell r="F127" t="str">
            <v/>
          </cell>
        </row>
        <row r="128">
          <cell r="B128" t="str">
            <v>Owned</v>
          </cell>
          <cell r="C128" t="str">
            <v>SŜ</v>
          </cell>
          <cell r="D128">
            <v>12.59</v>
          </cell>
          <cell r="E128" t="str">
            <v/>
          </cell>
          <cell r="F128" t="str">
            <v/>
          </cell>
        </row>
        <row r="129">
          <cell r="B129" t="str">
            <v>Rented, private</v>
          </cell>
          <cell r="C129" t="str">
            <v>Ŝ</v>
          </cell>
          <cell r="D129">
            <v>16.09</v>
          </cell>
          <cell r="E129" t="str">
            <v/>
          </cell>
          <cell r="F129" t="str">
            <v/>
          </cell>
        </row>
        <row r="130">
          <cell r="B130" t="str">
            <v>Rented, government</v>
          </cell>
          <cell r="C130" t="str">
            <v>S</v>
          </cell>
          <cell r="D130">
            <v>23.76</v>
          </cell>
          <cell r="E130" t="str">
            <v/>
          </cell>
          <cell r="F130" t="str">
            <v/>
          </cell>
        </row>
      </sheetData>
      <sheetData sheetId="8">
        <row r="4">
          <cell r="B4" t="str">
            <v>New Zealand Average</v>
          </cell>
          <cell r="C4">
            <v>55.64</v>
          </cell>
          <cell r="D4">
            <v>12.49</v>
          </cell>
          <cell r="E4" t="str">
            <v>.</v>
          </cell>
          <cell r="F4" t="str">
            <v/>
          </cell>
        </row>
        <row r="5">
          <cell r="B5" t="str">
            <v>Male</v>
          </cell>
          <cell r="C5">
            <v>52.94</v>
          </cell>
          <cell r="D5">
            <v>21.82</v>
          </cell>
          <cell r="E5" t="str">
            <v>.</v>
          </cell>
          <cell r="F5" t="str">
            <v/>
          </cell>
        </row>
        <row r="6">
          <cell r="B6" t="str">
            <v>Female</v>
          </cell>
          <cell r="C6">
            <v>56.5</v>
          </cell>
          <cell r="D6">
            <v>14.27</v>
          </cell>
          <cell r="E6" t="str">
            <v>.</v>
          </cell>
          <cell r="F6" t="str">
            <v/>
          </cell>
        </row>
        <row r="7">
          <cell r="B7" t="str">
            <v>Gender diverse</v>
          </cell>
          <cell r="C7" t="str">
            <v>Ŝ</v>
          </cell>
          <cell r="D7">
            <v>0</v>
          </cell>
          <cell r="E7" t="str">
            <v/>
          </cell>
          <cell r="F7" t="str">
            <v>*</v>
          </cell>
        </row>
        <row r="8">
          <cell r="B8" t="str">
            <v>Cis-male</v>
          </cell>
          <cell r="C8">
            <v>51.76</v>
          </cell>
          <cell r="D8">
            <v>22.25</v>
          </cell>
          <cell r="E8" t="str">
            <v>.</v>
          </cell>
          <cell r="F8" t="str">
            <v/>
          </cell>
        </row>
        <row r="9">
          <cell r="B9" t="str">
            <v>Cis-female</v>
          </cell>
          <cell r="C9">
            <v>56.5</v>
          </cell>
          <cell r="D9">
            <v>14.27</v>
          </cell>
          <cell r="E9" t="str">
            <v>.</v>
          </cell>
          <cell r="F9" t="str">
            <v/>
          </cell>
        </row>
        <row r="10">
          <cell r="B10" t="str">
            <v>Gender-diverse or trans-gender</v>
          </cell>
          <cell r="C10" t="str">
            <v>Ŝ</v>
          </cell>
          <cell r="D10">
            <v>0</v>
          </cell>
          <cell r="E10" t="str">
            <v/>
          </cell>
          <cell r="F10" t="str">
            <v>*</v>
          </cell>
        </row>
        <row r="11">
          <cell r="B11" t="str">
            <v>Heterosexual</v>
          </cell>
          <cell r="C11">
            <v>53.74</v>
          </cell>
          <cell r="D11">
            <v>12.92</v>
          </cell>
          <cell r="E11" t="str">
            <v>.</v>
          </cell>
          <cell r="F11" t="str">
            <v/>
          </cell>
        </row>
        <row r="12">
          <cell r="B12" t="str">
            <v>Gay or lesbian</v>
          </cell>
          <cell r="C12">
            <v>0</v>
          </cell>
          <cell r="D12">
            <v>0</v>
          </cell>
          <cell r="E12" t="str">
            <v>.</v>
          </cell>
          <cell r="F12" t="str">
            <v>*</v>
          </cell>
        </row>
        <row r="13">
          <cell r="B13" t="str">
            <v>Bisexual</v>
          </cell>
          <cell r="C13">
            <v>77.37</v>
          </cell>
          <cell r="D13">
            <v>36.76</v>
          </cell>
          <cell r="E13" t="str">
            <v>.</v>
          </cell>
          <cell r="F13" t="str">
            <v/>
          </cell>
        </row>
        <row r="14">
          <cell r="B14" t="str">
            <v>Other sexual identity</v>
          </cell>
          <cell r="C14" t="str">
            <v>S</v>
          </cell>
          <cell r="D14">
            <v>91.15</v>
          </cell>
          <cell r="E14" t="str">
            <v/>
          </cell>
          <cell r="F14" t="str">
            <v/>
          </cell>
        </row>
        <row r="15">
          <cell r="B15" t="str">
            <v>People with diverse sexualities</v>
          </cell>
          <cell r="C15" t="str">
            <v>S</v>
          </cell>
          <cell r="D15">
            <v>36.96</v>
          </cell>
          <cell r="E15" t="str">
            <v/>
          </cell>
          <cell r="F15" t="str">
            <v/>
          </cell>
        </row>
        <row r="16">
          <cell r="B16" t="str">
            <v>Not LGBT</v>
          </cell>
          <cell r="C16">
            <v>54.13</v>
          </cell>
          <cell r="D16">
            <v>12.83</v>
          </cell>
          <cell r="E16" t="str">
            <v>.</v>
          </cell>
          <cell r="F16" t="str">
            <v/>
          </cell>
        </row>
        <row r="17">
          <cell r="B17" t="str">
            <v>LGBT</v>
          </cell>
          <cell r="C17">
            <v>67.989999999999995</v>
          </cell>
          <cell r="D17">
            <v>32.74</v>
          </cell>
          <cell r="E17" t="str">
            <v>.</v>
          </cell>
          <cell r="F17" t="str">
            <v/>
          </cell>
        </row>
        <row r="18">
          <cell r="B18" t="str">
            <v>15–19 years</v>
          </cell>
          <cell r="C18" t="str">
            <v>S</v>
          </cell>
          <cell r="D18">
            <v>47.48</v>
          </cell>
          <cell r="E18" t="str">
            <v/>
          </cell>
          <cell r="F18" t="str">
            <v/>
          </cell>
        </row>
        <row r="19">
          <cell r="B19" t="str">
            <v>20–29 years</v>
          </cell>
          <cell r="C19" t="str">
            <v>S</v>
          </cell>
          <cell r="D19">
            <v>26.28</v>
          </cell>
          <cell r="E19" t="str">
            <v/>
          </cell>
          <cell r="F19" t="str">
            <v/>
          </cell>
        </row>
        <row r="20">
          <cell r="B20" t="str">
            <v>30–39 years</v>
          </cell>
          <cell r="C20" t="str">
            <v>S</v>
          </cell>
          <cell r="D20">
            <v>20.76</v>
          </cell>
          <cell r="E20" t="str">
            <v/>
          </cell>
          <cell r="F20" t="str">
            <v/>
          </cell>
        </row>
        <row r="21">
          <cell r="B21" t="str">
            <v>40–49 years</v>
          </cell>
          <cell r="C21" t="str">
            <v>Ŝ</v>
          </cell>
          <cell r="D21">
            <v>19.43</v>
          </cell>
          <cell r="E21" t="str">
            <v/>
          </cell>
          <cell r="F21" t="str">
            <v/>
          </cell>
        </row>
        <row r="22">
          <cell r="B22" t="str">
            <v>50–59 years</v>
          </cell>
          <cell r="C22">
            <v>72.31</v>
          </cell>
          <cell r="D22">
            <v>28.7</v>
          </cell>
          <cell r="E22" t="str">
            <v>.</v>
          </cell>
          <cell r="F22" t="str">
            <v/>
          </cell>
        </row>
        <row r="23">
          <cell r="B23" t="str">
            <v>60–64 years</v>
          </cell>
          <cell r="C23" t="str">
            <v>Ŝ</v>
          </cell>
          <cell r="D23">
            <v>0</v>
          </cell>
          <cell r="E23" t="str">
            <v/>
          </cell>
          <cell r="F23" t="str">
            <v>*</v>
          </cell>
        </row>
        <row r="24">
          <cell r="B24" t="str">
            <v>65 years and over</v>
          </cell>
          <cell r="C24">
            <v>78.97</v>
          </cell>
          <cell r="D24">
            <v>24.82</v>
          </cell>
          <cell r="E24" t="str">
            <v>.</v>
          </cell>
          <cell r="F24" t="str">
            <v/>
          </cell>
        </row>
        <row r="25">
          <cell r="B25" t="str">
            <v>15–29 years</v>
          </cell>
          <cell r="C25">
            <v>53.33</v>
          </cell>
          <cell r="D25">
            <v>21.74</v>
          </cell>
          <cell r="E25" t="str">
            <v>.</v>
          </cell>
          <cell r="F25" t="str">
            <v/>
          </cell>
        </row>
        <row r="26">
          <cell r="B26" t="str">
            <v>30–64 years</v>
          </cell>
          <cell r="C26">
            <v>54.3</v>
          </cell>
          <cell r="D26">
            <v>14.71</v>
          </cell>
          <cell r="E26" t="str">
            <v>.</v>
          </cell>
          <cell r="F26" t="str">
            <v/>
          </cell>
        </row>
        <row r="27">
          <cell r="B27" t="str">
            <v>65 years and over</v>
          </cell>
          <cell r="C27">
            <v>78.97</v>
          </cell>
          <cell r="D27">
            <v>24.82</v>
          </cell>
          <cell r="E27" t="str">
            <v>.</v>
          </cell>
          <cell r="F27" t="str">
            <v/>
          </cell>
        </row>
        <row r="28">
          <cell r="B28" t="str">
            <v>15–19 years</v>
          </cell>
          <cell r="C28" t="str">
            <v>S</v>
          </cell>
          <cell r="D28">
            <v>47.48</v>
          </cell>
          <cell r="E28" t="str">
            <v/>
          </cell>
          <cell r="F28" t="str">
            <v/>
          </cell>
        </row>
        <row r="29">
          <cell r="B29" t="str">
            <v>20–29 years</v>
          </cell>
          <cell r="C29" t="str">
            <v>S</v>
          </cell>
          <cell r="D29">
            <v>26.28</v>
          </cell>
          <cell r="E29" t="str">
            <v/>
          </cell>
          <cell r="F29" t="str">
            <v/>
          </cell>
        </row>
        <row r="30">
          <cell r="B30" t="str">
            <v>NZ European</v>
          </cell>
          <cell r="C30">
            <v>57.74</v>
          </cell>
          <cell r="D30">
            <v>14.69</v>
          </cell>
          <cell r="E30" t="str">
            <v>.</v>
          </cell>
          <cell r="F30" t="str">
            <v/>
          </cell>
        </row>
        <row r="31">
          <cell r="B31" t="str">
            <v>Māori</v>
          </cell>
          <cell r="C31">
            <v>53.07</v>
          </cell>
          <cell r="D31">
            <v>17.100000000000001</v>
          </cell>
          <cell r="E31" t="str">
            <v>.</v>
          </cell>
          <cell r="F31" t="str">
            <v/>
          </cell>
        </row>
        <row r="32">
          <cell r="B32" t="str">
            <v>Pacific peoples</v>
          </cell>
          <cell r="C32" t="str">
            <v>S</v>
          </cell>
          <cell r="D32">
            <v>38.200000000000003</v>
          </cell>
          <cell r="E32" t="str">
            <v/>
          </cell>
          <cell r="F32" t="str">
            <v/>
          </cell>
        </row>
        <row r="33">
          <cell r="B33" t="str">
            <v>Asian</v>
          </cell>
          <cell r="C33" t="str">
            <v>S</v>
          </cell>
          <cell r="D33">
            <v>78.3</v>
          </cell>
          <cell r="E33" t="str">
            <v/>
          </cell>
          <cell r="F33" t="str">
            <v/>
          </cell>
        </row>
        <row r="34">
          <cell r="B34" t="str">
            <v>Chinese</v>
          </cell>
          <cell r="C34" t="str">
            <v>Ŝ</v>
          </cell>
          <cell r="D34">
            <v>0</v>
          </cell>
          <cell r="E34" t="str">
            <v/>
          </cell>
          <cell r="F34" t="str">
            <v>*</v>
          </cell>
        </row>
        <row r="35">
          <cell r="B35" t="str">
            <v>Indian</v>
          </cell>
          <cell r="C35" t="str">
            <v>S</v>
          </cell>
          <cell r="D35">
            <v>90.72</v>
          </cell>
          <cell r="E35" t="str">
            <v/>
          </cell>
          <cell r="F35" t="str">
            <v/>
          </cell>
        </row>
        <row r="36">
          <cell r="B36" t="str">
            <v>Other ethnicity</v>
          </cell>
          <cell r="C36" t="str">
            <v>S</v>
          </cell>
          <cell r="D36">
            <v>95.31</v>
          </cell>
          <cell r="E36" t="str">
            <v/>
          </cell>
          <cell r="F36" t="str">
            <v/>
          </cell>
        </row>
        <row r="37">
          <cell r="B37" t="str">
            <v>Other ethnicity (except European and Māori)</v>
          </cell>
          <cell r="C37" t="str">
            <v>S</v>
          </cell>
          <cell r="D37">
            <v>30.23</v>
          </cell>
          <cell r="E37" t="str">
            <v/>
          </cell>
          <cell r="F37" t="str">
            <v/>
          </cell>
        </row>
        <row r="38">
          <cell r="B38" t="str">
            <v>Other ethnicity (except European, Māori and Asian)</v>
          </cell>
          <cell r="C38" t="str">
            <v>S</v>
          </cell>
          <cell r="D38">
            <v>33.07</v>
          </cell>
          <cell r="E38" t="str">
            <v/>
          </cell>
          <cell r="F38" t="str">
            <v/>
          </cell>
        </row>
        <row r="39">
          <cell r="B39" t="str">
            <v>Other ethnicity (except European, Māori and Pacific)</v>
          </cell>
          <cell r="C39" t="str">
            <v>S</v>
          </cell>
          <cell r="D39">
            <v>54.89</v>
          </cell>
          <cell r="E39" t="str">
            <v/>
          </cell>
          <cell r="F39" t="str">
            <v/>
          </cell>
        </row>
        <row r="40">
          <cell r="B40">
            <v>2018</v>
          </cell>
          <cell r="C40">
            <v>59.62</v>
          </cell>
          <cell r="D40">
            <v>15.96</v>
          </cell>
          <cell r="E40" t="str">
            <v>.</v>
          </cell>
          <cell r="F40" t="str">
            <v/>
          </cell>
        </row>
        <row r="41">
          <cell r="B41" t="str">
            <v>2019/20</v>
          </cell>
          <cell r="C41">
            <v>52.21</v>
          </cell>
          <cell r="D41">
            <v>17.89</v>
          </cell>
          <cell r="E41" t="str">
            <v>.</v>
          </cell>
          <cell r="F41" t="str">
            <v/>
          </cell>
        </row>
        <row r="42">
          <cell r="B42" t="str">
            <v>Auckland</v>
          </cell>
          <cell r="C42">
            <v>45.43</v>
          </cell>
          <cell r="D42">
            <v>21.83</v>
          </cell>
          <cell r="E42" t="str">
            <v>.</v>
          </cell>
          <cell r="F42" t="str">
            <v/>
          </cell>
        </row>
        <row r="43">
          <cell r="B43" t="str">
            <v>Wellington</v>
          </cell>
          <cell r="C43">
            <v>63.14</v>
          </cell>
          <cell r="D43">
            <v>25.83</v>
          </cell>
          <cell r="E43" t="str">
            <v>.</v>
          </cell>
          <cell r="F43" t="str">
            <v/>
          </cell>
        </row>
        <row r="44">
          <cell r="B44" t="str">
            <v>Rest of North Island</v>
          </cell>
          <cell r="C44">
            <v>59.95</v>
          </cell>
          <cell r="D44">
            <v>18.57</v>
          </cell>
          <cell r="E44" t="str">
            <v>.</v>
          </cell>
          <cell r="F44" t="str">
            <v/>
          </cell>
        </row>
        <row r="45">
          <cell r="B45" t="str">
            <v>Canterbury</v>
          </cell>
          <cell r="C45">
            <v>74.88</v>
          </cell>
          <cell r="D45">
            <v>24.74</v>
          </cell>
          <cell r="E45" t="str">
            <v>.</v>
          </cell>
          <cell r="F45" t="str">
            <v/>
          </cell>
        </row>
        <row r="46">
          <cell r="B46" t="str">
            <v>Rest of South Island</v>
          </cell>
          <cell r="C46" t="str">
            <v>S</v>
          </cell>
          <cell r="D46">
            <v>34.75</v>
          </cell>
          <cell r="E46" t="str">
            <v/>
          </cell>
          <cell r="F46" t="str">
            <v/>
          </cell>
        </row>
        <row r="47">
          <cell r="B47" t="str">
            <v>Major urban area</v>
          </cell>
          <cell r="C47">
            <v>51.95</v>
          </cell>
          <cell r="D47">
            <v>16.170000000000002</v>
          </cell>
          <cell r="E47" t="str">
            <v>.</v>
          </cell>
          <cell r="F47" t="str">
            <v/>
          </cell>
        </row>
        <row r="48">
          <cell r="B48" t="str">
            <v>Large urban area</v>
          </cell>
          <cell r="C48">
            <v>77.66</v>
          </cell>
          <cell r="D48">
            <v>20.010000000000002</v>
          </cell>
          <cell r="E48" t="str">
            <v>.</v>
          </cell>
          <cell r="F48" t="str">
            <v/>
          </cell>
        </row>
        <row r="49">
          <cell r="B49" t="str">
            <v>Medium urban area</v>
          </cell>
          <cell r="C49" t="str">
            <v>S</v>
          </cell>
          <cell r="D49">
            <v>32.5</v>
          </cell>
          <cell r="E49" t="str">
            <v/>
          </cell>
          <cell r="F49" t="str">
            <v/>
          </cell>
        </row>
        <row r="50">
          <cell r="B50" t="str">
            <v>Small urban area</v>
          </cell>
          <cell r="C50" t="str">
            <v>S</v>
          </cell>
          <cell r="D50">
            <v>28.58</v>
          </cell>
          <cell r="E50" t="str">
            <v/>
          </cell>
          <cell r="F50" t="str">
            <v/>
          </cell>
        </row>
        <row r="51">
          <cell r="B51" t="str">
            <v>Rural settlement/rural other</v>
          </cell>
          <cell r="C51">
            <v>69.8</v>
          </cell>
          <cell r="D51">
            <v>25.11</v>
          </cell>
          <cell r="E51" t="str">
            <v>.</v>
          </cell>
          <cell r="F51" t="str">
            <v/>
          </cell>
        </row>
        <row r="52">
          <cell r="B52" t="str">
            <v>Major urban area</v>
          </cell>
          <cell r="C52">
            <v>51.95</v>
          </cell>
          <cell r="D52">
            <v>16.170000000000002</v>
          </cell>
          <cell r="E52" t="str">
            <v>.</v>
          </cell>
          <cell r="F52" t="str">
            <v/>
          </cell>
        </row>
        <row r="53">
          <cell r="B53" t="str">
            <v>Medium/large urban area</v>
          </cell>
          <cell r="C53">
            <v>61.05</v>
          </cell>
          <cell r="D53">
            <v>21.58</v>
          </cell>
          <cell r="E53" t="str">
            <v>.</v>
          </cell>
          <cell r="F53" t="str">
            <v/>
          </cell>
        </row>
        <row r="54">
          <cell r="B54" t="str">
            <v>Small urban/rural area</v>
          </cell>
          <cell r="C54">
            <v>59.55</v>
          </cell>
          <cell r="D54">
            <v>21.03</v>
          </cell>
          <cell r="E54" t="str">
            <v>.</v>
          </cell>
          <cell r="F54" t="str">
            <v/>
          </cell>
        </row>
        <row r="55">
          <cell r="B55" t="str">
            <v>Quintile 1 (least deprived)</v>
          </cell>
          <cell r="C55" t="str">
            <v>S</v>
          </cell>
          <cell r="D55">
            <v>30.36</v>
          </cell>
          <cell r="E55" t="str">
            <v/>
          </cell>
          <cell r="F55" t="str">
            <v/>
          </cell>
        </row>
        <row r="56">
          <cell r="B56" t="str">
            <v>Quintile 2</v>
          </cell>
          <cell r="C56" t="str">
            <v>Ŝ</v>
          </cell>
          <cell r="D56">
            <v>15.94</v>
          </cell>
          <cell r="E56" t="str">
            <v/>
          </cell>
          <cell r="F56" t="str">
            <v>*</v>
          </cell>
        </row>
        <row r="57">
          <cell r="B57" t="str">
            <v>Quintile 3</v>
          </cell>
          <cell r="C57">
            <v>57.31</v>
          </cell>
          <cell r="D57">
            <v>24.76</v>
          </cell>
          <cell r="E57" t="str">
            <v>.</v>
          </cell>
          <cell r="F57" t="str">
            <v/>
          </cell>
        </row>
        <row r="58">
          <cell r="B58" t="str">
            <v>Quintile 4</v>
          </cell>
          <cell r="C58" t="str">
            <v>S</v>
          </cell>
          <cell r="D58">
            <v>23.71</v>
          </cell>
          <cell r="E58" t="str">
            <v/>
          </cell>
          <cell r="F58" t="str">
            <v/>
          </cell>
        </row>
        <row r="59">
          <cell r="B59" t="str">
            <v>Quintile 5 (most deprived)</v>
          </cell>
          <cell r="C59">
            <v>57.28</v>
          </cell>
          <cell r="D59">
            <v>16.79</v>
          </cell>
          <cell r="E59" t="str">
            <v>.</v>
          </cell>
          <cell r="F59" t="str">
            <v/>
          </cell>
        </row>
        <row r="60">
          <cell r="B60" t="str">
            <v>Had partner within last 12 months</v>
          </cell>
          <cell r="C60">
            <v>50.97</v>
          </cell>
          <cell r="D60">
            <v>14.75</v>
          </cell>
          <cell r="E60" t="str">
            <v>.</v>
          </cell>
          <cell r="F60" t="str">
            <v/>
          </cell>
        </row>
        <row r="61">
          <cell r="B61" t="str">
            <v>Did not have partner within last 12 months</v>
          </cell>
          <cell r="C61">
            <v>72.209999999999994</v>
          </cell>
          <cell r="D61">
            <v>15.23</v>
          </cell>
          <cell r="E61" t="str">
            <v>.</v>
          </cell>
          <cell r="F61" t="str">
            <v/>
          </cell>
        </row>
        <row r="62">
          <cell r="B62" t="str">
            <v>Has ever had a partner</v>
          </cell>
          <cell r="C62">
            <v>55.56</v>
          </cell>
          <cell r="D62">
            <v>12.6</v>
          </cell>
          <cell r="E62" t="str">
            <v>.</v>
          </cell>
          <cell r="F62" t="str">
            <v/>
          </cell>
        </row>
        <row r="63">
          <cell r="B63" t="str">
            <v>Has never had a partner</v>
          </cell>
          <cell r="C63" t="str">
            <v>S</v>
          </cell>
          <cell r="D63">
            <v>87.45</v>
          </cell>
          <cell r="E63" t="str">
            <v/>
          </cell>
          <cell r="F63" t="str">
            <v/>
          </cell>
        </row>
        <row r="64">
          <cell r="B64" t="str">
            <v>Partnered – legally registered</v>
          </cell>
          <cell r="C64">
            <v>58.24</v>
          </cell>
          <cell r="D64">
            <v>20.76</v>
          </cell>
          <cell r="E64" t="str">
            <v>.</v>
          </cell>
          <cell r="F64" t="str">
            <v/>
          </cell>
        </row>
        <row r="65">
          <cell r="B65" t="str">
            <v>Partnered – not legally registered</v>
          </cell>
          <cell r="C65" t="str">
            <v>S</v>
          </cell>
          <cell r="D65">
            <v>30.6</v>
          </cell>
          <cell r="E65" t="str">
            <v/>
          </cell>
          <cell r="F65" t="str">
            <v/>
          </cell>
        </row>
        <row r="66">
          <cell r="B66" t="str">
            <v>Non-partnered</v>
          </cell>
          <cell r="C66">
            <v>61.5</v>
          </cell>
          <cell r="D66">
            <v>15.22</v>
          </cell>
          <cell r="E66" t="str">
            <v>.</v>
          </cell>
          <cell r="F66" t="str">
            <v/>
          </cell>
        </row>
        <row r="67">
          <cell r="B67" t="str">
            <v>Never married and never in a civil union</v>
          </cell>
          <cell r="C67">
            <v>52.21</v>
          </cell>
          <cell r="D67">
            <v>22.31</v>
          </cell>
          <cell r="E67" t="str">
            <v>.</v>
          </cell>
          <cell r="F67" t="str">
            <v/>
          </cell>
        </row>
        <row r="68">
          <cell r="B68" t="str">
            <v>Divorced</v>
          </cell>
          <cell r="C68" t="str">
            <v>S</v>
          </cell>
          <cell r="D68">
            <v>37.42</v>
          </cell>
          <cell r="E68" t="str">
            <v/>
          </cell>
          <cell r="F68" t="str">
            <v/>
          </cell>
        </row>
        <row r="69">
          <cell r="B69" t="str">
            <v>Widowed/surviving partner</v>
          </cell>
          <cell r="C69" t="str">
            <v>S</v>
          </cell>
          <cell r="D69">
            <v>48.27</v>
          </cell>
          <cell r="E69" t="str">
            <v/>
          </cell>
          <cell r="F69" t="str">
            <v/>
          </cell>
        </row>
        <row r="70">
          <cell r="B70" t="str">
            <v>Separated</v>
          </cell>
          <cell r="C70">
            <v>60.9</v>
          </cell>
          <cell r="D70">
            <v>23.61</v>
          </cell>
          <cell r="E70" t="str">
            <v>.</v>
          </cell>
          <cell r="F70" t="str">
            <v/>
          </cell>
        </row>
        <row r="71">
          <cell r="B71" t="str">
            <v>Married/civil union/de facto</v>
          </cell>
          <cell r="C71">
            <v>58.24</v>
          </cell>
          <cell r="D71">
            <v>20.76</v>
          </cell>
          <cell r="E71" t="str">
            <v>.</v>
          </cell>
          <cell r="F71" t="str">
            <v/>
          </cell>
        </row>
        <row r="72">
          <cell r="B72" t="str">
            <v>Adults with disability</v>
          </cell>
          <cell r="C72" t="str">
            <v>S</v>
          </cell>
          <cell r="D72">
            <v>25.74</v>
          </cell>
          <cell r="E72" t="str">
            <v/>
          </cell>
          <cell r="F72" t="str">
            <v/>
          </cell>
        </row>
        <row r="73">
          <cell r="B73" t="str">
            <v>Adults without disability</v>
          </cell>
          <cell r="C73">
            <v>58.5</v>
          </cell>
          <cell r="D73">
            <v>13.3</v>
          </cell>
          <cell r="E73" t="str">
            <v>.</v>
          </cell>
          <cell r="F73" t="str">
            <v/>
          </cell>
        </row>
        <row r="74">
          <cell r="B74" t="str">
            <v>Low level of psychological distress</v>
          </cell>
          <cell r="C74">
            <v>60.46</v>
          </cell>
          <cell r="D74">
            <v>13.11</v>
          </cell>
          <cell r="E74" t="str">
            <v>.</v>
          </cell>
          <cell r="F74" t="str">
            <v/>
          </cell>
        </row>
        <row r="75">
          <cell r="B75" t="str">
            <v>Moderate level of psychological distress</v>
          </cell>
          <cell r="C75">
            <v>55.04</v>
          </cell>
          <cell r="D75">
            <v>26.59</v>
          </cell>
          <cell r="E75" t="str">
            <v>.</v>
          </cell>
          <cell r="F75" t="str">
            <v/>
          </cell>
        </row>
        <row r="76">
          <cell r="B76" t="str">
            <v>High level of psychological distress</v>
          </cell>
          <cell r="C76" t="str">
            <v>S</v>
          </cell>
          <cell r="D76">
            <v>26.7</v>
          </cell>
          <cell r="E76" t="str">
            <v/>
          </cell>
          <cell r="F76" t="str">
            <v/>
          </cell>
        </row>
        <row r="77">
          <cell r="B77" t="str">
            <v>No probable serious mental illness</v>
          </cell>
          <cell r="C77">
            <v>60.46</v>
          </cell>
          <cell r="D77">
            <v>13.11</v>
          </cell>
          <cell r="E77" t="str">
            <v>.</v>
          </cell>
          <cell r="F77" t="str">
            <v/>
          </cell>
        </row>
        <row r="78">
          <cell r="B78" t="str">
            <v>Probable serious mental illness</v>
          </cell>
          <cell r="C78">
            <v>55.04</v>
          </cell>
          <cell r="D78">
            <v>26.59</v>
          </cell>
          <cell r="E78" t="str">
            <v>.</v>
          </cell>
          <cell r="F78" t="str">
            <v/>
          </cell>
        </row>
        <row r="79">
          <cell r="B79" t="str">
            <v>Employed</v>
          </cell>
          <cell r="C79">
            <v>59.07</v>
          </cell>
          <cell r="D79">
            <v>16.190000000000001</v>
          </cell>
          <cell r="E79" t="str">
            <v>.</v>
          </cell>
          <cell r="F79" t="str">
            <v/>
          </cell>
        </row>
        <row r="80">
          <cell r="B80" t="str">
            <v>Unemployed</v>
          </cell>
          <cell r="C80" t="str">
            <v>S</v>
          </cell>
          <cell r="D80">
            <v>44.34</v>
          </cell>
          <cell r="E80" t="str">
            <v/>
          </cell>
          <cell r="F80" t="str">
            <v/>
          </cell>
        </row>
        <row r="81">
          <cell r="B81" t="str">
            <v>Retired</v>
          </cell>
          <cell r="C81">
            <v>80.459999999999994</v>
          </cell>
          <cell r="D81">
            <v>28.67</v>
          </cell>
          <cell r="E81" t="str">
            <v>.</v>
          </cell>
          <cell r="F81" t="str">
            <v/>
          </cell>
        </row>
        <row r="82">
          <cell r="B82" t="str">
            <v>Home or caring duties or voluntary work</v>
          </cell>
          <cell r="C82" t="str">
            <v>S</v>
          </cell>
          <cell r="D82">
            <v>35.36</v>
          </cell>
          <cell r="E82" t="str">
            <v/>
          </cell>
          <cell r="F82" t="str">
            <v/>
          </cell>
        </row>
        <row r="83">
          <cell r="B83" t="str">
            <v>Not employed, studying</v>
          </cell>
          <cell r="C83" t="str">
            <v>S</v>
          </cell>
          <cell r="D83">
            <v>64.39</v>
          </cell>
          <cell r="E83" t="str">
            <v/>
          </cell>
          <cell r="F83" t="str">
            <v/>
          </cell>
        </row>
        <row r="84">
          <cell r="B84" t="str">
            <v>Not employed, not actively seeking work/unable to work</v>
          </cell>
          <cell r="C84" t="str">
            <v>S</v>
          </cell>
          <cell r="D84">
            <v>32.83</v>
          </cell>
          <cell r="E84" t="str">
            <v/>
          </cell>
          <cell r="F84" t="str">
            <v/>
          </cell>
        </row>
        <row r="85">
          <cell r="B85" t="str">
            <v>Other employment status</v>
          </cell>
          <cell r="C85" t="str">
            <v>S</v>
          </cell>
          <cell r="D85">
            <v>60.77</v>
          </cell>
          <cell r="E85" t="str">
            <v/>
          </cell>
          <cell r="F85" t="str">
            <v/>
          </cell>
        </row>
        <row r="86">
          <cell r="B86" t="str">
            <v>Not in the labour force</v>
          </cell>
          <cell r="C86">
            <v>56.26</v>
          </cell>
          <cell r="D86">
            <v>21.02</v>
          </cell>
          <cell r="E86" t="str">
            <v>.</v>
          </cell>
          <cell r="F86" t="str">
            <v/>
          </cell>
        </row>
        <row r="87">
          <cell r="B87" t="str">
            <v>Personal income: $20,000 or less</v>
          </cell>
          <cell r="C87">
            <v>61.18</v>
          </cell>
          <cell r="D87">
            <v>16.68</v>
          </cell>
          <cell r="E87" t="str">
            <v>.</v>
          </cell>
          <cell r="F87" t="str">
            <v/>
          </cell>
        </row>
        <row r="88">
          <cell r="B88" t="str">
            <v>Personal income: $20,001–$40,000</v>
          </cell>
          <cell r="C88">
            <v>45.57</v>
          </cell>
          <cell r="D88">
            <v>21.39</v>
          </cell>
          <cell r="E88" t="str">
            <v>.</v>
          </cell>
          <cell r="F88" t="str">
            <v/>
          </cell>
        </row>
        <row r="89">
          <cell r="B89" t="str">
            <v>Personal income: $40,001–$60,000</v>
          </cell>
          <cell r="C89">
            <v>68.48</v>
          </cell>
          <cell r="D89">
            <v>20.95</v>
          </cell>
          <cell r="E89" t="str">
            <v>.</v>
          </cell>
          <cell r="F89" t="str">
            <v/>
          </cell>
        </row>
        <row r="90">
          <cell r="B90" t="str">
            <v>Personal income: $60,001 or more</v>
          </cell>
          <cell r="C90" t="str">
            <v>S</v>
          </cell>
          <cell r="D90">
            <v>31.15</v>
          </cell>
          <cell r="E90" t="str">
            <v/>
          </cell>
          <cell r="F90" t="str">
            <v/>
          </cell>
        </row>
        <row r="91">
          <cell r="B91" t="str">
            <v>Household income: $40,000 or less</v>
          </cell>
          <cell r="C91">
            <v>55.04</v>
          </cell>
          <cell r="D91">
            <v>14.7</v>
          </cell>
          <cell r="E91" t="str">
            <v>.</v>
          </cell>
          <cell r="F91" t="str">
            <v/>
          </cell>
        </row>
        <row r="92">
          <cell r="B92" t="str">
            <v>Household income: $40,001–$60,000</v>
          </cell>
          <cell r="C92">
            <v>57.57</v>
          </cell>
          <cell r="D92">
            <v>23.83</v>
          </cell>
          <cell r="E92" t="str">
            <v>.</v>
          </cell>
          <cell r="F92" t="str">
            <v/>
          </cell>
        </row>
        <row r="93">
          <cell r="B93" t="str">
            <v>Household income: $60,001–$100,000</v>
          </cell>
          <cell r="C93">
            <v>68.98</v>
          </cell>
          <cell r="D93">
            <v>24.71</v>
          </cell>
          <cell r="E93" t="str">
            <v>.</v>
          </cell>
          <cell r="F93" t="str">
            <v/>
          </cell>
        </row>
        <row r="94">
          <cell r="B94" t="str">
            <v>Household income: $100,001 or more</v>
          </cell>
          <cell r="C94" t="str">
            <v>S</v>
          </cell>
          <cell r="D94">
            <v>28.15</v>
          </cell>
          <cell r="E94" t="str">
            <v/>
          </cell>
          <cell r="F94" t="str">
            <v/>
          </cell>
        </row>
        <row r="95">
          <cell r="B95" t="str">
            <v>Not at all limited</v>
          </cell>
          <cell r="C95">
            <v>52.35</v>
          </cell>
          <cell r="D95">
            <v>21.49</v>
          </cell>
          <cell r="E95" t="str">
            <v>.</v>
          </cell>
          <cell r="F95" t="str">
            <v/>
          </cell>
        </row>
        <row r="96">
          <cell r="B96" t="str">
            <v>A little limited</v>
          </cell>
          <cell r="C96" t="str">
            <v>S</v>
          </cell>
          <cell r="D96">
            <v>28.6</v>
          </cell>
          <cell r="E96" t="str">
            <v/>
          </cell>
          <cell r="F96" t="str">
            <v/>
          </cell>
        </row>
        <row r="97">
          <cell r="B97" t="str">
            <v>Quite limited</v>
          </cell>
          <cell r="C97" t="str">
            <v>Ŝ</v>
          </cell>
          <cell r="D97">
            <v>16.059999999999999</v>
          </cell>
          <cell r="E97" t="str">
            <v/>
          </cell>
          <cell r="F97" t="str">
            <v/>
          </cell>
        </row>
        <row r="98">
          <cell r="B98" t="str">
            <v>Very limited</v>
          </cell>
          <cell r="C98" t="str">
            <v>Ŝ</v>
          </cell>
          <cell r="D98">
            <v>16.88</v>
          </cell>
          <cell r="E98" t="str">
            <v/>
          </cell>
          <cell r="F98" t="str">
            <v/>
          </cell>
        </row>
        <row r="99">
          <cell r="B99" t="str">
            <v>Couldn't buy it</v>
          </cell>
          <cell r="C99">
            <v>42.79</v>
          </cell>
          <cell r="D99">
            <v>20.02</v>
          </cell>
          <cell r="E99" t="str">
            <v>.</v>
          </cell>
          <cell r="F99" t="str">
            <v/>
          </cell>
        </row>
        <row r="100">
          <cell r="B100" t="str">
            <v>Not at all limited</v>
          </cell>
          <cell r="C100">
            <v>52.35</v>
          </cell>
          <cell r="D100">
            <v>21.49</v>
          </cell>
          <cell r="E100" t="str">
            <v>.</v>
          </cell>
          <cell r="F100" t="str">
            <v/>
          </cell>
        </row>
        <row r="101">
          <cell r="B101" t="str">
            <v>A little limited</v>
          </cell>
          <cell r="C101" t="str">
            <v>S</v>
          </cell>
          <cell r="D101">
            <v>28.6</v>
          </cell>
          <cell r="E101" t="str">
            <v/>
          </cell>
          <cell r="F101" t="str">
            <v/>
          </cell>
        </row>
        <row r="102">
          <cell r="B102" t="str">
            <v>Quite or very limited</v>
          </cell>
          <cell r="C102">
            <v>82.9</v>
          </cell>
          <cell r="D102">
            <v>11.81</v>
          </cell>
          <cell r="E102" t="str">
            <v>.</v>
          </cell>
          <cell r="F102" t="str">
            <v>*</v>
          </cell>
        </row>
        <row r="103">
          <cell r="B103" t="str">
            <v>Couldn't buy it</v>
          </cell>
          <cell r="C103">
            <v>42.79</v>
          </cell>
          <cell r="D103">
            <v>20.02</v>
          </cell>
          <cell r="E103" t="str">
            <v>.</v>
          </cell>
          <cell r="F103" t="str">
            <v/>
          </cell>
        </row>
        <row r="104">
          <cell r="B104" t="str">
            <v>Yes, can meet unexpected expense</v>
          </cell>
          <cell r="C104">
            <v>55.12</v>
          </cell>
          <cell r="D104">
            <v>16.399999999999999</v>
          </cell>
          <cell r="E104" t="str">
            <v>.</v>
          </cell>
          <cell r="F104" t="str">
            <v/>
          </cell>
        </row>
        <row r="105">
          <cell r="B105" t="str">
            <v>No, cannot meet unexpected expense</v>
          </cell>
          <cell r="C105">
            <v>55.19</v>
          </cell>
          <cell r="D105">
            <v>18.22</v>
          </cell>
          <cell r="E105" t="str">
            <v>.</v>
          </cell>
          <cell r="F105" t="str">
            <v/>
          </cell>
        </row>
        <row r="106">
          <cell r="B106" t="str">
            <v>Household had no vehicle access</v>
          </cell>
          <cell r="C106" t="str">
            <v>S</v>
          </cell>
          <cell r="D106">
            <v>47.4</v>
          </cell>
          <cell r="E106" t="str">
            <v/>
          </cell>
          <cell r="F106" t="str">
            <v/>
          </cell>
        </row>
        <row r="107">
          <cell r="B107" t="str">
            <v>Household had vehicle access</v>
          </cell>
          <cell r="C107">
            <v>55.42</v>
          </cell>
          <cell r="D107">
            <v>12.79</v>
          </cell>
          <cell r="E107" t="str">
            <v>.</v>
          </cell>
          <cell r="F107" t="str">
            <v/>
          </cell>
        </row>
        <row r="108">
          <cell r="B108" t="str">
            <v>Household had no access to device</v>
          </cell>
          <cell r="C108" t="str">
            <v>Ŝ</v>
          </cell>
          <cell r="D108">
            <v>0</v>
          </cell>
          <cell r="E108" t="str">
            <v/>
          </cell>
          <cell r="F108" t="str">
            <v>*</v>
          </cell>
        </row>
        <row r="109">
          <cell r="B109" t="str">
            <v>Household had access to device</v>
          </cell>
          <cell r="C109">
            <v>55.22</v>
          </cell>
          <cell r="D109">
            <v>12.59</v>
          </cell>
          <cell r="E109" t="str">
            <v>.</v>
          </cell>
          <cell r="F109" t="str">
            <v/>
          </cell>
        </row>
        <row r="110">
          <cell r="B110" t="str">
            <v>One person household</v>
          </cell>
          <cell r="C110">
            <v>54.83</v>
          </cell>
          <cell r="D110">
            <v>16.96</v>
          </cell>
          <cell r="E110" t="str">
            <v>.</v>
          </cell>
          <cell r="F110" t="str">
            <v/>
          </cell>
        </row>
        <row r="111">
          <cell r="B111" t="str">
            <v>One parent with child(ren)</v>
          </cell>
          <cell r="C111">
            <v>64.16</v>
          </cell>
          <cell r="D111">
            <v>17.170000000000002</v>
          </cell>
          <cell r="E111" t="str">
            <v>.</v>
          </cell>
          <cell r="F111" t="str">
            <v/>
          </cell>
        </row>
        <row r="112">
          <cell r="B112" t="str">
            <v>Couple only</v>
          </cell>
          <cell r="C112" t="str">
            <v>S</v>
          </cell>
          <cell r="D112">
            <v>55.44</v>
          </cell>
          <cell r="E112" t="str">
            <v/>
          </cell>
          <cell r="F112" t="str">
            <v/>
          </cell>
        </row>
        <row r="113">
          <cell r="B113" t="str">
            <v>Couple with child(ren)</v>
          </cell>
          <cell r="C113" t="str">
            <v>S</v>
          </cell>
          <cell r="D113">
            <v>29.51</v>
          </cell>
          <cell r="E113" t="str">
            <v/>
          </cell>
          <cell r="F113" t="str">
            <v/>
          </cell>
        </row>
        <row r="114">
          <cell r="B114" t="str">
            <v>Other multi-person household</v>
          </cell>
          <cell r="C114" t="str">
            <v>Ŝ</v>
          </cell>
          <cell r="D114">
            <v>19.649999999999999</v>
          </cell>
          <cell r="E114" t="str">
            <v/>
          </cell>
          <cell r="F114" t="str">
            <v/>
          </cell>
        </row>
        <row r="115">
          <cell r="B115" t="str">
            <v>Other household with couple and/or child</v>
          </cell>
          <cell r="C115" t="str">
            <v>S</v>
          </cell>
          <cell r="D115">
            <v>29.92</v>
          </cell>
          <cell r="E115" t="str">
            <v/>
          </cell>
          <cell r="F115" t="str">
            <v/>
          </cell>
        </row>
        <row r="116">
          <cell r="B116" t="str">
            <v>One-person household</v>
          </cell>
          <cell r="C116">
            <v>54.83</v>
          </cell>
          <cell r="D116">
            <v>16.96</v>
          </cell>
          <cell r="E116" t="str">
            <v>.</v>
          </cell>
          <cell r="F116" t="str">
            <v/>
          </cell>
        </row>
        <row r="117">
          <cell r="B117" t="str">
            <v>Two-people household</v>
          </cell>
          <cell r="C117">
            <v>70.819999999999993</v>
          </cell>
          <cell r="D117">
            <v>23.04</v>
          </cell>
          <cell r="E117" t="str">
            <v>.</v>
          </cell>
          <cell r="F117" t="str">
            <v/>
          </cell>
        </row>
        <row r="118">
          <cell r="B118" t="str">
            <v>Three-people household</v>
          </cell>
          <cell r="C118" t="str">
            <v>S</v>
          </cell>
          <cell r="D118">
            <v>29.42</v>
          </cell>
          <cell r="E118" t="str">
            <v/>
          </cell>
          <cell r="F118" t="str">
            <v/>
          </cell>
        </row>
        <row r="119">
          <cell r="B119" t="str">
            <v>Four-people household</v>
          </cell>
          <cell r="C119" t="str">
            <v>S</v>
          </cell>
          <cell r="D119">
            <v>29.74</v>
          </cell>
          <cell r="E119" t="str">
            <v/>
          </cell>
          <cell r="F119" t="str">
            <v/>
          </cell>
        </row>
        <row r="120">
          <cell r="B120" t="str">
            <v>Five-or-more-people household</v>
          </cell>
          <cell r="C120" t="str">
            <v>S</v>
          </cell>
          <cell r="D120">
            <v>25.09</v>
          </cell>
          <cell r="E120" t="str">
            <v/>
          </cell>
          <cell r="F120" t="str">
            <v/>
          </cell>
        </row>
        <row r="121">
          <cell r="B121" t="str">
            <v>No children in household</v>
          </cell>
          <cell r="C121">
            <v>60.47</v>
          </cell>
          <cell r="D121">
            <v>15.41</v>
          </cell>
          <cell r="E121" t="str">
            <v>.</v>
          </cell>
          <cell r="F121" t="str">
            <v/>
          </cell>
        </row>
        <row r="122">
          <cell r="B122" t="str">
            <v>One-child household</v>
          </cell>
          <cell r="C122">
            <v>60.39</v>
          </cell>
          <cell r="D122">
            <v>25.69</v>
          </cell>
          <cell r="E122" t="str">
            <v>.</v>
          </cell>
          <cell r="F122" t="str">
            <v/>
          </cell>
        </row>
        <row r="123">
          <cell r="B123" t="str">
            <v>Two-or-more-children household</v>
          </cell>
          <cell r="C123">
            <v>46</v>
          </cell>
          <cell r="D123">
            <v>21.55</v>
          </cell>
          <cell r="E123" t="str">
            <v>.</v>
          </cell>
          <cell r="F123" t="str">
            <v/>
          </cell>
        </row>
        <row r="124">
          <cell r="B124" t="str">
            <v>No children in household</v>
          </cell>
          <cell r="C124">
            <v>60.47</v>
          </cell>
          <cell r="D124">
            <v>15.41</v>
          </cell>
          <cell r="E124" t="str">
            <v>.</v>
          </cell>
          <cell r="F124" t="str">
            <v/>
          </cell>
        </row>
        <row r="125">
          <cell r="B125" t="str">
            <v>One-or-more-children household</v>
          </cell>
          <cell r="C125">
            <v>50.83</v>
          </cell>
          <cell r="D125">
            <v>18.28</v>
          </cell>
          <cell r="E125" t="str">
            <v>.</v>
          </cell>
          <cell r="F125" t="str">
            <v/>
          </cell>
        </row>
        <row r="126">
          <cell r="B126" t="str">
            <v>Yes, lived at current address</v>
          </cell>
          <cell r="C126">
            <v>60.33</v>
          </cell>
          <cell r="D126">
            <v>13.39</v>
          </cell>
          <cell r="E126" t="str">
            <v>.</v>
          </cell>
          <cell r="F126" t="str">
            <v/>
          </cell>
        </row>
        <row r="127">
          <cell r="B127" t="str">
            <v>No, did not live at current address</v>
          </cell>
          <cell r="C127" t="str">
            <v>S</v>
          </cell>
          <cell r="D127">
            <v>23.03</v>
          </cell>
          <cell r="E127" t="str">
            <v/>
          </cell>
          <cell r="F127" t="str">
            <v/>
          </cell>
        </row>
        <row r="128">
          <cell r="B128" t="str">
            <v>Owned</v>
          </cell>
          <cell r="C128">
            <v>54.86</v>
          </cell>
          <cell r="D128">
            <v>19.21</v>
          </cell>
          <cell r="E128" t="str">
            <v>.</v>
          </cell>
          <cell r="F128" t="str">
            <v/>
          </cell>
        </row>
        <row r="129">
          <cell r="B129" t="str">
            <v>Rented, private</v>
          </cell>
          <cell r="C129">
            <v>60.61</v>
          </cell>
          <cell r="D129">
            <v>17.91</v>
          </cell>
          <cell r="E129" t="str">
            <v>.</v>
          </cell>
          <cell r="F129" t="str">
            <v/>
          </cell>
        </row>
        <row r="130">
          <cell r="B130" t="str">
            <v>Rented, government</v>
          </cell>
          <cell r="C130" t="str">
            <v>S</v>
          </cell>
          <cell r="D130">
            <v>25.68</v>
          </cell>
          <cell r="E130" t="str">
            <v/>
          </cell>
          <cell r="F130" t="str">
            <v/>
          </cell>
        </row>
      </sheetData>
      <sheetData sheetId="9"/>
      <sheetData sheetId="10"/>
      <sheetData sheetId="11"/>
      <sheetData sheetId="12"/>
      <sheetData sheetId="13"/>
      <sheetData sheetId="14"/>
      <sheetData sheetId="15">
        <row r="4">
          <cell r="B4" t="str">
            <v>New Zealand Average</v>
          </cell>
          <cell r="C4">
            <v>42.46</v>
          </cell>
          <cell r="D4">
            <v>7.27</v>
          </cell>
          <cell r="E4" t="str">
            <v>.‡</v>
          </cell>
          <cell r="F4" t="str">
            <v/>
          </cell>
        </row>
        <row r="5">
          <cell r="B5" t="str">
            <v>Male</v>
          </cell>
          <cell r="C5">
            <v>40.65</v>
          </cell>
          <cell r="D5">
            <v>16.22</v>
          </cell>
          <cell r="E5" t="str">
            <v>.</v>
          </cell>
          <cell r="F5" t="str">
            <v/>
          </cell>
        </row>
        <row r="6">
          <cell r="B6" t="str">
            <v>Female</v>
          </cell>
          <cell r="C6">
            <v>43.4</v>
          </cell>
          <cell r="D6">
            <v>8.4</v>
          </cell>
          <cell r="E6" t="str">
            <v>.‡</v>
          </cell>
          <cell r="F6" t="str">
            <v/>
          </cell>
        </row>
        <row r="7">
          <cell r="B7" t="str">
            <v>Gender diverse</v>
          </cell>
          <cell r="C7">
            <v>0</v>
          </cell>
          <cell r="D7">
            <v>0</v>
          </cell>
          <cell r="E7" t="str">
            <v>.</v>
          </cell>
          <cell r="F7" t="str">
            <v>*</v>
          </cell>
        </row>
        <row r="8">
          <cell r="B8" t="str">
            <v>Cis-male</v>
          </cell>
          <cell r="C8">
            <v>41.15</v>
          </cell>
          <cell r="D8">
            <v>16.37</v>
          </cell>
          <cell r="E8" t="str">
            <v>.</v>
          </cell>
          <cell r="F8" t="str">
            <v/>
          </cell>
        </row>
        <row r="9">
          <cell r="B9" t="str">
            <v>Cis-female</v>
          </cell>
          <cell r="C9">
            <v>43.35</v>
          </cell>
          <cell r="D9">
            <v>8.42</v>
          </cell>
          <cell r="E9" t="str">
            <v>.‡</v>
          </cell>
          <cell r="F9" t="str">
            <v/>
          </cell>
        </row>
        <row r="10">
          <cell r="B10" t="str">
            <v>Gender-diverse or trans-gender</v>
          </cell>
          <cell r="C10" t="str">
            <v>S</v>
          </cell>
          <cell r="D10">
            <v>57.42</v>
          </cell>
          <cell r="E10" t="str">
            <v/>
          </cell>
          <cell r="F10" t="str">
            <v/>
          </cell>
        </row>
        <row r="11">
          <cell r="B11" t="str">
            <v>Heterosexual</v>
          </cell>
          <cell r="C11">
            <v>42.76</v>
          </cell>
          <cell r="D11">
            <v>7.12</v>
          </cell>
          <cell r="E11" t="str">
            <v>.‡</v>
          </cell>
          <cell r="F11" t="str">
            <v/>
          </cell>
        </row>
        <row r="12">
          <cell r="B12" t="str">
            <v>Gay or lesbian</v>
          </cell>
          <cell r="C12" t="str">
            <v>S</v>
          </cell>
          <cell r="D12">
            <v>73.69</v>
          </cell>
          <cell r="E12" t="str">
            <v/>
          </cell>
          <cell r="F12" t="str">
            <v/>
          </cell>
        </row>
        <row r="13">
          <cell r="B13" t="str">
            <v>Bisexual</v>
          </cell>
          <cell r="C13" t="str">
            <v>S</v>
          </cell>
          <cell r="D13">
            <v>39.33</v>
          </cell>
          <cell r="E13" t="str">
            <v/>
          </cell>
          <cell r="F13" t="str">
            <v/>
          </cell>
        </row>
        <row r="14">
          <cell r="B14" t="str">
            <v>Other sexual identity</v>
          </cell>
          <cell r="C14" t="str">
            <v>S</v>
          </cell>
          <cell r="D14">
            <v>33.58</v>
          </cell>
          <cell r="E14" t="str">
            <v/>
          </cell>
          <cell r="F14" t="str">
            <v/>
          </cell>
        </row>
        <row r="15">
          <cell r="B15" t="str">
            <v>People with diverse sexualities</v>
          </cell>
          <cell r="C15" t="str">
            <v>S</v>
          </cell>
          <cell r="D15">
            <v>30.63</v>
          </cell>
          <cell r="E15" t="str">
            <v/>
          </cell>
          <cell r="F15" t="str">
            <v/>
          </cell>
        </row>
        <row r="16">
          <cell r="B16" t="str">
            <v>Not LGBT</v>
          </cell>
          <cell r="C16">
            <v>42.57</v>
          </cell>
          <cell r="D16">
            <v>7.16</v>
          </cell>
          <cell r="E16" t="str">
            <v>.‡</v>
          </cell>
          <cell r="F16" t="str">
            <v/>
          </cell>
        </row>
        <row r="17">
          <cell r="B17" t="str">
            <v>LGBT</v>
          </cell>
          <cell r="C17" t="str">
            <v>S</v>
          </cell>
          <cell r="D17">
            <v>28.3</v>
          </cell>
          <cell r="E17" t="str">
            <v/>
          </cell>
          <cell r="F17" t="str">
            <v/>
          </cell>
        </row>
        <row r="18">
          <cell r="B18" t="str">
            <v>15–19 years</v>
          </cell>
          <cell r="C18" t="str">
            <v>S</v>
          </cell>
          <cell r="D18">
            <v>20.05</v>
          </cell>
          <cell r="E18" t="str">
            <v/>
          </cell>
          <cell r="F18" t="str">
            <v/>
          </cell>
        </row>
        <row r="19">
          <cell r="B19" t="str">
            <v>20–29 years</v>
          </cell>
          <cell r="C19">
            <v>46.82</v>
          </cell>
          <cell r="D19">
            <v>14.13</v>
          </cell>
          <cell r="E19" t="str">
            <v>.</v>
          </cell>
          <cell r="F19" t="str">
            <v/>
          </cell>
        </row>
        <row r="20">
          <cell r="B20" t="str">
            <v>30–39 years</v>
          </cell>
          <cell r="C20">
            <v>53.23</v>
          </cell>
          <cell r="D20">
            <v>15.55</v>
          </cell>
          <cell r="E20" t="str">
            <v>.</v>
          </cell>
          <cell r="F20" t="str">
            <v/>
          </cell>
        </row>
        <row r="21">
          <cell r="B21" t="str">
            <v>40–49 years</v>
          </cell>
          <cell r="C21">
            <v>41.51</v>
          </cell>
          <cell r="D21">
            <v>15.13</v>
          </cell>
          <cell r="E21" t="str">
            <v>.</v>
          </cell>
          <cell r="F21" t="str">
            <v/>
          </cell>
        </row>
        <row r="22">
          <cell r="B22" t="str">
            <v>50–59 years</v>
          </cell>
          <cell r="C22" t="str">
            <v>S</v>
          </cell>
          <cell r="D22">
            <v>20.81</v>
          </cell>
          <cell r="E22" t="str">
            <v/>
          </cell>
          <cell r="F22" t="str">
            <v/>
          </cell>
        </row>
        <row r="23">
          <cell r="B23" t="str">
            <v>60–64 years</v>
          </cell>
          <cell r="C23" t="str">
            <v>S</v>
          </cell>
          <cell r="D23">
            <v>41.18</v>
          </cell>
          <cell r="E23" t="str">
            <v/>
          </cell>
          <cell r="F23" t="str">
            <v/>
          </cell>
        </row>
        <row r="24">
          <cell r="B24" t="str">
            <v>65 years and over</v>
          </cell>
          <cell r="C24" t="str">
            <v>SŜ</v>
          </cell>
          <cell r="D24">
            <v>14.4</v>
          </cell>
          <cell r="E24" t="str">
            <v/>
          </cell>
          <cell r="F24" t="str">
            <v>*</v>
          </cell>
        </row>
        <row r="25">
          <cell r="B25" t="str">
            <v>15–29 years</v>
          </cell>
          <cell r="C25">
            <v>40.94</v>
          </cell>
          <cell r="D25">
            <v>12.14</v>
          </cell>
          <cell r="E25" t="str">
            <v>.</v>
          </cell>
          <cell r="F25" t="str">
            <v/>
          </cell>
        </row>
        <row r="26">
          <cell r="B26" t="str">
            <v>30–64 years</v>
          </cell>
          <cell r="C26">
            <v>46.23</v>
          </cell>
          <cell r="D26">
            <v>9.23</v>
          </cell>
          <cell r="E26" t="str">
            <v>.‡</v>
          </cell>
          <cell r="F26" t="str">
            <v/>
          </cell>
        </row>
        <row r="27">
          <cell r="B27" t="str">
            <v>65 years and over</v>
          </cell>
          <cell r="C27" t="str">
            <v>SŜ</v>
          </cell>
          <cell r="D27">
            <v>14.4</v>
          </cell>
          <cell r="E27" t="str">
            <v/>
          </cell>
          <cell r="F27" t="str">
            <v>*</v>
          </cell>
        </row>
        <row r="28">
          <cell r="B28" t="str">
            <v>15–19 years</v>
          </cell>
          <cell r="C28" t="str">
            <v>S</v>
          </cell>
          <cell r="D28">
            <v>20.05</v>
          </cell>
          <cell r="E28" t="str">
            <v/>
          </cell>
          <cell r="F28" t="str">
            <v/>
          </cell>
        </row>
        <row r="29">
          <cell r="B29" t="str">
            <v>20–29 years</v>
          </cell>
          <cell r="C29">
            <v>46.82</v>
          </cell>
          <cell r="D29">
            <v>14.13</v>
          </cell>
          <cell r="E29" t="str">
            <v>.</v>
          </cell>
          <cell r="F29" t="str">
            <v/>
          </cell>
        </row>
        <row r="30">
          <cell r="B30" t="str">
            <v>NZ European</v>
          </cell>
          <cell r="C30">
            <v>35.64</v>
          </cell>
          <cell r="D30">
            <v>8.82</v>
          </cell>
          <cell r="E30" t="str">
            <v>.‡</v>
          </cell>
          <cell r="F30" t="str">
            <v/>
          </cell>
        </row>
        <row r="31">
          <cell r="B31" t="str">
            <v>Māori</v>
          </cell>
          <cell r="C31">
            <v>57.31</v>
          </cell>
          <cell r="D31">
            <v>10.5</v>
          </cell>
          <cell r="E31" t="str">
            <v>.</v>
          </cell>
          <cell r="F31" t="str">
            <v/>
          </cell>
        </row>
        <row r="32">
          <cell r="B32" t="str">
            <v>Pacific peoples</v>
          </cell>
          <cell r="C32">
            <v>50.33</v>
          </cell>
          <cell r="D32">
            <v>22.82</v>
          </cell>
          <cell r="E32" t="str">
            <v>.</v>
          </cell>
          <cell r="F32" t="str">
            <v/>
          </cell>
        </row>
        <row r="33">
          <cell r="B33" t="str">
            <v>Asian</v>
          </cell>
          <cell r="C33" t="str">
            <v>S</v>
          </cell>
          <cell r="D33">
            <v>40.51</v>
          </cell>
          <cell r="E33" t="str">
            <v/>
          </cell>
          <cell r="F33" t="str">
            <v/>
          </cell>
        </row>
        <row r="34">
          <cell r="B34" t="str">
            <v>Chinese</v>
          </cell>
          <cell r="C34" t="str">
            <v>S</v>
          </cell>
          <cell r="D34">
            <v>115.48</v>
          </cell>
          <cell r="E34" t="str">
            <v/>
          </cell>
          <cell r="F34" t="str">
            <v/>
          </cell>
        </row>
        <row r="35">
          <cell r="B35" t="str">
            <v>Indian</v>
          </cell>
          <cell r="C35" t="str">
            <v>S</v>
          </cell>
          <cell r="D35">
            <v>61.74</v>
          </cell>
          <cell r="E35" t="str">
            <v/>
          </cell>
          <cell r="F35" t="str">
            <v/>
          </cell>
        </row>
        <row r="36">
          <cell r="B36" t="str">
            <v>Other Asian ethnicity</v>
          </cell>
          <cell r="C36">
            <v>0</v>
          </cell>
          <cell r="D36">
            <v>0</v>
          </cell>
          <cell r="E36" t="str">
            <v>.</v>
          </cell>
          <cell r="F36" t="str">
            <v>*</v>
          </cell>
        </row>
        <row r="37">
          <cell r="B37" t="str">
            <v>Other ethnicity</v>
          </cell>
          <cell r="C37" t="str">
            <v>S</v>
          </cell>
          <cell r="D37">
            <v>95.31</v>
          </cell>
          <cell r="E37" t="str">
            <v/>
          </cell>
          <cell r="F37" t="str">
            <v/>
          </cell>
        </row>
        <row r="38">
          <cell r="B38" t="str">
            <v>Other ethnicity (except European and Māori)</v>
          </cell>
          <cell r="C38">
            <v>50.45</v>
          </cell>
          <cell r="D38">
            <v>18.149999999999999</v>
          </cell>
          <cell r="E38" t="str">
            <v>.</v>
          </cell>
          <cell r="F38" t="str">
            <v/>
          </cell>
        </row>
        <row r="39">
          <cell r="B39" t="str">
            <v>Other ethnicity (except European, Māori and Asian)</v>
          </cell>
          <cell r="C39">
            <v>52.86</v>
          </cell>
          <cell r="D39">
            <v>21.53</v>
          </cell>
          <cell r="E39" t="str">
            <v>.</v>
          </cell>
          <cell r="F39" t="str">
            <v/>
          </cell>
        </row>
        <row r="40">
          <cell r="B40" t="str">
            <v>Other ethnicity (except European, Māori and Pacific)</v>
          </cell>
          <cell r="C40" t="str">
            <v>S</v>
          </cell>
          <cell r="D40">
            <v>34.5</v>
          </cell>
          <cell r="E40" t="str">
            <v/>
          </cell>
          <cell r="F40" t="str">
            <v/>
          </cell>
        </row>
        <row r="41">
          <cell r="B41">
            <v>2018</v>
          </cell>
          <cell r="C41">
            <v>38.450000000000003</v>
          </cell>
          <cell r="D41">
            <v>10.68</v>
          </cell>
          <cell r="E41" t="str">
            <v>.</v>
          </cell>
          <cell r="F41" t="str">
            <v/>
          </cell>
        </row>
        <row r="42">
          <cell r="B42" t="str">
            <v>2019/20</v>
          </cell>
          <cell r="C42">
            <v>47.03</v>
          </cell>
          <cell r="D42">
            <v>9</v>
          </cell>
          <cell r="E42" t="str">
            <v>.‡</v>
          </cell>
          <cell r="F42" t="str">
            <v/>
          </cell>
        </row>
        <row r="43">
          <cell r="B43" t="str">
            <v>Auckland</v>
          </cell>
          <cell r="C43">
            <v>38.69</v>
          </cell>
          <cell r="D43">
            <v>11.78</v>
          </cell>
          <cell r="E43" t="str">
            <v>.</v>
          </cell>
          <cell r="F43" t="str">
            <v/>
          </cell>
        </row>
        <row r="44">
          <cell r="B44" t="str">
            <v>Wellington</v>
          </cell>
          <cell r="C44" t="str">
            <v>Ŝ</v>
          </cell>
          <cell r="D44">
            <v>17.41</v>
          </cell>
          <cell r="E44" t="str">
            <v/>
          </cell>
          <cell r="F44" t="str">
            <v/>
          </cell>
        </row>
        <row r="45">
          <cell r="B45" t="str">
            <v>Rest of North Island</v>
          </cell>
          <cell r="C45">
            <v>54.39</v>
          </cell>
          <cell r="D45">
            <v>13.49</v>
          </cell>
          <cell r="E45" t="str">
            <v>.</v>
          </cell>
          <cell r="F45" t="str">
            <v/>
          </cell>
        </row>
        <row r="46">
          <cell r="B46" t="str">
            <v>Canterbury</v>
          </cell>
          <cell r="C46" t="str">
            <v>S</v>
          </cell>
          <cell r="D46">
            <v>20.02</v>
          </cell>
          <cell r="E46" t="str">
            <v/>
          </cell>
          <cell r="F46" t="str">
            <v/>
          </cell>
        </row>
        <row r="47">
          <cell r="B47" t="str">
            <v>Rest of South Island</v>
          </cell>
          <cell r="C47" t="str">
            <v>Ŝ</v>
          </cell>
          <cell r="D47">
            <v>18.5</v>
          </cell>
          <cell r="E47" t="str">
            <v/>
          </cell>
          <cell r="F47" t="str">
            <v/>
          </cell>
        </row>
        <row r="48">
          <cell r="B48" t="str">
            <v>Major urban area</v>
          </cell>
          <cell r="C48">
            <v>39.729999999999997</v>
          </cell>
          <cell r="D48">
            <v>9.1199999999999992</v>
          </cell>
          <cell r="E48" t="str">
            <v>.‡</v>
          </cell>
          <cell r="F48" t="str">
            <v/>
          </cell>
        </row>
        <row r="49">
          <cell r="B49" t="str">
            <v>Large urban area</v>
          </cell>
          <cell r="C49">
            <v>38.94</v>
          </cell>
          <cell r="D49">
            <v>14.75</v>
          </cell>
          <cell r="E49" t="str">
            <v>.</v>
          </cell>
          <cell r="F49" t="str">
            <v/>
          </cell>
        </row>
        <row r="50">
          <cell r="B50" t="str">
            <v>Medium urban area</v>
          </cell>
          <cell r="C50" t="str">
            <v>S</v>
          </cell>
          <cell r="D50">
            <v>36.1</v>
          </cell>
          <cell r="E50" t="str">
            <v/>
          </cell>
          <cell r="F50" t="str">
            <v/>
          </cell>
        </row>
        <row r="51">
          <cell r="B51" t="str">
            <v>Small urban area</v>
          </cell>
          <cell r="C51">
            <v>60.87</v>
          </cell>
          <cell r="D51">
            <v>23.08</v>
          </cell>
          <cell r="E51" t="str">
            <v>.</v>
          </cell>
          <cell r="F51" t="str">
            <v/>
          </cell>
        </row>
        <row r="52">
          <cell r="B52" t="str">
            <v>Rural settlement/rural other</v>
          </cell>
          <cell r="C52" t="str">
            <v>S</v>
          </cell>
          <cell r="D52">
            <v>21.96</v>
          </cell>
          <cell r="E52" t="str">
            <v/>
          </cell>
          <cell r="F52" t="str">
            <v/>
          </cell>
        </row>
        <row r="53">
          <cell r="B53" t="str">
            <v>Major urban area</v>
          </cell>
          <cell r="C53">
            <v>39.729999999999997</v>
          </cell>
          <cell r="D53">
            <v>9.1199999999999992</v>
          </cell>
          <cell r="E53" t="str">
            <v>.‡</v>
          </cell>
          <cell r="F53" t="str">
            <v/>
          </cell>
        </row>
        <row r="54">
          <cell r="B54" t="str">
            <v>Medium/large urban area</v>
          </cell>
          <cell r="C54">
            <v>40.549999999999997</v>
          </cell>
          <cell r="D54">
            <v>15.06</v>
          </cell>
          <cell r="E54" t="str">
            <v>.</v>
          </cell>
          <cell r="F54" t="str">
            <v/>
          </cell>
        </row>
        <row r="55">
          <cell r="B55" t="str">
            <v>Small urban/rural area</v>
          </cell>
          <cell r="C55" t="str">
            <v>Ŝ</v>
          </cell>
          <cell r="D55">
            <v>17.440000000000001</v>
          </cell>
          <cell r="E55" t="str">
            <v/>
          </cell>
          <cell r="F55" t="str">
            <v/>
          </cell>
        </row>
        <row r="56">
          <cell r="B56" t="str">
            <v>Quintile 1 (least deprived)</v>
          </cell>
          <cell r="C56" t="str">
            <v>SŜ</v>
          </cell>
          <cell r="D56">
            <v>18.14</v>
          </cell>
          <cell r="E56" t="str">
            <v/>
          </cell>
          <cell r="F56" t="str">
            <v/>
          </cell>
        </row>
        <row r="57">
          <cell r="B57" t="str">
            <v>Quintile 2</v>
          </cell>
          <cell r="C57" t="str">
            <v>S</v>
          </cell>
          <cell r="D57">
            <v>24.5</v>
          </cell>
          <cell r="E57" t="str">
            <v/>
          </cell>
          <cell r="F57" t="str">
            <v/>
          </cell>
        </row>
        <row r="58">
          <cell r="B58" t="str">
            <v>Quintile 3</v>
          </cell>
          <cell r="C58" t="str">
            <v>Ŝ</v>
          </cell>
          <cell r="D58">
            <v>16.940000000000001</v>
          </cell>
          <cell r="E58" t="str">
            <v/>
          </cell>
          <cell r="F58" t="str">
            <v/>
          </cell>
        </row>
        <row r="59">
          <cell r="B59" t="str">
            <v>Quintile 4</v>
          </cell>
          <cell r="C59">
            <v>45.88</v>
          </cell>
          <cell r="D59">
            <v>13.93</v>
          </cell>
          <cell r="E59" t="str">
            <v>.</v>
          </cell>
          <cell r="F59" t="str">
            <v/>
          </cell>
        </row>
        <row r="60">
          <cell r="B60" t="str">
            <v>Quintile 5 (most deprived)</v>
          </cell>
          <cell r="C60">
            <v>59.38</v>
          </cell>
          <cell r="D60">
            <v>11.6</v>
          </cell>
          <cell r="E60" t="str">
            <v>.</v>
          </cell>
          <cell r="F60" t="str">
            <v/>
          </cell>
        </row>
        <row r="61">
          <cell r="B61" t="str">
            <v>Had partner within last 12 months</v>
          </cell>
          <cell r="C61">
            <v>37.090000000000003</v>
          </cell>
          <cell r="D61">
            <v>7.38</v>
          </cell>
          <cell r="E61" t="str">
            <v>.‡</v>
          </cell>
          <cell r="F61" t="str">
            <v/>
          </cell>
        </row>
        <row r="62">
          <cell r="B62" t="str">
            <v>Did not have partner within last 12 months</v>
          </cell>
          <cell r="C62">
            <v>57.48</v>
          </cell>
          <cell r="D62">
            <v>14.03</v>
          </cell>
          <cell r="E62" t="str">
            <v>.</v>
          </cell>
          <cell r="F62" t="str">
            <v/>
          </cell>
        </row>
        <row r="63">
          <cell r="B63" t="str">
            <v>Has ever had a partner</v>
          </cell>
          <cell r="C63">
            <v>41.97</v>
          </cell>
          <cell r="D63">
            <v>7.46</v>
          </cell>
          <cell r="E63" t="str">
            <v>.‡</v>
          </cell>
          <cell r="F63" t="str">
            <v/>
          </cell>
        </row>
        <row r="64">
          <cell r="B64" t="str">
            <v>Has never had a partner</v>
          </cell>
          <cell r="C64" t="str">
            <v>S</v>
          </cell>
          <cell r="D64">
            <v>53.75</v>
          </cell>
          <cell r="E64" t="str">
            <v/>
          </cell>
          <cell r="F64" t="str">
            <v/>
          </cell>
        </row>
        <row r="65">
          <cell r="B65" t="str">
            <v>Partnered – legally registered</v>
          </cell>
          <cell r="C65">
            <v>28</v>
          </cell>
          <cell r="D65">
            <v>11.13</v>
          </cell>
          <cell r="E65" t="str">
            <v>.</v>
          </cell>
          <cell r="F65" t="str">
            <v/>
          </cell>
        </row>
        <row r="66">
          <cell r="B66" t="str">
            <v>Partnered – not legally registered</v>
          </cell>
          <cell r="C66" t="str">
            <v>Ŝ</v>
          </cell>
          <cell r="D66">
            <v>17.29</v>
          </cell>
          <cell r="E66" t="str">
            <v/>
          </cell>
          <cell r="F66" t="str">
            <v/>
          </cell>
        </row>
        <row r="67">
          <cell r="B67" t="str">
            <v>Non-partnered</v>
          </cell>
          <cell r="C67">
            <v>51.91</v>
          </cell>
          <cell r="D67">
            <v>9.67</v>
          </cell>
          <cell r="E67" t="str">
            <v>.‡</v>
          </cell>
          <cell r="F67" t="str">
            <v/>
          </cell>
        </row>
        <row r="68">
          <cell r="B68" t="str">
            <v>Never married and never in a civil union</v>
          </cell>
          <cell r="C68">
            <v>40.549999999999997</v>
          </cell>
          <cell r="D68">
            <v>12.28</v>
          </cell>
          <cell r="E68" t="str">
            <v>.</v>
          </cell>
          <cell r="F68" t="str">
            <v/>
          </cell>
        </row>
        <row r="69">
          <cell r="B69" t="str">
            <v>Divorced</v>
          </cell>
          <cell r="C69">
            <v>60.89</v>
          </cell>
          <cell r="D69">
            <v>23.32</v>
          </cell>
          <cell r="E69" t="str">
            <v>.</v>
          </cell>
          <cell r="F69" t="str">
            <v/>
          </cell>
        </row>
        <row r="70">
          <cell r="B70" t="str">
            <v>Widowed/surviving partner</v>
          </cell>
          <cell r="C70" t="str">
            <v>S</v>
          </cell>
          <cell r="D70">
            <v>40.74</v>
          </cell>
          <cell r="E70" t="str">
            <v/>
          </cell>
          <cell r="F70" t="str">
            <v/>
          </cell>
        </row>
        <row r="71">
          <cell r="B71" t="str">
            <v>Separated</v>
          </cell>
          <cell r="C71">
            <v>54.04</v>
          </cell>
          <cell r="D71">
            <v>16.899999999999999</v>
          </cell>
          <cell r="E71" t="str">
            <v>.</v>
          </cell>
          <cell r="F71" t="str">
            <v/>
          </cell>
        </row>
        <row r="72">
          <cell r="B72" t="str">
            <v>Married/civil union/de facto</v>
          </cell>
          <cell r="C72">
            <v>30.2</v>
          </cell>
          <cell r="D72">
            <v>11.64</v>
          </cell>
          <cell r="E72" t="str">
            <v>.</v>
          </cell>
          <cell r="F72" t="str">
            <v/>
          </cell>
        </row>
        <row r="73">
          <cell r="B73" t="str">
            <v>Adults with disability</v>
          </cell>
          <cell r="C73" t="str">
            <v>S</v>
          </cell>
          <cell r="D73">
            <v>35.82</v>
          </cell>
          <cell r="E73" t="str">
            <v/>
          </cell>
          <cell r="F73" t="str">
            <v/>
          </cell>
        </row>
        <row r="74">
          <cell r="B74" t="str">
            <v>Adults without disability</v>
          </cell>
          <cell r="C74">
            <v>42.24</v>
          </cell>
          <cell r="D74">
            <v>7.6</v>
          </cell>
          <cell r="E74" t="str">
            <v>.‡</v>
          </cell>
          <cell r="F74" t="str">
            <v/>
          </cell>
        </row>
        <row r="75">
          <cell r="B75" t="str">
            <v>Low level of psychological distress</v>
          </cell>
          <cell r="C75">
            <v>40.14</v>
          </cell>
          <cell r="D75">
            <v>9.11</v>
          </cell>
          <cell r="E75" t="str">
            <v>.‡</v>
          </cell>
          <cell r="F75" t="str">
            <v/>
          </cell>
        </row>
        <row r="76">
          <cell r="B76" t="str">
            <v>Moderate level of psychological distress</v>
          </cell>
          <cell r="C76" t="str">
            <v>SŜ</v>
          </cell>
          <cell r="D76">
            <v>16.91</v>
          </cell>
          <cell r="E76" t="str">
            <v/>
          </cell>
          <cell r="F76" t="str">
            <v/>
          </cell>
        </row>
        <row r="77">
          <cell r="B77" t="str">
            <v>High level of psychological distress</v>
          </cell>
          <cell r="C77" t="str">
            <v>Ŝ</v>
          </cell>
          <cell r="D77">
            <v>11.99</v>
          </cell>
          <cell r="E77" t="str">
            <v/>
          </cell>
          <cell r="F77" t="str">
            <v>*</v>
          </cell>
        </row>
        <row r="78">
          <cell r="B78" t="str">
            <v>No probable serious mental illness</v>
          </cell>
          <cell r="C78">
            <v>40.14</v>
          </cell>
          <cell r="D78">
            <v>9.11</v>
          </cell>
          <cell r="E78" t="str">
            <v>.‡</v>
          </cell>
          <cell r="F78" t="str">
            <v/>
          </cell>
        </row>
        <row r="79">
          <cell r="B79" t="str">
            <v>Probable serious mental illness</v>
          </cell>
          <cell r="C79" t="str">
            <v>SŜ</v>
          </cell>
          <cell r="D79">
            <v>16.91</v>
          </cell>
          <cell r="E79" t="str">
            <v/>
          </cell>
          <cell r="F79" t="str">
            <v/>
          </cell>
        </row>
        <row r="80">
          <cell r="B80" t="str">
            <v>Employed</v>
          </cell>
          <cell r="C80">
            <v>38.770000000000003</v>
          </cell>
          <cell r="D80">
            <v>9.5399999999999991</v>
          </cell>
          <cell r="E80" t="str">
            <v>.‡</v>
          </cell>
          <cell r="F80" t="str">
            <v/>
          </cell>
        </row>
        <row r="81">
          <cell r="B81" t="str">
            <v>Unemployed</v>
          </cell>
          <cell r="C81">
            <v>56.97</v>
          </cell>
          <cell r="D81">
            <v>27.3</v>
          </cell>
          <cell r="E81" t="str">
            <v>.</v>
          </cell>
          <cell r="F81" t="str">
            <v/>
          </cell>
        </row>
        <row r="82">
          <cell r="B82" t="str">
            <v>Retired</v>
          </cell>
          <cell r="C82" t="str">
            <v>SŜ</v>
          </cell>
          <cell r="D82">
            <v>16.739999999999998</v>
          </cell>
          <cell r="E82" t="str">
            <v/>
          </cell>
          <cell r="F82" t="str">
            <v>*</v>
          </cell>
        </row>
        <row r="83">
          <cell r="B83" t="str">
            <v>Home or caring duties or voluntary work</v>
          </cell>
          <cell r="C83" t="str">
            <v>Ŝ</v>
          </cell>
          <cell r="D83">
            <v>19.600000000000001</v>
          </cell>
          <cell r="E83" t="str">
            <v/>
          </cell>
          <cell r="F83" t="str">
            <v/>
          </cell>
        </row>
        <row r="84">
          <cell r="B84" t="str">
            <v>Not employed, studying</v>
          </cell>
          <cell r="C84" t="str">
            <v>S</v>
          </cell>
          <cell r="D84">
            <v>30.64</v>
          </cell>
          <cell r="E84" t="str">
            <v/>
          </cell>
          <cell r="F84" t="str">
            <v/>
          </cell>
        </row>
        <row r="85">
          <cell r="B85" t="str">
            <v>Not employed, not actively seeking work/unable to work</v>
          </cell>
          <cell r="C85" t="str">
            <v>S</v>
          </cell>
          <cell r="D85">
            <v>30.02</v>
          </cell>
          <cell r="E85" t="str">
            <v/>
          </cell>
          <cell r="F85" t="str">
            <v/>
          </cell>
        </row>
        <row r="86">
          <cell r="B86" t="str">
            <v>Other employment status</v>
          </cell>
          <cell r="C86" t="str">
            <v>S</v>
          </cell>
          <cell r="D86">
            <v>35.17</v>
          </cell>
          <cell r="E86" t="str">
            <v/>
          </cell>
          <cell r="F86" t="str">
            <v/>
          </cell>
        </row>
        <row r="87">
          <cell r="B87" t="str">
            <v>Not in the labour force</v>
          </cell>
          <cell r="C87">
            <v>46.13</v>
          </cell>
          <cell r="D87">
            <v>12.02</v>
          </cell>
          <cell r="E87" t="str">
            <v>.</v>
          </cell>
          <cell r="F87" t="str">
            <v/>
          </cell>
        </row>
        <row r="88">
          <cell r="B88" t="str">
            <v>Personal income: $20,000 or less</v>
          </cell>
          <cell r="C88">
            <v>36.74</v>
          </cell>
          <cell r="D88">
            <v>12.26</v>
          </cell>
          <cell r="E88" t="str">
            <v>.</v>
          </cell>
          <cell r="F88" t="str">
            <v/>
          </cell>
        </row>
        <row r="89">
          <cell r="B89" t="str">
            <v>Personal income: $20,001–$40,000</v>
          </cell>
          <cell r="C89">
            <v>51.47</v>
          </cell>
          <cell r="D89">
            <v>13.45</v>
          </cell>
          <cell r="E89" t="str">
            <v>.</v>
          </cell>
          <cell r="F89" t="str">
            <v/>
          </cell>
        </row>
        <row r="90">
          <cell r="B90" t="str">
            <v>Personal income: $40,001–$60,000</v>
          </cell>
          <cell r="C90">
            <v>55</v>
          </cell>
          <cell r="D90">
            <v>16.190000000000001</v>
          </cell>
          <cell r="E90" t="str">
            <v>.</v>
          </cell>
          <cell r="F90" t="str">
            <v/>
          </cell>
        </row>
        <row r="91">
          <cell r="B91" t="str">
            <v>Personal income: $60,001 or more</v>
          </cell>
          <cell r="C91" t="str">
            <v>SŜ</v>
          </cell>
          <cell r="D91">
            <v>13.9</v>
          </cell>
          <cell r="E91" t="str">
            <v/>
          </cell>
          <cell r="F91" t="str">
            <v/>
          </cell>
        </row>
        <row r="92">
          <cell r="B92" t="str">
            <v>Household income: $40,000 or less</v>
          </cell>
          <cell r="C92">
            <v>53.92</v>
          </cell>
          <cell r="D92">
            <v>10.71</v>
          </cell>
          <cell r="E92" t="str">
            <v>.</v>
          </cell>
          <cell r="F92" t="str">
            <v/>
          </cell>
        </row>
        <row r="93">
          <cell r="B93" t="str">
            <v>Household income: $40,001–$60,000</v>
          </cell>
          <cell r="C93">
            <v>45.27</v>
          </cell>
          <cell r="D93">
            <v>17.29</v>
          </cell>
          <cell r="E93" t="str">
            <v>.</v>
          </cell>
          <cell r="F93" t="str">
            <v/>
          </cell>
        </row>
        <row r="94">
          <cell r="B94" t="str">
            <v>Household income: $60,001–$100,000</v>
          </cell>
          <cell r="C94">
            <v>40.869999999999997</v>
          </cell>
          <cell r="D94">
            <v>16.64</v>
          </cell>
          <cell r="E94" t="str">
            <v>.</v>
          </cell>
          <cell r="F94" t="str">
            <v/>
          </cell>
        </row>
        <row r="95">
          <cell r="B95" t="str">
            <v>Household income: $100,001 or more</v>
          </cell>
          <cell r="C95" t="str">
            <v>SŜ</v>
          </cell>
          <cell r="D95">
            <v>14.57</v>
          </cell>
          <cell r="E95" t="str">
            <v/>
          </cell>
          <cell r="F95" t="str">
            <v/>
          </cell>
        </row>
        <row r="96">
          <cell r="B96" t="str">
            <v>Not at all limited</v>
          </cell>
          <cell r="C96" t="str">
            <v>Ŝ</v>
          </cell>
          <cell r="D96">
            <v>16.68</v>
          </cell>
          <cell r="E96" t="str">
            <v/>
          </cell>
          <cell r="F96" t="str">
            <v/>
          </cell>
        </row>
        <row r="97">
          <cell r="B97" t="str">
            <v>A little limited</v>
          </cell>
          <cell r="C97" t="str">
            <v>SŜ</v>
          </cell>
          <cell r="D97">
            <v>13.06</v>
          </cell>
          <cell r="E97" t="str">
            <v/>
          </cell>
          <cell r="F97" t="str">
            <v/>
          </cell>
        </row>
        <row r="98">
          <cell r="B98" t="str">
            <v>Quite limited</v>
          </cell>
          <cell r="C98" t="str">
            <v>S</v>
          </cell>
          <cell r="D98">
            <v>22.83</v>
          </cell>
          <cell r="E98" t="str">
            <v/>
          </cell>
          <cell r="F98" t="str">
            <v/>
          </cell>
        </row>
        <row r="99">
          <cell r="B99" t="str">
            <v>Very limited</v>
          </cell>
          <cell r="C99" t="str">
            <v>S</v>
          </cell>
          <cell r="D99">
            <v>21.54</v>
          </cell>
          <cell r="E99" t="str">
            <v/>
          </cell>
          <cell r="F99" t="str">
            <v/>
          </cell>
        </row>
        <row r="100">
          <cell r="B100" t="str">
            <v>Couldn't buy it</v>
          </cell>
          <cell r="C100">
            <v>60.97</v>
          </cell>
          <cell r="D100">
            <v>9.4499999999999993</v>
          </cell>
          <cell r="E100" t="str">
            <v>.‡</v>
          </cell>
          <cell r="F100" t="str">
            <v>*</v>
          </cell>
        </row>
        <row r="101">
          <cell r="B101" t="str">
            <v>Not at all limited</v>
          </cell>
          <cell r="C101" t="str">
            <v>Ŝ</v>
          </cell>
          <cell r="D101">
            <v>16.68</v>
          </cell>
          <cell r="E101" t="str">
            <v/>
          </cell>
          <cell r="F101" t="str">
            <v/>
          </cell>
        </row>
        <row r="102">
          <cell r="B102" t="str">
            <v>A little limited</v>
          </cell>
          <cell r="C102" t="str">
            <v>SŜ</v>
          </cell>
          <cell r="D102">
            <v>13.06</v>
          </cell>
          <cell r="E102" t="str">
            <v/>
          </cell>
          <cell r="F102" t="str">
            <v/>
          </cell>
        </row>
        <row r="103">
          <cell r="B103" t="str">
            <v>Quite or very limited</v>
          </cell>
          <cell r="C103" t="str">
            <v>Ŝ</v>
          </cell>
          <cell r="D103">
            <v>16.52</v>
          </cell>
          <cell r="E103" t="str">
            <v/>
          </cell>
          <cell r="F103" t="str">
            <v/>
          </cell>
        </row>
        <row r="104">
          <cell r="B104" t="str">
            <v>Couldn't buy it</v>
          </cell>
          <cell r="C104">
            <v>60.97</v>
          </cell>
          <cell r="D104">
            <v>9.4499999999999993</v>
          </cell>
          <cell r="E104" t="str">
            <v>.‡</v>
          </cell>
          <cell r="F104" t="str">
            <v>*</v>
          </cell>
        </row>
        <row r="105">
          <cell r="B105" t="str">
            <v>Yes, can meet unexpected expense</v>
          </cell>
          <cell r="C105">
            <v>34.75</v>
          </cell>
          <cell r="D105">
            <v>9.84</v>
          </cell>
          <cell r="E105" t="str">
            <v>.‡</v>
          </cell>
          <cell r="F105" t="str">
            <v/>
          </cell>
        </row>
        <row r="106">
          <cell r="B106" t="str">
            <v>No, cannot meet unexpected expense</v>
          </cell>
          <cell r="C106">
            <v>57.47</v>
          </cell>
          <cell r="D106">
            <v>8.7799999999999994</v>
          </cell>
          <cell r="E106" t="str">
            <v>.‡</v>
          </cell>
          <cell r="F106" t="str">
            <v/>
          </cell>
        </row>
        <row r="107">
          <cell r="B107" t="str">
            <v>Household had no vehicle access</v>
          </cell>
          <cell r="C107" t="str">
            <v>S</v>
          </cell>
          <cell r="D107">
            <v>24.77</v>
          </cell>
          <cell r="E107" t="str">
            <v/>
          </cell>
          <cell r="F107" t="str">
            <v/>
          </cell>
        </row>
        <row r="108">
          <cell r="B108" t="str">
            <v>Household had vehicle access</v>
          </cell>
          <cell r="C108">
            <v>42.17</v>
          </cell>
          <cell r="D108">
            <v>7.22</v>
          </cell>
          <cell r="E108" t="str">
            <v>.‡</v>
          </cell>
          <cell r="F108" t="str">
            <v/>
          </cell>
        </row>
        <row r="109">
          <cell r="B109" t="str">
            <v>Household had no access to device</v>
          </cell>
          <cell r="C109" t="str">
            <v>S</v>
          </cell>
          <cell r="D109">
            <v>32.450000000000003</v>
          </cell>
          <cell r="E109" t="str">
            <v/>
          </cell>
          <cell r="F109" t="str">
            <v/>
          </cell>
        </row>
        <row r="110">
          <cell r="B110" t="str">
            <v>Household had access to device</v>
          </cell>
          <cell r="C110">
            <v>42.7</v>
          </cell>
          <cell r="D110">
            <v>7.29</v>
          </cell>
          <cell r="E110" t="str">
            <v>.‡</v>
          </cell>
          <cell r="F110" t="str">
            <v/>
          </cell>
        </row>
        <row r="111">
          <cell r="B111" t="str">
            <v>One person household</v>
          </cell>
          <cell r="C111">
            <v>44.59</v>
          </cell>
          <cell r="D111">
            <v>10.92</v>
          </cell>
          <cell r="E111" t="str">
            <v>.</v>
          </cell>
          <cell r="F111" t="str">
            <v/>
          </cell>
        </row>
        <row r="112">
          <cell r="B112" t="str">
            <v>One parent with child(ren)</v>
          </cell>
          <cell r="C112">
            <v>60.36</v>
          </cell>
          <cell r="D112">
            <v>14.07</v>
          </cell>
          <cell r="E112" t="str">
            <v>.</v>
          </cell>
          <cell r="F112" t="str">
            <v/>
          </cell>
        </row>
        <row r="113">
          <cell r="B113" t="str">
            <v>Couple only</v>
          </cell>
          <cell r="C113" t="str">
            <v>SŜ</v>
          </cell>
          <cell r="D113">
            <v>14.75</v>
          </cell>
          <cell r="E113" t="str">
            <v/>
          </cell>
          <cell r="F113" t="str">
            <v>*</v>
          </cell>
        </row>
        <row r="114">
          <cell r="B114" t="str">
            <v>Couple with child(ren)</v>
          </cell>
          <cell r="C114" t="str">
            <v>Ŝ</v>
          </cell>
          <cell r="D114">
            <v>18.29</v>
          </cell>
          <cell r="E114" t="str">
            <v/>
          </cell>
          <cell r="F114" t="str">
            <v/>
          </cell>
        </row>
        <row r="115">
          <cell r="B115" t="str">
            <v>Other multi-person household</v>
          </cell>
          <cell r="C115" t="str">
            <v>S</v>
          </cell>
          <cell r="D115">
            <v>21.54</v>
          </cell>
          <cell r="E115" t="str">
            <v/>
          </cell>
          <cell r="F115" t="str">
            <v/>
          </cell>
        </row>
        <row r="116">
          <cell r="B116" t="str">
            <v>Other household with couple and/or child</v>
          </cell>
          <cell r="C116" t="str">
            <v>Ŝ</v>
          </cell>
          <cell r="D116">
            <v>14.97</v>
          </cell>
          <cell r="E116" t="str">
            <v/>
          </cell>
          <cell r="F116" t="str">
            <v/>
          </cell>
        </row>
        <row r="117">
          <cell r="B117" t="str">
            <v>One-person household</v>
          </cell>
          <cell r="C117">
            <v>44.59</v>
          </cell>
          <cell r="D117">
            <v>10.92</v>
          </cell>
          <cell r="E117" t="str">
            <v>.</v>
          </cell>
          <cell r="F117" t="str">
            <v/>
          </cell>
        </row>
        <row r="118">
          <cell r="B118" t="str">
            <v>Two-people household</v>
          </cell>
          <cell r="C118">
            <v>32.770000000000003</v>
          </cell>
          <cell r="D118">
            <v>12.88</v>
          </cell>
          <cell r="E118" t="str">
            <v>.</v>
          </cell>
          <cell r="F118" t="str">
            <v/>
          </cell>
        </row>
        <row r="119">
          <cell r="B119" t="str">
            <v>Three-people household</v>
          </cell>
          <cell r="C119">
            <v>35.15</v>
          </cell>
          <cell r="D119">
            <v>12.63</v>
          </cell>
          <cell r="E119" t="str">
            <v>.</v>
          </cell>
          <cell r="F119" t="str">
            <v/>
          </cell>
        </row>
        <row r="120">
          <cell r="B120" t="str">
            <v>Four-people household</v>
          </cell>
          <cell r="C120" t="str">
            <v>Ŝ</v>
          </cell>
          <cell r="D120">
            <v>17.440000000000001</v>
          </cell>
          <cell r="E120" t="str">
            <v/>
          </cell>
          <cell r="F120" t="str">
            <v/>
          </cell>
        </row>
        <row r="121">
          <cell r="B121" t="str">
            <v>Five-or-more-people household</v>
          </cell>
          <cell r="C121">
            <v>53.78</v>
          </cell>
          <cell r="D121">
            <v>17.329999999999998</v>
          </cell>
          <cell r="E121" t="str">
            <v>.</v>
          </cell>
          <cell r="F121" t="str">
            <v/>
          </cell>
        </row>
        <row r="122">
          <cell r="B122" t="str">
            <v>No children in household</v>
          </cell>
          <cell r="C122">
            <v>27.74</v>
          </cell>
          <cell r="D122">
            <v>7.33</v>
          </cell>
          <cell r="E122" t="str">
            <v>.‡</v>
          </cell>
          <cell r="F122" t="str">
            <v>*</v>
          </cell>
        </row>
        <row r="123">
          <cell r="B123" t="str">
            <v>One-child household</v>
          </cell>
          <cell r="C123">
            <v>44.59</v>
          </cell>
          <cell r="D123">
            <v>18.04</v>
          </cell>
          <cell r="E123" t="str">
            <v>.</v>
          </cell>
          <cell r="F123" t="str">
            <v/>
          </cell>
        </row>
        <row r="124">
          <cell r="B124" t="str">
            <v>Two-or-more-children household</v>
          </cell>
          <cell r="C124">
            <v>58.54</v>
          </cell>
          <cell r="D124">
            <v>13.3</v>
          </cell>
          <cell r="E124" t="str">
            <v>.</v>
          </cell>
          <cell r="F124" t="str">
            <v/>
          </cell>
        </row>
        <row r="125">
          <cell r="B125" t="str">
            <v>No children in household</v>
          </cell>
          <cell r="C125">
            <v>27.74</v>
          </cell>
          <cell r="D125">
            <v>7.33</v>
          </cell>
          <cell r="E125" t="str">
            <v>.‡</v>
          </cell>
          <cell r="F125" t="str">
            <v>*</v>
          </cell>
        </row>
        <row r="126">
          <cell r="B126" t="str">
            <v>One-or-more-children household</v>
          </cell>
          <cell r="C126">
            <v>54.18</v>
          </cell>
          <cell r="D126">
            <v>10.45</v>
          </cell>
          <cell r="E126" t="str">
            <v>.</v>
          </cell>
          <cell r="F126" t="str">
            <v/>
          </cell>
        </row>
        <row r="127">
          <cell r="B127" t="str">
            <v>Yes, lived at current address</v>
          </cell>
          <cell r="C127">
            <v>41.83</v>
          </cell>
          <cell r="D127">
            <v>8.82</v>
          </cell>
          <cell r="E127" t="str">
            <v>.‡</v>
          </cell>
          <cell r="F127" t="str">
            <v/>
          </cell>
        </row>
        <row r="128">
          <cell r="B128" t="str">
            <v>No, did not live at current address</v>
          </cell>
          <cell r="C128">
            <v>44.68</v>
          </cell>
          <cell r="D128">
            <v>11.79</v>
          </cell>
          <cell r="E128" t="str">
            <v>.</v>
          </cell>
          <cell r="F128" t="str">
            <v/>
          </cell>
        </row>
        <row r="129">
          <cell r="B129" t="str">
            <v>Owned</v>
          </cell>
          <cell r="C129">
            <v>30.44</v>
          </cell>
          <cell r="D129">
            <v>9.93</v>
          </cell>
          <cell r="E129" t="str">
            <v>.‡</v>
          </cell>
          <cell r="F129" t="str">
            <v/>
          </cell>
        </row>
        <row r="130">
          <cell r="B130" t="str">
            <v>Rented, private</v>
          </cell>
          <cell r="C130">
            <v>50.42</v>
          </cell>
          <cell r="D130">
            <v>11.55</v>
          </cell>
          <cell r="E130" t="str">
            <v>.</v>
          </cell>
          <cell r="F130" t="str">
            <v/>
          </cell>
        </row>
      </sheetData>
      <sheetData sheetId="16">
        <row r="4">
          <cell r="B4" t="str">
            <v>New Zealand Average</v>
          </cell>
          <cell r="C4">
            <v>32.14</v>
          </cell>
          <cell r="D4">
            <v>7.7</v>
          </cell>
          <cell r="E4" t="str">
            <v>.‡</v>
          </cell>
          <cell r="F4" t="str">
            <v/>
          </cell>
        </row>
        <row r="5">
          <cell r="B5" t="str">
            <v>Male</v>
          </cell>
          <cell r="C5" t="str">
            <v>SŜ</v>
          </cell>
          <cell r="D5">
            <v>12.52</v>
          </cell>
          <cell r="E5" t="str">
            <v/>
          </cell>
          <cell r="F5" t="str">
            <v/>
          </cell>
        </row>
        <row r="6">
          <cell r="B6" t="str">
            <v>Female</v>
          </cell>
          <cell r="C6">
            <v>37.74</v>
          </cell>
          <cell r="D6">
            <v>8.68</v>
          </cell>
          <cell r="E6" t="str">
            <v>.‡</v>
          </cell>
          <cell r="F6" t="str">
            <v/>
          </cell>
        </row>
        <row r="7">
          <cell r="B7" t="str">
            <v>Gender diverse</v>
          </cell>
          <cell r="C7">
            <v>0</v>
          </cell>
          <cell r="D7">
            <v>0</v>
          </cell>
          <cell r="E7" t="str">
            <v>.</v>
          </cell>
          <cell r="F7" t="str">
            <v>*</v>
          </cell>
        </row>
        <row r="8">
          <cell r="B8" t="str">
            <v>Cis-male</v>
          </cell>
          <cell r="C8" t="str">
            <v>SŜ</v>
          </cell>
          <cell r="D8">
            <v>12.69</v>
          </cell>
          <cell r="E8" t="str">
            <v/>
          </cell>
          <cell r="F8" t="str">
            <v/>
          </cell>
        </row>
        <row r="9">
          <cell r="B9" t="str">
            <v>Cis-female</v>
          </cell>
          <cell r="C9">
            <v>37.659999999999997</v>
          </cell>
          <cell r="D9">
            <v>8.7200000000000006</v>
          </cell>
          <cell r="E9" t="str">
            <v>.‡</v>
          </cell>
          <cell r="F9" t="str">
            <v/>
          </cell>
        </row>
        <row r="10">
          <cell r="B10" t="str">
            <v>Gender-diverse or trans-gender</v>
          </cell>
          <cell r="C10" t="str">
            <v>S</v>
          </cell>
          <cell r="D10">
            <v>47.52</v>
          </cell>
          <cell r="E10" t="str">
            <v/>
          </cell>
          <cell r="F10" t="str">
            <v/>
          </cell>
        </row>
        <row r="11">
          <cell r="B11" t="str">
            <v>Heterosexual</v>
          </cell>
          <cell r="C11">
            <v>31.36</v>
          </cell>
          <cell r="D11">
            <v>7.31</v>
          </cell>
          <cell r="E11" t="str">
            <v>.‡</v>
          </cell>
          <cell r="F11" t="str">
            <v/>
          </cell>
        </row>
        <row r="12">
          <cell r="B12" t="str">
            <v>Gay or lesbian</v>
          </cell>
          <cell r="C12" t="str">
            <v>S</v>
          </cell>
          <cell r="D12">
            <v>73.69</v>
          </cell>
          <cell r="E12" t="str">
            <v/>
          </cell>
          <cell r="F12" t="str">
            <v/>
          </cell>
        </row>
        <row r="13">
          <cell r="B13" t="str">
            <v>Bisexual</v>
          </cell>
          <cell r="C13" t="str">
            <v>S</v>
          </cell>
          <cell r="D13">
            <v>39.33</v>
          </cell>
          <cell r="E13" t="str">
            <v/>
          </cell>
          <cell r="F13" t="str">
            <v/>
          </cell>
        </row>
        <row r="14">
          <cell r="B14" t="str">
            <v>Other sexual identity</v>
          </cell>
          <cell r="C14" t="str">
            <v>S</v>
          </cell>
          <cell r="D14">
            <v>29.96</v>
          </cell>
          <cell r="E14" t="str">
            <v/>
          </cell>
          <cell r="F14" t="str">
            <v/>
          </cell>
        </row>
        <row r="15">
          <cell r="B15" t="str">
            <v>People with diverse sexualities</v>
          </cell>
          <cell r="C15" t="str">
            <v>S</v>
          </cell>
          <cell r="D15">
            <v>30.29</v>
          </cell>
          <cell r="E15" t="str">
            <v/>
          </cell>
          <cell r="F15" t="str">
            <v/>
          </cell>
        </row>
        <row r="16">
          <cell r="B16" t="str">
            <v>Not LGBT</v>
          </cell>
          <cell r="C16">
            <v>31.25</v>
          </cell>
          <cell r="D16">
            <v>7.36</v>
          </cell>
          <cell r="E16" t="str">
            <v>.‡</v>
          </cell>
          <cell r="F16" t="str">
            <v/>
          </cell>
        </row>
        <row r="17">
          <cell r="B17" t="str">
            <v>LGBT</v>
          </cell>
          <cell r="C17" t="str">
            <v>S</v>
          </cell>
          <cell r="D17">
            <v>28.01</v>
          </cell>
          <cell r="E17" t="str">
            <v/>
          </cell>
          <cell r="F17" t="str">
            <v/>
          </cell>
        </row>
        <row r="18">
          <cell r="B18" t="str">
            <v>15–19 years</v>
          </cell>
          <cell r="C18" t="str">
            <v>SŜ</v>
          </cell>
          <cell r="D18">
            <v>17.809999999999999</v>
          </cell>
          <cell r="E18" t="str">
            <v/>
          </cell>
          <cell r="F18" t="str">
            <v/>
          </cell>
        </row>
        <row r="19">
          <cell r="B19" t="str">
            <v>20–29 years</v>
          </cell>
          <cell r="C19">
            <v>35.409999999999997</v>
          </cell>
          <cell r="D19">
            <v>13.91</v>
          </cell>
          <cell r="E19" t="str">
            <v>.</v>
          </cell>
          <cell r="F19" t="str">
            <v/>
          </cell>
        </row>
        <row r="20">
          <cell r="B20" t="str">
            <v>30–39 years</v>
          </cell>
          <cell r="C20">
            <v>43.94</v>
          </cell>
          <cell r="D20">
            <v>16.11</v>
          </cell>
          <cell r="E20" t="str">
            <v>.</v>
          </cell>
          <cell r="F20" t="str">
            <v/>
          </cell>
        </row>
        <row r="21">
          <cell r="B21" t="str">
            <v>40–49 years</v>
          </cell>
          <cell r="C21" t="str">
            <v>Ŝ</v>
          </cell>
          <cell r="D21">
            <v>14.14</v>
          </cell>
          <cell r="E21" t="str">
            <v/>
          </cell>
          <cell r="F21" t="str">
            <v/>
          </cell>
        </row>
        <row r="22">
          <cell r="B22" t="str">
            <v>50–59 years</v>
          </cell>
          <cell r="C22" t="str">
            <v>SŜ</v>
          </cell>
          <cell r="D22">
            <v>15.46</v>
          </cell>
          <cell r="E22" t="str">
            <v/>
          </cell>
          <cell r="F22" t="str">
            <v/>
          </cell>
        </row>
        <row r="23">
          <cell r="B23" t="str">
            <v>60–64 years</v>
          </cell>
          <cell r="C23" t="str">
            <v>S</v>
          </cell>
          <cell r="D23">
            <v>21.56</v>
          </cell>
          <cell r="E23" t="str">
            <v/>
          </cell>
          <cell r="F23" t="str">
            <v/>
          </cell>
        </row>
        <row r="24">
          <cell r="B24" t="str">
            <v>65 years and over</v>
          </cell>
          <cell r="C24" t="str">
            <v>SŜ</v>
          </cell>
          <cell r="D24">
            <v>11.26</v>
          </cell>
          <cell r="E24" t="str">
            <v/>
          </cell>
          <cell r="F24" t="str">
            <v>*</v>
          </cell>
        </row>
        <row r="25">
          <cell r="B25" t="str">
            <v>15–29 years</v>
          </cell>
          <cell r="C25">
            <v>30.11</v>
          </cell>
          <cell r="D25">
            <v>11.71</v>
          </cell>
          <cell r="E25" t="str">
            <v>.</v>
          </cell>
          <cell r="F25" t="str">
            <v/>
          </cell>
        </row>
        <row r="26">
          <cell r="B26" t="str">
            <v>30–64 years</v>
          </cell>
          <cell r="C26">
            <v>35.42</v>
          </cell>
          <cell r="D26">
            <v>9.66</v>
          </cell>
          <cell r="E26" t="str">
            <v>.‡</v>
          </cell>
          <cell r="F26" t="str">
            <v/>
          </cell>
        </row>
        <row r="27">
          <cell r="B27" t="str">
            <v>65 years and over</v>
          </cell>
          <cell r="C27" t="str">
            <v>SŜ</v>
          </cell>
          <cell r="D27">
            <v>11.26</v>
          </cell>
          <cell r="E27" t="str">
            <v/>
          </cell>
          <cell r="F27" t="str">
            <v>*</v>
          </cell>
        </row>
        <row r="28">
          <cell r="B28" t="str">
            <v>15–19 years</v>
          </cell>
          <cell r="C28" t="str">
            <v>SŜ</v>
          </cell>
          <cell r="D28">
            <v>17.809999999999999</v>
          </cell>
          <cell r="E28" t="str">
            <v/>
          </cell>
          <cell r="F28" t="str">
            <v/>
          </cell>
        </row>
        <row r="29">
          <cell r="B29" t="str">
            <v>20–29 years</v>
          </cell>
          <cell r="C29">
            <v>35.409999999999997</v>
          </cell>
          <cell r="D29">
            <v>13.91</v>
          </cell>
          <cell r="E29" t="str">
            <v>.</v>
          </cell>
          <cell r="F29" t="str">
            <v/>
          </cell>
        </row>
        <row r="30">
          <cell r="B30" t="str">
            <v>NZ European</v>
          </cell>
          <cell r="C30">
            <v>27.65</v>
          </cell>
          <cell r="D30">
            <v>8.89</v>
          </cell>
          <cell r="E30" t="str">
            <v>.‡</v>
          </cell>
          <cell r="F30" t="str">
            <v/>
          </cell>
        </row>
        <row r="31">
          <cell r="B31" t="str">
            <v>Māori</v>
          </cell>
          <cell r="C31">
            <v>42.09</v>
          </cell>
          <cell r="D31">
            <v>11.82</v>
          </cell>
          <cell r="E31" t="str">
            <v>.</v>
          </cell>
          <cell r="F31" t="str">
            <v/>
          </cell>
        </row>
        <row r="32">
          <cell r="B32" t="str">
            <v>Pacific peoples</v>
          </cell>
          <cell r="C32" t="str">
            <v>S</v>
          </cell>
          <cell r="D32">
            <v>22.9</v>
          </cell>
          <cell r="E32" t="str">
            <v/>
          </cell>
          <cell r="F32" t="str">
            <v/>
          </cell>
        </row>
        <row r="33">
          <cell r="B33" t="str">
            <v>Asian</v>
          </cell>
          <cell r="C33" t="str">
            <v>S</v>
          </cell>
          <cell r="D33">
            <v>38.89</v>
          </cell>
          <cell r="E33" t="str">
            <v/>
          </cell>
          <cell r="F33" t="str">
            <v/>
          </cell>
        </row>
        <row r="34">
          <cell r="B34" t="str">
            <v>Chinese</v>
          </cell>
          <cell r="C34" t="str">
            <v>S</v>
          </cell>
          <cell r="D34">
            <v>115.48</v>
          </cell>
          <cell r="E34" t="str">
            <v/>
          </cell>
          <cell r="F34" t="str">
            <v/>
          </cell>
        </row>
        <row r="35">
          <cell r="B35" t="str">
            <v>Indian</v>
          </cell>
          <cell r="C35" t="str">
            <v>S</v>
          </cell>
          <cell r="D35">
            <v>56.67</v>
          </cell>
          <cell r="E35" t="str">
            <v/>
          </cell>
          <cell r="F35" t="str">
            <v/>
          </cell>
        </row>
        <row r="36">
          <cell r="B36" t="str">
            <v>Other Asian ethnicity</v>
          </cell>
          <cell r="C36">
            <v>0</v>
          </cell>
          <cell r="D36">
            <v>0</v>
          </cell>
          <cell r="E36" t="str">
            <v>.</v>
          </cell>
          <cell r="F36" t="str">
            <v>*</v>
          </cell>
        </row>
        <row r="37">
          <cell r="B37" t="str">
            <v>Other ethnicity</v>
          </cell>
          <cell r="C37" t="str">
            <v>S</v>
          </cell>
          <cell r="D37">
            <v>95.31</v>
          </cell>
          <cell r="E37" t="str">
            <v/>
          </cell>
          <cell r="F37" t="str">
            <v/>
          </cell>
        </row>
        <row r="38">
          <cell r="B38" t="str">
            <v>Other ethnicity (except European and Māori)</v>
          </cell>
          <cell r="C38" t="str">
            <v>Ŝ</v>
          </cell>
          <cell r="D38">
            <v>17.989999999999998</v>
          </cell>
          <cell r="E38" t="str">
            <v/>
          </cell>
          <cell r="F38" t="str">
            <v/>
          </cell>
        </row>
        <row r="39">
          <cell r="B39" t="str">
            <v>Other ethnicity (except European, Māori and Asian)</v>
          </cell>
          <cell r="C39">
            <v>48.46</v>
          </cell>
          <cell r="D39">
            <v>21.58</v>
          </cell>
          <cell r="E39" t="str">
            <v>.</v>
          </cell>
          <cell r="F39" t="str">
            <v/>
          </cell>
        </row>
        <row r="40">
          <cell r="B40" t="str">
            <v>Other ethnicity (except European, Māori and Pacific)</v>
          </cell>
          <cell r="C40" t="str">
            <v>S</v>
          </cell>
          <cell r="D40">
            <v>34.79</v>
          </cell>
          <cell r="E40" t="str">
            <v/>
          </cell>
          <cell r="F40" t="str">
            <v/>
          </cell>
        </row>
        <row r="41">
          <cell r="B41">
            <v>2018</v>
          </cell>
          <cell r="C41">
            <v>30.34</v>
          </cell>
          <cell r="D41">
            <v>10.83</v>
          </cell>
          <cell r="E41" t="str">
            <v>.</v>
          </cell>
          <cell r="F41" t="str">
            <v/>
          </cell>
        </row>
        <row r="42">
          <cell r="B42" t="str">
            <v>2019/20</v>
          </cell>
          <cell r="C42">
            <v>34.200000000000003</v>
          </cell>
          <cell r="D42">
            <v>9.76</v>
          </cell>
          <cell r="E42" t="str">
            <v>.‡</v>
          </cell>
          <cell r="F42" t="str">
            <v/>
          </cell>
        </row>
        <row r="43">
          <cell r="B43" t="str">
            <v>Auckland</v>
          </cell>
          <cell r="C43">
            <v>31.98</v>
          </cell>
          <cell r="D43">
            <v>11.99</v>
          </cell>
          <cell r="E43" t="str">
            <v>.</v>
          </cell>
          <cell r="F43" t="str">
            <v/>
          </cell>
        </row>
        <row r="44">
          <cell r="B44" t="str">
            <v>Wellington</v>
          </cell>
          <cell r="C44" t="str">
            <v>SŜ</v>
          </cell>
          <cell r="D44">
            <v>15.72</v>
          </cell>
          <cell r="E44" t="str">
            <v/>
          </cell>
          <cell r="F44" t="str">
            <v/>
          </cell>
        </row>
        <row r="45">
          <cell r="B45" t="str">
            <v>Rest of North Island</v>
          </cell>
          <cell r="C45" t="str">
            <v>Ŝ</v>
          </cell>
          <cell r="D45">
            <v>15.66</v>
          </cell>
          <cell r="E45" t="str">
            <v/>
          </cell>
          <cell r="F45" t="str">
            <v/>
          </cell>
        </row>
        <row r="46">
          <cell r="B46" t="str">
            <v>Canterbury</v>
          </cell>
          <cell r="C46" t="str">
            <v>SŜ</v>
          </cell>
          <cell r="D46">
            <v>18.920000000000002</v>
          </cell>
          <cell r="E46" t="str">
            <v/>
          </cell>
          <cell r="F46" t="str">
            <v/>
          </cell>
        </row>
        <row r="47">
          <cell r="B47" t="str">
            <v>Rest of South Island</v>
          </cell>
          <cell r="C47" t="str">
            <v>SŜ</v>
          </cell>
          <cell r="D47">
            <v>17.55</v>
          </cell>
          <cell r="E47" t="str">
            <v/>
          </cell>
          <cell r="F47" t="str">
            <v/>
          </cell>
        </row>
        <row r="48">
          <cell r="B48" t="str">
            <v>Major urban area</v>
          </cell>
          <cell r="C48">
            <v>29.5</v>
          </cell>
          <cell r="D48">
            <v>9.25</v>
          </cell>
          <cell r="E48" t="str">
            <v>.‡</v>
          </cell>
          <cell r="F48" t="str">
            <v/>
          </cell>
        </row>
        <row r="49">
          <cell r="B49" t="str">
            <v>Large urban area</v>
          </cell>
          <cell r="C49" t="str">
            <v>Ŝ</v>
          </cell>
          <cell r="D49">
            <v>13.62</v>
          </cell>
          <cell r="E49" t="str">
            <v/>
          </cell>
          <cell r="F49" t="str">
            <v/>
          </cell>
        </row>
        <row r="50">
          <cell r="B50" t="str">
            <v>Medium urban area</v>
          </cell>
          <cell r="C50" t="str">
            <v>S</v>
          </cell>
          <cell r="D50">
            <v>32.19</v>
          </cell>
          <cell r="E50" t="str">
            <v/>
          </cell>
          <cell r="F50" t="str">
            <v/>
          </cell>
        </row>
        <row r="51">
          <cell r="B51" t="str">
            <v>Small urban area</v>
          </cell>
          <cell r="C51" t="str">
            <v>S</v>
          </cell>
          <cell r="D51">
            <v>28.55</v>
          </cell>
          <cell r="E51" t="str">
            <v/>
          </cell>
          <cell r="F51" t="str">
            <v/>
          </cell>
        </row>
        <row r="52">
          <cell r="B52" t="str">
            <v>Rural settlement/rural other</v>
          </cell>
          <cell r="C52" t="str">
            <v>S</v>
          </cell>
          <cell r="D52">
            <v>21.79</v>
          </cell>
          <cell r="E52" t="str">
            <v/>
          </cell>
          <cell r="F52" t="str">
            <v/>
          </cell>
        </row>
        <row r="53">
          <cell r="B53" t="str">
            <v>Major urban area</v>
          </cell>
          <cell r="C53">
            <v>29.5</v>
          </cell>
          <cell r="D53">
            <v>9.25</v>
          </cell>
          <cell r="E53" t="str">
            <v>.‡</v>
          </cell>
          <cell r="F53" t="str">
            <v/>
          </cell>
        </row>
        <row r="54">
          <cell r="B54" t="str">
            <v>Medium/large urban area</v>
          </cell>
          <cell r="C54">
            <v>31.95</v>
          </cell>
          <cell r="D54">
            <v>12.71</v>
          </cell>
          <cell r="E54" t="str">
            <v>.</v>
          </cell>
          <cell r="F54" t="str">
            <v/>
          </cell>
        </row>
        <row r="55">
          <cell r="B55" t="str">
            <v>Small urban/rural area</v>
          </cell>
          <cell r="C55" t="str">
            <v>Ŝ</v>
          </cell>
          <cell r="D55">
            <v>17.61</v>
          </cell>
          <cell r="E55" t="str">
            <v/>
          </cell>
          <cell r="F55" t="str">
            <v/>
          </cell>
        </row>
        <row r="56">
          <cell r="B56" t="str">
            <v>Quintile 1 (least deprived)</v>
          </cell>
          <cell r="C56" t="str">
            <v>SŜ</v>
          </cell>
          <cell r="D56">
            <v>16.43</v>
          </cell>
          <cell r="E56" t="str">
            <v/>
          </cell>
          <cell r="F56" t="str">
            <v/>
          </cell>
        </row>
        <row r="57">
          <cell r="B57" t="str">
            <v>Quintile 2</v>
          </cell>
          <cell r="C57" t="str">
            <v>S</v>
          </cell>
          <cell r="D57">
            <v>24.53</v>
          </cell>
          <cell r="E57" t="str">
            <v/>
          </cell>
          <cell r="F57" t="str">
            <v/>
          </cell>
        </row>
        <row r="58">
          <cell r="B58" t="str">
            <v>Quintile 3</v>
          </cell>
          <cell r="C58" t="str">
            <v>SŜ</v>
          </cell>
          <cell r="D58">
            <v>14.68</v>
          </cell>
          <cell r="E58" t="str">
            <v/>
          </cell>
          <cell r="F58" t="str">
            <v/>
          </cell>
        </row>
        <row r="59">
          <cell r="B59" t="str">
            <v>Quintile 4</v>
          </cell>
          <cell r="C59">
            <v>36.18</v>
          </cell>
          <cell r="D59">
            <v>13.99</v>
          </cell>
          <cell r="E59" t="str">
            <v>.</v>
          </cell>
          <cell r="F59" t="str">
            <v/>
          </cell>
        </row>
        <row r="60">
          <cell r="B60" t="str">
            <v>Quintile 5 (most deprived)</v>
          </cell>
          <cell r="C60">
            <v>43.2</v>
          </cell>
          <cell r="D60">
            <v>12.89</v>
          </cell>
          <cell r="E60" t="str">
            <v>.</v>
          </cell>
          <cell r="F60" t="str">
            <v/>
          </cell>
        </row>
        <row r="61">
          <cell r="B61" t="str">
            <v>Had partner within last 12 months</v>
          </cell>
          <cell r="C61">
            <v>27.96</v>
          </cell>
          <cell r="D61">
            <v>7.57</v>
          </cell>
          <cell r="E61" t="str">
            <v>.‡</v>
          </cell>
          <cell r="F61" t="str">
            <v/>
          </cell>
        </row>
        <row r="62">
          <cell r="B62" t="str">
            <v>Did not have partner within last 12 months</v>
          </cell>
          <cell r="C62">
            <v>43.8</v>
          </cell>
          <cell r="D62">
            <v>14.8</v>
          </cell>
          <cell r="E62" t="str">
            <v>.</v>
          </cell>
          <cell r="F62" t="str">
            <v/>
          </cell>
        </row>
        <row r="63">
          <cell r="B63" t="str">
            <v>Has ever had a partner</v>
          </cell>
          <cell r="C63">
            <v>31.55</v>
          </cell>
          <cell r="D63">
            <v>7.8</v>
          </cell>
          <cell r="E63" t="str">
            <v>.‡</v>
          </cell>
          <cell r="F63" t="str">
            <v/>
          </cell>
        </row>
        <row r="64">
          <cell r="B64" t="str">
            <v>Has never had a partner</v>
          </cell>
          <cell r="C64" t="str">
            <v>S</v>
          </cell>
          <cell r="D64">
            <v>55.3</v>
          </cell>
          <cell r="E64" t="str">
            <v/>
          </cell>
          <cell r="F64" t="str">
            <v/>
          </cell>
        </row>
        <row r="65">
          <cell r="B65" t="str">
            <v>Partnered – legally registered</v>
          </cell>
          <cell r="C65" t="str">
            <v>SŜ</v>
          </cell>
          <cell r="D65">
            <v>10.6</v>
          </cell>
          <cell r="E65" t="str">
            <v/>
          </cell>
          <cell r="F65" t="str">
            <v/>
          </cell>
        </row>
        <row r="66">
          <cell r="B66" t="str">
            <v>Partnered – not legally registered</v>
          </cell>
          <cell r="C66" t="str">
            <v>SŜ</v>
          </cell>
          <cell r="D66">
            <v>15.49</v>
          </cell>
          <cell r="E66" t="str">
            <v/>
          </cell>
          <cell r="F66" t="str">
            <v/>
          </cell>
        </row>
        <row r="67">
          <cell r="B67" t="str">
            <v>Non-partnered</v>
          </cell>
          <cell r="C67">
            <v>40.03</v>
          </cell>
          <cell r="D67">
            <v>10.44</v>
          </cell>
          <cell r="E67" t="str">
            <v>.</v>
          </cell>
          <cell r="F67" t="str">
            <v/>
          </cell>
        </row>
        <row r="68">
          <cell r="B68" t="str">
            <v>Never married and never in a civil union</v>
          </cell>
          <cell r="C68">
            <v>22.55</v>
          </cell>
          <cell r="D68">
            <v>10.09</v>
          </cell>
          <cell r="E68" t="str">
            <v>.</v>
          </cell>
          <cell r="F68" t="str">
            <v/>
          </cell>
        </row>
        <row r="69">
          <cell r="B69" t="str">
            <v>Divorced</v>
          </cell>
          <cell r="C69">
            <v>57.36</v>
          </cell>
          <cell r="D69">
            <v>23.41</v>
          </cell>
          <cell r="E69" t="str">
            <v>.</v>
          </cell>
          <cell r="F69" t="str">
            <v/>
          </cell>
        </row>
        <row r="70">
          <cell r="B70" t="str">
            <v>Widowed/surviving partner</v>
          </cell>
          <cell r="C70" t="str">
            <v>S</v>
          </cell>
          <cell r="D70">
            <v>23.96</v>
          </cell>
          <cell r="E70" t="str">
            <v/>
          </cell>
          <cell r="F70" t="str">
            <v/>
          </cell>
        </row>
        <row r="71">
          <cell r="B71" t="str">
            <v>Separated</v>
          </cell>
          <cell r="C71">
            <v>46.51</v>
          </cell>
          <cell r="D71">
            <v>15.96</v>
          </cell>
          <cell r="E71" t="str">
            <v>.</v>
          </cell>
          <cell r="F71" t="str">
            <v/>
          </cell>
        </row>
        <row r="72">
          <cell r="B72" t="str">
            <v>Married/civil union/de facto</v>
          </cell>
          <cell r="C72" t="str">
            <v>Ŝ</v>
          </cell>
          <cell r="D72">
            <v>11.33</v>
          </cell>
          <cell r="E72" t="str">
            <v/>
          </cell>
          <cell r="F72" t="str">
            <v/>
          </cell>
        </row>
        <row r="73">
          <cell r="B73" t="str">
            <v>Adults with disability</v>
          </cell>
          <cell r="C73" t="str">
            <v>S</v>
          </cell>
          <cell r="D73">
            <v>32.94</v>
          </cell>
          <cell r="E73" t="str">
            <v/>
          </cell>
          <cell r="F73" t="str">
            <v/>
          </cell>
        </row>
        <row r="74">
          <cell r="B74" t="str">
            <v>Adults without disability</v>
          </cell>
          <cell r="C74">
            <v>31.74</v>
          </cell>
          <cell r="D74">
            <v>8.11</v>
          </cell>
          <cell r="E74" t="str">
            <v>.‡</v>
          </cell>
          <cell r="F74" t="str">
            <v/>
          </cell>
        </row>
        <row r="75">
          <cell r="B75" t="str">
            <v>Low level of psychological distress</v>
          </cell>
          <cell r="C75">
            <v>30.52</v>
          </cell>
          <cell r="D75">
            <v>8.94</v>
          </cell>
          <cell r="E75" t="str">
            <v>.‡</v>
          </cell>
          <cell r="F75" t="str">
            <v/>
          </cell>
        </row>
        <row r="76">
          <cell r="B76" t="str">
            <v>Moderate level of psychological distress</v>
          </cell>
          <cell r="C76" t="str">
            <v>SŜ</v>
          </cell>
          <cell r="D76">
            <v>13.73</v>
          </cell>
          <cell r="E76" t="str">
            <v/>
          </cell>
          <cell r="F76" t="str">
            <v/>
          </cell>
        </row>
        <row r="77">
          <cell r="B77" t="str">
            <v>High level of psychological distress</v>
          </cell>
          <cell r="C77">
            <v>59.23</v>
          </cell>
          <cell r="D77">
            <v>25.01</v>
          </cell>
          <cell r="E77" t="str">
            <v>.</v>
          </cell>
          <cell r="F77" t="str">
            <v/>
          </cell>
        </row>
        <row r="78">
          <cell r="B78" t="str">
            <v>No probable serious mental illness</v>
          </cell>
          <cell r="C78">
            <v>30.52</v>
          </cell>
          <cell r="D78">
            <v>8.94</v>
          </cell>
          <cell r="E78" t="str">
            <v>.‡</v>
          </cell>
          <cell r="F78" t="str">
            <v/>
          </cell>
        </row>
        <row r="79">
          <cell r="B79" t="str">
            <v>Probable serious mental illness</v>
          </cell>
          <cell r="C79" t="str">
            <v>SŜ</v>
          </cell>
          <cell r="D79">
            <v>13.73</v>
          </cell>
          <cell r="E79" t="str">
            <v/>
          </cell>
          <cell r="F79" t="str">
            <v/>
          </cell>
        </row>
        <row r="80">
          <cell r="B80" t="str">
            <v>Employed</v>
          </cell>
          <cell r="C80">
            <v>28.53</v>
          </cell>
          <cell r="D80">
            <v>8.7799999999999994</v>
          </cell>
          <cell r="E80" t="str">
            <v>.‡</v>
          </cell>
          <cell r="F80" t="str">
            <v/>
          </cell>
        </row>
        <row r="81">
          <cell r="B81" t="str">
            <v>Unemployed</v>
          </cell>
          <cell r="C81" t="str">
            <v>S</v>
          </cell>
          <cell r="D81">
            <v>27.6</v>
          </cell>
          <cell r="E81" t="str">
            <v/>
          </cell>
          <cell r="F81" t="str">
            <v/>
          </cell>
        </row>
        <row r="82">
          <cell r="B82" t="str">
            <v>Retired</v>
          </cell>
          <cell r="C82" t="str">
            <v>SŜ</v>
          </cell>
          <cell r="D82">
            <v>11.2</v>
          </cell>
          <cell r="E82" t="str">
            <v/>
          </cell>
          <cell r="F82" t="str">
            <v>*</v>
          </cell>
        </row>
        <row r="83">
          <cell r="B83" t="str">
            <v>Home or caring duties or voluntary work</v>
          </cell>
          <cell r="C83">
            <v>54.82</v>
          </cell>
          <cell r="D83">
            <v>20.12</v>
          </cell>
          <cell r="E83" t="str">
            <v>.</v>
          </cell>
          <cell r="F83" t="str">
            <v/>
          </cell>
        </row>
        <row r="84">
          <cell r="B84" t="str">
            <v>Not employed, studying</v>
          </cell>
          <cell r="C84" t="str">
            <v>SŜ</v>
          </cell>
          <cell r="D84">
            <v>13.74</v>
          </cell>
          <cell r="E84" t="str">
            <v/>
          </cell>
          <cell r="F84" t="str">
            <v>*</v>
          </cell>
        </row>
        <row r="85">
          <cell r="B85" t="str">
            <v>Not employed, not actively seeking work/unable to work</v>
          </cell>
          <cell r="C85" t="str">
            <v>S</v>
          </cell>
          <cell r="D85">
            <v>28</v>
          </cell>
          <cell r="E85" t="str">
            <v/>
          </cell>
          <cell r="F85" t="str">
            <v/>
          </cell>
        </row>
        <row r="86">
          <cell r="B86" t="str">
            <v>Other employment status</v>
          </cell>
          <cell r="C86" t="str">
            <v>S</v>
          </cell>
          <cell r="D86">
            <v>33.25</v>
          </cell>
          <cell r="E86" t="str">
            <v/>
          </cell>
          <cell r="F86" t="str">
            <v/>
          </cell>
        </row>
        <row r="87">
          <cell r="B87" t="str">
            <v>Not in the labour force</v>
          </cell>
          <cell r="C87">
            <v>34.78</v>
          </cell>
          <cell r="D87">
            <v>12.87</v>
          </cell>
          <cell r="E87" t="str">
            <v>.</v>
          </cell>
          <cell r="F87" t="str">
            <v/>
          </cell>
        </row>
        <row r="88">
          <cell r="B88" t="str">
            <v>Personal income: $20,000 or less</v>
          </cell>
          <cell r="C88">
            <v>22.15</v>
          </cell>
          <cell r="D88">
            <v>9.98</v>
          </cell>
          <cell r="E88" t="str">
            <v>.‡</v>
          </cell>
          <cell r="F88" t="str">
            <v/>
          </cell>
        </row>
        <row r="89">
          <cell r="B89" t="str">
            <v>Personal income: $20,001–$40,000</v>
          </cell>
          <cell r="C89">
            <v>43.28</v>
          </cell>
          <cell r="D89">
            <v>13.67</v>
          </cell>
          <cell r="E89" t="str">
            <v>.</v>
          </cell>
          <cell r="F89" t="str">
            <v/>
          </cell>
        </row>
        <row r="90">
          <cell r="B90" t="str">
            <v>Personal income: $40,001–$60,000</v>
          </cell>
          <cell r="C90">
            <v>42.69</v>
          </cell>
          <cell r="D90">
            <v>16.23</v>
          </cell>
          <cell r="E90" t="str">
            <v>.</v>
          </cell>
          <cell r="F90" t="str">
            <v/>
          </cell>
        </row>
        <row r="91">
          <cell r="B91" t="str">
            <v>Personal income: $60,001 or more</v>
          </cell>
          <cell r="C91" t="str">
            <v>SŜ</v>
          </cell>
          <cell r="D91">
            <v>12.94</v>
          </cell>
          <cell r="E91" t="str">
            <v/>
          </cell>
          <cell r="F91" t="str">
            <v/>
          </cell>
        </row>
        <row r="92">
          <cell r="B92" t="str">
            <v>Household income: $40,000 or less</v>
          </cell>
          <cell r="C92">
            <v>42.63</v>
          </cell>
          <cell r="D92">
            <v>11.93</v>
          </cell>
          <cell r="E92" t="str">
            <v>.</v>
          </cell>
          <cell r="F92" t="str">
            <v/>
          </cell>
        </row>
        <row r="93">
          <cell r="B93" t="str">
            <v>Household income: $40,001–$60,000</v>
          </cell>
          <cell r="C93" t="str">
            <v>Ŝ</v>
          </cell>
          <cell r="D93">
            <v>15.99</v>
          </cell>
          <cell r="E93" t="str">
            <v/>
          </cell>
          <cell r="F93" t="str">
            <v/>
          </cell>
        </row>
        <row r="94">
          <cell r="B94" t="str">
            <v>Household income: $60,001–$100,000</v>
          </cell>
          <cell r="C94">
            <v>30.6</v>
          </cell>
          <cell r="D94">
            <v>13.79</v>
          </cell>
          <cell r="E94" t="str">
            <v>.</v>
          </cell>
          <cell r="F94" t="str">
            <v/>
          </cell>
        </row>
        <row r="95">
          <cell r="B95" t="str">
            <v>Household income: $100,001 or more</v>
          </cell>
          <cell r="C95" t="str">
            <v>SŜ</v>
          </cell>
          <cell r="D95">
            <v>11.26</v>
          </cell>
          <cell r="E95" t="str">
            <v/>
          </cell>
          <cell r="F95" t="str">
            <v>*</v>
          </cell>
        </row>
        <row r="96">
          <cell r="B96" t="str">
            <v>Not at all limited</v>
          </cell>
          <cell r="C96" t="str">
            <v>SŜ</v>
          </cell>
          <cell r="D96">
            <v>15.27</v>
          </cell>
          <cell r="E96" t="str">
            <v/>
          </cell>
          <cell r="F96" t="str">
            <v/>
          </cell>
        </row>
        <row r="97">
          <cell r="B97" t="str">
            <v>A little limited</v>
          </cell>
          <cell r="C97" t="str">
            <v>SŜ</v>
          </cell>
          <cell r="D97">
            <v>9.93</v>
          </cell>
          <cell r="E97" t="str">
            <v/>
          </cell>
          <cell r="F97" t="str">
            <v>*</v>
          </cell>
        </row>
        <row r="98">
          <cell r="B98" t="str">
            <v>Quite limited</v>
          </cell>
          <cell r="C98" t="str">
            <v>S</v>
          </cell>
          <cell r="D98">
            <v>23.19</v>
          </cell>
          <cell r="E98" t="str">
            <v/>
          </cell>
          <cell r="F98" t="str">
            <v/>
          </cell>
        </row>
        <row r="99">
          <cell r="B99" t="str">
            <v>Very limited</v>
          </cell>
          <cell r="C99" t="str">
            <v>S</v>
          </cell>
          <cell r="D99">
            <v>21.41</v>
          </cell>
          <cell r="E99" t="str">
            <v/>
          </cell>
          <cell r="F99" t="str">
            <v/>
          </cell>
        </row>
        <row r="100">
          <cell r="B100" t="str">
            <v>Couldn't buy it</v>
          </cell>
          <cell r="C100">
            <v>49.88</v>
          </cell>
          <cell r="D100">
            <v>10.92</v>
          </cell>
          <cell r="E100" t="str">
            <v>.</v>
          </cell>
          <cell r="F100" t="str">
            <v/>
          </cell>
        </row>
        <row r="101">
          <cell r="B101" t="str">
            <v>Not at all limited</v>
          </cell>
          <cell r="C101" t="str">
            <v>SŜ</v>
          </cell>
          <cell r="D101">
            <v>15.27</v>
          </cell>
          <cell r="E101" t="str">
            <v/>
          </cell>
          <cell r="F101" t="str">
            <v/>
          </cell>
        </row>
        <row r="102">
          <cell r="B102" t="str">
            <v>A little limited</v>
          </cell>
          <cell r="C102" t="str">
            <v>SŜ</v>
          </cell>
          <cell r="D102">
            <v>9.93</v>
          </cell>
          <cell r="E102" t="str">
            <v/>
          </cell>
          <cell r="F102" t="str">
            <v>*</v>
          </cell>
        </row>
        <row r="103">
          <cell r="B103" t="str">
            <v>Quite or very limited</v>
          </cell>
          <cell r="C103" t="str">
            <v>SŜ</v>
          </cell>
          <cell r="D103">
            <v>16.75</v>
          </cell>
          <cell r="E103" t="str">
            <v/>
          </cell>
          <cell r="F103" t="str">
            <v/>
          </cell>
        </row>
        <row r="104">
          <cell r="B104" t="str">
            <v>Couldn't buy it</v>
          </cell>
          <cell r="C104">
            <v>49.88</v>
          </cell>
          <cell r="D104">
            <v>10.92</v>
          </cell>
          <cell r="E104" t="str">
            <v>.</v>
          </cell>
          <cell r="F104" t="str">
            <v/>
          </cell>
        </row>
        <row r="105">
          <cell r="B105" t="str">
            <v>Yes, can meet unexpected expense</v>
          </cell>
          <cell r="C105">
            <v>26.9</v>
          </cell>
          <cell r="D105">
            <v>10.44</v>
          </cell>
          <cell r="E105" t="str">
            <v>.</v>
          </cell>
          <cell r="F105" t="str">
            <v/>
          </cell>
        </row>
        <row r="106">
          <cell r="B106" t="str">
            <v>No, cannot meet unexpected expense</v>
          </cell>
          <cell r="C106">
            <v>42.58</v>
          </cell>
          <cell r="D106">
            <v>10.08</v>
          </cell>
          <cell r="E106" t="str">
            <v>.</v>
          </cell>
          <cell r="F106" t="str">
            <v/>
          </cell>
        </row>
        <row r="107">
          <cell r="B107" t="str">
            <v>Household had no vehicle access</v>
          </cell>
          <cell r="C107" t="str">
            <v>S</v>
          </cell>
          <cell r="D107">
            <v>23.54</v>
          </cell>
          <cell r="E107" t="str">
            <v/>
          </cell>
          <cell r="F107" t="str">
            <v/>
          </cell>
        </row>
        <row r="108">
          <cell r="B108" t="str">
            <v>Household had vehicle access</v>
          </cell>
          <cell r="C108">
            <v>31.66</v>
          </cell>
          <cell r="D108">
            <v>7.5</v>
          </cell>
          <cell r="E108" t="str">
            <v>.‡</v>
          </cell>
          <cell r="F108" t="str">
            <v/>
          </cell>
        </row>
        <row r="109">
          <cell r="B109" t="str">
            <v>Household had no access to device</v>
          </cell>
          <cell r="C109" t="str">
            <v>S</v>
          </cell>
          <cell r="D109">
            <v>28.81</v>
          </cell>
          <cell r="E109" t="str">
            <v/>
          </cell>
          <cell r="F109" t="str">
            <v/>
          </cell>
        </row>
        <row r="110">
          <cell r="B110" t="str">
            <v>Household had access to device</v>
          </cell>
          <cell r="C110">
            <v>32.33</v>
          </cell>
          <cell r="D110">
            <v>7.79</v>
          </cell>
          <cell r="E110" t="str">
            <v>.‡</v>
          </cell>
          <cell r="F110" t="str">
            <v/>
          </cell>
        </row>
        <row r="111">
          <cell r="B111" t="str">
            <v>One person household</v>
          </cell>
          <cell r="C111">
            <v>35.619999999999997</v>
          </cell>
          <cell r="D111">
            <v>9.76</v>
          </cell>
          <cell r="E111" t="str">
            <v>.‡</v>
          </cell>
          <cell r="F111" t="str">
            <v/>
          </cell>
        </row>
        <row r="112">
          <cell r="B112" t="str">
            <v>One parent with child(ren)</v>
          </cell>
          <cell r="C112">
            <v>51.6</v>
          </cell>
          <cell r="D112">
            <v>14</v>
          </cell>
          <cell r="E112" t="str">
            <v>.</v>
          </cell>
          <cell r="F112" t="str">
            <v/>
          </cell>
        </row>
        <row r="113">
          <cell r="B113" t="str">
            <v>Couple only</v>
          </cell>
          <cell r="C113" t="str">
            <v>SŜ</v>
          </cell>
          <cell r="D113">
            <v>12.16</v>
          </cell>
          <cell r="E113" t="str">
            <v/>
          </cell>
          <cell r="F113" t="str">
            <v/>
          </cell>
        </row>
        <row r="114">
          <cell r="B114" t="str">
            <v>Couple with child(ren)</v>
          </cell>
          <cell r="C114" t="str">
            <v>SŜ</v>
          </cell>
          <cell r="D114">
            <v>18.899999999999999</v>
          </cell>
          <cell r="E114" t="str">
            <v/>
          </cell>
          <cell r="F114" t="str">
            <v/>
          </cell>
        </row>
        <row r="115">
          <cell r="B115" t="str">
            <v>Other multi-person household</v>
          </cell>
          <cell r="C115" t="str">
            <v>SŜ</v>
          </cell>
          <cell r="D115">
            <v>11.49</v>
          </cell>
          <cell r="E115" t="str">
            <v/>
          </cell>
          <cell r="F115" t="str">
            <v>*</v>
          </cell>
        </row>
        <row r="116">
          <cell r="B116" t="str">
            <v>Other household with couple and/or child</v>
          </cell>
          <cell r="C116" t="str">
            <v>SŜ</v>
          </cell>
          <cell r="D116">
            <v>11.43</v>
          </cell>
          <cell r="E116" t="str">
            <v/>
          </cell>
          <cell r="F116" t="str">
            <v/>
          </cell>
        </row>
        <row r="117">
          <cell r="B117" t="str">
            <v>One-person household</v>
          </cell>
          <cell r="C117">
            <v>35.619999999999997</v>
          </cell>
          <cell r="D117">
            <v>9.76</v>
          </cell>
          <cell r="E117" t="str">
            <v>.‡</v>
          </cell>
          <cell r="F117" t="str">
            <v/>
          </cell>
        </row>
        <row r="118">
          <cell r="B118" t="str">
            <v>Two-people household</v>
          </cell>
          <cell r="C118">
            <v>23.56</v>
          </cell>
          <cell r="D118">
            <v>11.12</v>
          </cell>
          <cell r="E118" t="str">
            <v>.</v>
          </cell>
          <cell r="F118" t="str">
            <v/>
          </cell>
        </row>
        <row r="119">
          <cell r="B119" t="str">
            <v>Three-people household</v>
          </cell>
          <cell r="C119">
            <v>22.01</v>
          </cell>
          <cell r="D119">
            <v>10.16</v>
          </cell>
          <cell r="E119" t="str">
            <v>.</v>
          </cell>
          <cell r="F119" t="str">
            <v/>
          </cell>
        </row>
        <row r="120">
          <cell r="B120" t="str">
            <v>Four-people household</v>
          </cell>
          <cell r="C120" t="str">
            <v>Ŝ</v>
          </cell>
          <cell r="D120">
            <v>18.190000000000001</v>
          </cell>
          <cell r="E120" t="str">
            <v/>
          </cell>
          <cell r="F120" t="str">
            <v/>
          </cell>
        </row>
        <row r="121">
          <cell r="B121" t="str">
            <v>Five-or-more-people household</v>
          </cell>
          <cell r="C121" t="str">
            <v>Ŝ</v>
          </cell>
          <cell r="D121">
            <v>17.28</v>
          </cell>
          <cell r="E121" t="str">
            <v/>
          </cell>
          <cell r="F121" t="str">
            <v/>
          </cell>
        </row>
        <row r="122">
          <cell r="B122" t="str">
            <v>No children in household</v>
          </cell>
          <cell r="C122">
            <v>18.920000000000002</v>
          </cell>
          <cell r="D122">
            <v>6.42</v>
          </cell>
          <cell r="E122" t="str">
            <v>.‡</v>
          </cell>
          <cell r="F122" t="str">
            <v/>
          </cell>
        </row>
        <row r="123">
          <cell r="B123" t="str">
            <v>One-child household</v>
          </cell>
          <cell r="C123" t="str">
            <v>S</v>
          </cell>
          <cell r="D123">
            <v>13.73</v>
          </cell>
          <cell r="E123" t="str">
            <v/>
          </cell>
          <cell r="F123" t="str">
            <v/>
          </cell>
        </row>
        <row r="124">
          <cell r="B124" t="str">
            <v>Two-or-more-children household</v>
          </cell>
          <cell r="C124">
            <v>49.81</v>
          </cell>
          <cell r="D124">
            <v>14.55</v>
          </cell>
          <cell r="E124" t="str">
            <v>.</v>
          </cell>
          <cell r="F124" t="str">
            <v/>
          </cell>
        </row>
        <row r="125">
          <cell r="B125" t="str">
            <v>No children in household</v>
          </cell>
          <cell r="C125">
            <v>18.920000000000002</v>
          </cell>
          <cell r="D125">
            <v>6.42</v>
          </cell>
          <cell r="E125" t="str">
            <v>.‡</v>
          </cell>
          <cell r="F125" t="str">
            <v/>
          </cell>
        </row>
        <row r="126">
          <cell r="B126" t="str">
            <v>One-or-more-children household</v>
          </cell>
          <cell r="C126">
            <v>42.7</v>
          </cell>
          <cell r="D126">
            <v>11.06</v>
          </cell>
          <cell r="E126" t="str">
            <v>.</v>
          </cell>
          <cell r="F126" t="str">
            <v/>
          </cell>
        </row>
        <row r="127">
          <cell r="B127" t="str">
            <v>Yes, lived at current address</v>
          </cell>
          <cell r="C127">
            <v>33.39</v>
          </cell>
          <cell r="D127">
            <v>8.76</v>
          </cell>
          <cell r="E127" t="str">
            <v>.‡</v>
          </cell>
          <cell r="F127" t="str">
            <v/>
          </cell>
        </row>
        <row r="128">
          <cell r="B128" t="str">
            <v>No, did not live at current address</v>
          </cell>
          <cell r="C128">
            <v>28.89</v>
          </cell>
          <cell r="D128">
            <v>12.55</v>
          </cell>
          <cell r="E128" t="str">
            <v>.</v>
          </cell>
          <cell r="F128" t="str">
            <v/>
          </cell>
        </row>
        <row r="129">
          <cell r="B129" t="str">
            <v>Owned</v>
          </cell>
          <cell r="C129">
            <v>20.54</v>
          </cell>
          <cell r="D129">
            <v>7.91</v>
          </cell>
          <cell r="E129" t="str">
            <v>.‡</v>
          </cell>
          <cell r="F129" t="str">
            <v/>
          </cell>
        </row>
        <row r="130">
          <cell r="B130" t="str">
            <v>Rented, private</v>
          </cell>
          <cell r="C130">
            <v>38.01</v>
          </cell>
          <cell r="D130">
            <v>11.82</v>
          </cell>
          <cell r="E130" t="str">
            <v>.</v>
          </cell>
          <cell r="F130" t="str">
            <v/>
          </cell>
        </row>
      </sheetData>
      <sheetData sheetId="17">
        <row r="4">
          <cell r="B4" t="str">
            <v>New Zealand Average</v>
          </cell>
          <cell r="C4">
            <v>14.99</v>
          </cell>
          <cell r="D4">
            <v>4.8499999999999996</v>
          </cell>
          <cell r="E4" t="str">
            <v>.‡</v>
          </cell>
          <cell r="F4" t="str">
            <v/>
          </cell>
        </row>
        <row r="5">
          <cell r="B5" t="str">
            <v>Male</v>
          </cell>
          <cell r="C5" t="str">
            <v>SŜ</v>
          </cell>
          <cell r="D5">
            <v>8.16</v>
          </cell>
          <cell r="E5" t="str">
            <v/>
          </cell>
          <cell r="F5" t="str">
            <v/>
          </cell>
        </row>
        <row r="6">
          <cell r="B6" t="str">
            <v>Female</v>
          </cell>
          <cell r="C6">
            <v>16.95</v>
          </cell>
          <cell r="D6">
            <v>6.17</v>
          </cell>
          <cell r="E6" t="str">
            <v>.‡</v>
          </cell>
          <cell r="F6" t="str">
            <v/>
          </cell>
        </row>
        <row r="7">
          <cell r="B7" t="str">
            <v>Gender diverse</v>
          </cell>
          <cell r="C7" t="str">
            <v>S</v>
          </cell>
          <cell r="D7">
            <v>139.82</v>
          </cell>
          <cell r="E7" t="str">
            <v/>
          </cell>
          <cell r="F7" t="str">
            <v/>
          </cell>
        </row>
        <row r="8">
          <cell r="B8" t="str">
            <v>Cis-male</v>
          </cell>
          <cell r="C8" t="str">
            <v>SŜ</v>
          </cell>
          <cell r="D8">
            <v>8.26</v>
          </cell>
          <cell r="E8" t="str">
            <v/>
          </cell>
          <cell r="F8" t="str">
            <v/>
          </cell>
        </row>
        <row r="9">
          <cell r="B9" t="str">
            <v>Cis-female</v>
          </cell>
          <cell r="C9">
            <v>16.78</v>
          </cell>
          <cell r="D9">
            <v>6.19</v>
          </cell>
          <cell r="E9" t="str">
            <v>.‡</v>
          </cell>
          <cell r="F9" t="str">
            <v/>
          </cell>
        </row>
        <row r="10">
          <cell r="B10" t="str">
            <v>Gender-diverse or trans-gender</v>
          </cell>
          <cell r="C10" t="str">
            <v>S</v>
          </cell>
          <cell r="D10">
            <v>55.57</v>
          </cell>
          <cell r="E10" t="str">
            <v/>
          </cell>
          <cell r="F10" t="str">
            <v/>
          </cell>
        </row>
        <row r="11">
          <cell r="B11" t="str">
            <v>Heterosexual</v>
          </cell>
          <cell r="C11">
            <v>15.7</v>
          </cell>
          <cell r="D11">
            <v>5.26</v>
          </cell>
          <cell r="E11" t="str">
            <v>.‡</v>
          </cell>
          <cell r="F11" t="str">
            <v/>
          </cell>
        </row>
        <row r="12">
          <cell r="B12" t="str">
            <v>Gay or lesbian</v>
          </cell>
          <cell r="C12" t="str">
            <v>S</v>
          </cell>
          <cell r="D12">
            <v>75.7</v>
          </cell>
          <cell r="E12" t="str">
            <v/>
          </cell>
          <cell r="F12" t="str">
            <v/>
          </cell>
        </row>
        <row r="13">
          <cell r="B13" t="str">
            <v>Bisexual</v>
          </cell>
          <cell r="C13" t="str">
            <v>SŜ</v>
          </cell>
          <cell r="D13">
            <v>1.72</v>
          </cell>
          <cell r="E13" t="str">
            <v/>
          </cell>
          <cell r="F13" t="str">
            <v>*</v>
          </cell>
        </row>
        <row r="14">
          <cell r="B14" t="str">
            <v>Other sexual identity</v>
          </cell>
          <cell r="C14" t="str">
            <v>S</v>
          </cell>
          <cell r="D14">
            <v>69.55</v>
          </cell>
          <cell r="E14" t="str">
            <v/>
          </cell>
          <cell r="F14" t="str">
            <v/>
          </cell>
        </row>
        <row r="15">
          <cell r="B15" t="str">
            <v>People with diverse sexualities</v>
          </cell>
          <cell r="C15" t="str">
            <v>SŜ</v>
          </cell>
          <cell r="D15">
            <v>9.17</v>
          </cell>
          <cell r="E15" t="str">
            <v/>
          </cell>
          <cell r="F15" t="str">
            <v/>
          </cell>
        </row>
        <row r="16">
          <cell r="B16" t="str">
            <v>Not LGBT</v>
          </cell>
          <cell r="C16">
            <v>15.63</v>
          </cell>
          <cell r="D16">
            <v>5.24</v>
          </cell>
          <cell r="E16" t="str">
            <v>.‡</v>
          </cell>
          <cell r="F16" t="str">
            <v/>
          </cell>
        </row>
        <row r="17">
          <cell r="B17" t="str">
            <v>LGBT</v>
          </cell>
          <cell r="C17" t="str">
            <v>SŜ</v>
          </cell>
          <cell r="D17">
            <v>9.4</v>
          </cell>
          <cell r="E17" t="str">
            <v/>
          </cell>
          <cell r="F17" t="str">
            <v/>
          </cell>
        </row>
        <row r="18">
          <cell r="B18" t="str">
            <v>15–19 years</v>
          </cell>
          <cell r="C18" t="str">
            <v>SŜ</v>
          </cell>
          <cell r="D18">
            <v>18.27</v>
          </cell>
          <cell r="E18" t="str">
            <v/>
          </cell>
          <cell r="F18" t="str">
            <v/>
          </cell>
        </row>
        <row r="19">
          <cell r="B19" t="str">
            <v>20–29 years</v>
          </cell>
          <cell r="C19" t="str">
            <v>SŜ</v>
          </cell>
          <cell r="D19">
            <v>9.57</v>
          </cell>
          <cell r="E19" t="str">
            <v/>
          </cell>
          <cell r="F19" t="str">
            <v/>
          </cell>
        </row>
        <row r="20">
          <cell r="B20" t="str">
            <v>30–39 years</v>
          </cell>
          <cell r="C20" t="str">
            <v>SŜ</v>
          </cell>
          <cell r="D20">
            <v>8.82</v>
          </cell>
          <cell r="E20" t="str">
            <v/>
          </cell>
          <cell r="F20" t="str">
            <v/>
          </cell>
        </row>
        <row r="21">
          <cell r="B21" t="str">
            <v>40–49 years</v>
          </cell>
          <cell r="C21" t="str">
            <v>SŜ</v>
          </cell>
          <cell r="D21">
            <v>10.039999999999999</v>
          </cell>
          <cell r="E21" t="str">
            <v/>
          </cell>
          <cell r="F21" t="str">
            <v/>
          </cell>
        </row>
        <row r="22">
          <cell r="B22" t="str">
            <v>50–59 years</v>
          </cell>
          <cell r="C22" t="str">
            <v>SŜ</v>
          </cell>
          <cell r="D22">
            <v>11.68</v>
          </cell>
          <cell r="E22" t="str">
            <v/>
          </cell>
          <cell r="F22" t="str">
            <v/>
          </cell>
        </row>
        <row r="23">
          <cell r="B23" t="str">
            <v>60–64 years</v>
          </cell>
          <cell r="C23" t="str">
            <v>SŜ</v>
          </cell>
          <cell r="D23">
            <v>2.75</v>
          </cell>
          <cell r="E23" t="str">
            <v/>
          </cell>
          <cell r="F23" t="str">
            <v>*</v>
          </cell>
        </row>
        <row r="24">
          <cell r="B24" t="str">
            <v>65 years and over</v>
          </cell>
          <cell r="C24" t="str">
            <v>SŜ</v>
          </cell>
          <cell r="D24">
            <v>17.98</v>
          </cell>
          <cell r="E24" t="str">
            <v/>
          </cell>
          <cell r="F24" t="str">
            <v/>
          </cell>
        </row>
        <row r="25">
          <cell r="B25" t="str">
            <v>15–29 years</v>
          </cell>
          <cell r="C25" t="str">
            <v>SŜ</v>
          </cell>
          <cell r="D25">
            <v>8.09</v>
          </cell>
          <cell r="E25" t="str">
            <v/>
          </cell>
          <cell r="F25" t="str">
            <v/>
          </cell>
        </row>
        <row r="26">
          <cell r="B26" t="str">
            <v>30–64 years</v>
          </cell>
          <cell r="C26">
            <v>14.57</v>
          </cell>
          <cell r="D26">
            <v>6.02</v>
          </cell>
          <cell r="E26" t="str">
            <v>.‡</v>
          </cell>
          <cell r="F26" t="str">
            <v/>
          </cell>
        </row>
        <row r="27">
          <cell r="B27" t="str">
            <v>65 years and over</v>
          </cell>
          <cell r="C27" t="str">
            <v>SŜ</v>
          </cell>
          <cell r="D27">
            <v>17.98</v>
          </cell>
          <cell r="E27" t="str">
            <v/>
          </cell>
          <cell r="F27" t="str">
            <v/>
          </cell>
        </row>
        <row r="28">
          <cell r="B28" t="str">
            <v>15–19 years</v>
          </cell>
          <cell r="C28" t="str">
            <v>SŜ</v>
          </cell>
          <cell r="D28">
            <v>18.27</v>
          </cell>
          <cell r="E28" t="str">
            <v/>
          </cell>
          <cell r="F28" t="str">
            <v/>
          </cell>
        </row>
        <row r="29">
          <cell r="B29" t="str">
            <v>20–29 years</v>
          </cell>
          <cell r="C29" t="str">
            <v>SŜ</v>
          </cell>
          <cell r="D29">
            <v>9.57</v>
          </cell>
          <cell r="E29" t="str">
            <v/>
          </cell>
          <cell r="F29" t="str">
            <v/>
          </cell>
        </row>
        <row r="30">
          <cell r="B30" t="str">
            <v>NZ European</v>
          </cell>
          <cell r="C30">
            <v>13.62</v>
          </cell>
          <cell r="D30">
            <v>5.44</v>
          </cell>
          <cell r="E30" t="str">
            <v>.‡</v>
          </cell>
          <cell r="F30" t="str">
            <v/>
          </cell>
        </row>
        <row r="31">
          <cell r="B31" t="str">
            <v>Māori</v>
          </cell>
          <cell r="C31">
            <v>16.41</v>
          </cell>
          <cell r="D31">
            <v>7.45</v>
          </cell>
          <cell r="E31" t="str">
            <v>.‡</v>
          </cell>
          <cell r="F31" t="str">
            <v/>
          </cell>
        </row>
        <row r="32">
          <cell r="B32" t="str">
            <v>Pacific peoples</v>
          </cell>
          <cell r="C32" t="str">
            <v>SŜ</v>
          </cell>
          <cell r="D32">
            <v>13.2</v>
          </cell>
          <cell r="E32" t="str">
            <v/>
          </cell>
          <cell r="F32" t="str">
            <v/>
          </cell>
        </row>
        <row r="33">
          <cell r="B33" t="str">
            <v>Asian</v>
          </cell>
          <cell r="C33" t="str">
            <v>S</v>
          </cell>
          <cell r="D33">
            <v>34.15</v>
          </cell>
          <cell r="E33" t="str">
            <v/>
          </cell>
          <cell r="F33" t="str">
            <v/>
          </cell>
        </row>
        <row r="34">
          <cell r="B34" t="str">
            <v>Chinese</v>
          </cell>
          <cell r="C34">
            <v>0</v>
          </cell>
          <cell r="D34">
            <v>0</v>
          </cell>
          <cell r="E34" t="str">
            <v>.</v>
          </cell>
          <cell r="F34" t="str">
            <v>*</v>
          </cell>
        </row>
        <row r="35">
          <cell r="B35" t="str">
            <v>Indian</v>
          </cell>
          <cell r="C35" t="str">
            <v>S</v>
          </cell>
          <cell r="D35">
            <v>54.18</v>
          </cell>
          <cell r="E35" t="str">
            <v/>
          </cell>
          <cell r="F35" t="str">
            <v/>
          </cell>
        </row>
        <row r="36">
          <cell r="B36" t="str">
            <v>Other Asian ethnicity</v>
          </cell>
          <cell r="C36">
            <v>0</v>
          </cell>
          <cell r="D36">
            <v>0</v>
          </cell>
          <cell r="E36" t="str">
            <v>.</v>
          </cell>
          <cell r="F36" t="str">
            <v>*</v>
          </cell>
        </row>
        <row r="37">
          <cell r="B37" t="str">
            <v>Other ethnicity</v>
          </cell>
          <cell r="C37">
            <v>0</v>
          </cell>
          <cell r="D37">
            <v>0</v>
          </cell>
          <cell r="E37" t="str">
            <v>.</v>
          </cell>
          <cell r="F37" t="str">
            <v>*</v>
          </cell>
        </row>
        <row r="38">
          <cell r="B38" t="str">
            <v>Other ethnicity (except European and Māori)</v>
          </cell>
          <cell r="C38" t="str">
            <v>SŜ</v>
          </cell>
          <cell r="D38">
            <v>11.34</v>
          </cell>
          <cell r="E38" t="str">
            <v/>
          </cell>
          <cell r="F38" t="str">
            <v/>
          </cell>
        </row>
        <row r="39">
          <cell r="B39" t="str">
            <v>Other ethnicity (except European, Māori and Asian)</v>
          </cell>
          <cell r="C39" t="str">
            <v>SŜ</v>
          </cell>
          <cell r="D39">
            <v>11.31</v>
          </cell>
          <cell r="E39" t="str">
            <v/>
          </cell>
          <cell r="F39" t="str">
            <v/>
          </cell>
        </row>
        <row r="40">
          <cell r="B40" t="str">
            <v>Other ethnicity (except European, Māori and Pacific)</v>
          </cell>
          <cell r="C40" t="str">
            <v>S</v>
          </cell>
          <cell r="D40">
            <v>22.89</v>
          </cell>
          <cell r="E40" t="str">
            <v/>
          </cell>
          <cell r="F40" t="str">
            <v/>
          </cell>
        </row>
        <row r="41">
          <cell r="B41">
            <v>2018</v>
          </cell>
          <cell r="C41">
            <v>16.36</v>
          </cell>
          <cell r="D41">
            <v>6.99</v>
          </cell>
          <cell r="E41" t="str">
            <v>.‡</v>
          </cell>
          <cell r="F41" t="str">
            <v/>
          </cell>
        </row>
        <row r="42">
          <cell r="B42" t="str">
            <v>2019/20</v>
          </cell>
          <cell r="C42">
            <v>13.44</v>
          </cell>
          <cell r="D42">
            <v>5.99</v>
          </cell>
          <cell r="E42" t="str">
            <v>.‡</v>
          </cell>
          <cell r="F42" t="str">
            <v/>
          </cell>
        </row>
        <row r="43">
          <cell r="B43" t="str">
            <v>Auckland</v>
          </cell>
          <cell r="C43" t="str">
            <v>SŜ</v>
          </cell>
          <cell r="D43">
            <v>6.91</v>
          </cell>
          <cell r="E43" t="str">
            <v/>
          </cell>
          <cell r="F43" t="str">
            <v/>
          </cell>
        </row>
        <row r="44">
          <cell r="B44" t="str">
            <v>Wellington</v>
          </cell>
          <cell r="C44" t="str">
            <v>SŜ</v>
          </cell>
          <cell r="D44">
            <v>18.350000000000001</v>
          </cell>
          <cell r="E44" t="str">
            <v/>
          </cell>
          <cell r="F44" t="str">
            <v/>
          </cell>
        </row>
        <row r="45">
          <cell r="B45" t="str">
            <v>Rest of North Island</v>
          </cell>
          <cell r="C45">
            <v>14.81</v>
          </cell>
          <cell r="D45">
            <v>6.86</v>
          </cell>
          <cell r="E45" t="str">
            <v>.‡</v>
          </cell>
          <cell r="F45" t="str">
            <v/>
          </cell>
        </row>
        <row r="46">
          <cell r="B46" t="str">
            <v>Canterbury</v>
          </cell>
          <cell r="C46" t="str">
            <v>SŜ</v>
          </cell>
          <cell r="D46">
            <v>14.26</v>
          </cell>
          <cell r="E46" t="str">
            <v/>
          </cell>
          <cell r="F46" t="str">
            <v/>
          </cell>
        </row>
        <row r="47">
          <cell r="B47" t="str">
            <v>Rest of South Island</v>
          </cell>
          <cell r="C47" t="str">
            <v>SŜ</v>
          </cell>
          <cell r="D47">
            <v>15.8</v>
          </cell>
          <cell r="E47" t="str">
            <v/>
          </cell>
          <cell r="F47" t="str">
            <v/>
          </cell>
        </row>
        <row r="48">
          <cell r="B48" t="str">
            <v>Major urban area</v>
          </cell>
          <cell r="C48">
            <v>16.93</v>
          </cell>
          <cell r="D48">
            <v>7.41</v>
          </cell>
          <cell r="E48" t="str">
            <v>.‡</v>
          </cell>
          <cell r="F48" t="str">
            <v/>
          </cell>
        </row>
        <row r="49">
          <cell r="B49" t="str">
            <v>Large urban area</v>
          </cell>
          <cell r="C49" t="str">
            <v>SŜ</v>
          </cell>
          <cell r="D49">
            <v>12.17</v>
          </cell>
          <cell r="E49" t="str">
            <v/>
          </cell>
          <cell r="F49" t="str">
            <v/>
          </cell>
        </row>
        <row r="50">
          <cell r="B50" t="str">
            <v>Medium urban area</v>
          </cell>
          <cell r="C50" t="str">
            <v>SŜ</v>
          </cell>
          <cell r="D50">
            <v>11.09</v>
          </cell>
          <cell r="E50" t="str">
            <v/>
          </cell>
          <cell r="F50" t="str">
            <v/>
          </cell>
        </row>
        <row r="51">
          <cell r="B51" t="str">
            <v>Small urban area</v>
          </cell>
          <cell r="C51" t="str">
            <v>SŜ</v>
          </cell>
          <cell r="D51">
            <v>11.24</v>
          </cell>
          <cell r="E51" t="str">
            <v/>
          </cell>
          <cell r="F51" t="str">
            <v/>
          </cell>
        </row>
        <row r="52">
          <cell r="B52" t="str">
            <v>Rural settlement/rural other</v>
          </cell>
          <cell r="C52" t="str">
            <v>SŜ</v>
          </cell>
          <cell r="D52">
            <v>9.57</v>
          </cell>
          <cell r="E52" t="str">
            <v/>
          </cell>
          <cell r="F52" t="str">
            <v/>
          </cell>
        </row>
        <row r="53">
          <cell r="B53" t="str">
            <v>Major urban area</v>
          </cell>
          <cell r="C53">
            <v>16.93</v>
          </cell>
          <cell r="D53">
            <v>7.41</v>
          </cell>
          <cell r="E53" t="str">
            <v>.‡</v>
          </cell>
          <cell r="F53" t="str">
            <v/>
          </cell>
        </row>
        <row r="54">
          <cell r="B54" t="str">
            <v>Medium/large urban area</v>
          </cell>
          <cell r="C54" t="str">
            <v>SŜ</v>
          </cell>
          <cell r="D54">
            <v>8.8800000000000008</v>
          </cell>
          <cell r="E54" t="str">
            <v/>
          </cell>
          <cell r="F54" t="str">
            <v/>
          </cell>
        </row>
        <row r="55">
          <cell r="B55" t="str">
            <v>Small urban/rural area</v>
          </cell>
          <cell r="C55" t="str">
            <v>SŜ</v>
          </cell>
          <cell r="D55">
            <v>7.19</v>
          </cell>
          <cell r="E55" t="str">
            <v/>
          </cell>
          <cell r="F55" t="str">
            <v/>
          </cell>
        </row>
        <row r="56">
          <cell r="B56" t="str">
            <v>Quintile 1 (least deprived)</v>
          </cell>
          <cell r="C56" t="str">
            <v>SŜ</v>
          </cell>
          <cell r="D56">
            <v>14.34</v>
          </cell>
          <cell r="E56" t="str">
            <v/>
          </cell>
          <cell r="F56" t="str">
            <v/>
          </cell>
        </row>
        <row r="57">
          <cell r="B57" t="str">
            <v>Quintile 2</v>
          </cell>
          <cell r="C57" t="str">
            <v>SŜ</v>
          </cell>
          <cell r="D57">
            <v>7.12</v>
          </cell>
          <cell r="E57" t="str">
            <v/>
          </cell>
          <cell r="F57" t="str">
            <v/>
          </cell>
        </row>
        <row r="58">
          <cell r="B58" t="str">
            <v>Quintile 3</v>
          </cell>
          <cell r="C58" t="str">
            <v>SŜ</v>
          </cell>
          <cell r="D58">
            <v>13.03</v>
          </cell>
          <cell r="E58" t="str">
            <v/>
          </cell>
          <cell r="F58" t="str">
            <v/>
          </cell>
        </row>
        <row r="59">
          <cell r="B59" t="str">
            <v>Quintile 4</v>
          </cell>
          <cell r="C59" t="str">
            <v>SŜ</v>
          </cell>
          <cell r="D59">
            <v>7.51</v>
          </cell>
          <cell r="E59" t="str">
            <v/>
          </cell>
          <cell r="F59" t="str">
            <v/>
          </cell>
        </row>
        <row r="60">
          <cell r="B60" t="str">
            <v>Quintile 5 (most deprived)</v>
          </cell>
          <cell r="C60">
            <v>20.9</v>
          </cell>
          <cell r="D60">
            <v>8.18</v>
          </cell>
          <cell r="E60" t="str">
            <v>.‡</v>
          </cell>
          <cell r="F60" t="str">
            <v/>
          </cell>
        </row>
        <row r="61">
          <cell r="B61" t="str">
            <v>Had partner within last 12 months</v>
          </cell>
          <cell r="C61">
            <v>14.98</v>
          </cell>
          <cell r="D61">
            <v>5.39</v>
          </cell>
          <cell r="E61" t="str">
            <v>.‡</v>
          </cell>
          <cell r="F61" t="str">
            <v/>
          </cell>
        </row>
        <row r="62">
          <cell r="B62" t="str">
            <v>Did not have partner within last 12 months</v>
          </cell>
          <cell r="C62" t="str">
            <v>SŜ</v>
          </cell>
          <cell r="D62">
            <v>8.58</v>
          </cell>
          <cell r="E62" t="str">
            <v/>
          </cell>
          <cell r="F62" t="str">
            <v/>
          </cell>
        </row>
        <row r="63">
          <cell r="B63" t="str">
            <v>Has ever had a partner</v>
          </cell>
          <cell r="C63">
            <v>14.94</v>
          </cell>
          <cell r="D63">
            <v>5.0199999999999996</v>
          </cell>
          <cell r="E63" t="str">
            <v>.‡</v>
          </cell>
          <cell r="F63" t="str">
            <v/>
          </cell>
        </row>
        <row r="64">
          <cell r="B64" t="str">
            <v>Has never had a partner</v>
          </cell>
          <cell r="C64" t="str">
            <v>S</v>
          </cell>
          <cell r="D64">
            <v>27.33</v>
          </cell>
          <cell r="E64" t="str">
            <v/>
          </cell>
          <cell r="F64" t="str">
            <v/>
          </cell>
        </row>
        <row r="65">
          <cell r="B65" t="str">
            <v>Partnered – legally registered</v>
          </cell>
          <cell r="C65" t="str">
            <v>SŜ</v>
          </cell>
          <cell r="D65">
            <v>4.0999999999999996</v>
          </cell>
          <cell r="E65" t="str">
            <v/>
          </cell>
          <cell r="F65" t="str">
            <v>*</v>
          </cell>
        </row>
        <row r="66">
          <cell r="B66" t="str">
            <v>Partnered – not legally registered</v>
          </cell>
          <cell r="C66" t="str">
            <v>SŜ</v>
          </cell>
          <cell r="D66">
            <v>13.12</v>
          </cell>
          <cell r="E66" t="str">
            <v/>
          </cell>
          <cell r="F66" t="str">
            <v/>
          </cell>
        </row>
        <row r="67">
          <cell r="B67" t="str">
            <v>Non-partnered</v>
          </cell>
          <cell r="C67">
            <v>19.91</v>
          </cell>
          <cell r="D67">
            <v>7.29</v>
          </cell>
          <cell r="E67" t="str">
            <v>.‡</v>
          </cell>
          <cell r="F67" t="str">
            <v/>
          </cell>
        </row>
        <row r="68">
          <cell r="B68" t="str">
            <v>Never married and never in a civil union</v>
          </cell>
          <cell r="C68">
            <v>21.01</v>
          </cell>
          <cell r="D68">
            <v>9.4600000000000009</v>
          </cell>
          <cell r="E68" t="str">
            <v>.‡</v>
          </cell>
          <cell r="F68" t="str">
            <v/>
          </cell>
        </row>
        <row r="69">
          <cell r="B69" t="str">
            <v>Divorced</v>
          </cell>
          <cell r="C69" t="str">
            <v>S</v>
          </cell>
          <cell r="D69">
            <v>21.96</v>
          </cell>
          <cell r="E69" t="str">
            <v/>
          </cell>
          <cell r="F69" t="str">
            <v/>
          </cell>
        </row>
        <row r="70">
          <cell r="B70" t="str">
            <v>Widowed/surviving partner</v>
          </cell>
          <cell r="C70" t="str">
            <v>S</v>
          </cell>
          <cell r="D70">
            <v>37.69</v>
          </cell>
          <cell r="E70" t="str">
            <v/>
          </cell>
          <cell r="F70" t="str">
            <v/>
          </cell>
        </row>
        <row r="71">
          <cell r="B71" t="str">
            <v>Separated</v>
          </cell>
          <cell r="C71" t="str">
            <v>SŜ</v>
          </cell>
          <cell r="D71">
            <v>11.04</v>
          </cell>
          <cell r="E71" t="str">
            <v/>
          </cell>
          <cell r="F71" t="str">
            <v/>
          </cell>
        </row>
        <row r="72">
          <cell r="B72" t="str">
            <v>Married/civil union/de facto</v>
          </cell>
          <cell r="C72" t="str">
            <v>SŜ</v>
          </cell>
          <cell r="D72">
            <v>3.97</v>
          </cell>
          <cell r="E72" t="str">
            <v/>
          </cell>
          <cell r="F72" t="str">
            <v>*</v>
          </cell>
        </row>
        <row r="73">
          <cell r="B73" t="str">
            <v>Adults with disability</v>
          </cell>
          <cell r="C73" t="str">
            <v>S</v>
          </cell>
          <cell r="D73">
            <v>28.21</v>
          </cell>
          <cell r="E73" t="str">
            <v/>
          </cell>
          <cell r="F73" t="str">
            <v/>
          </cell>
        </row>
        <row r="74">
          <cell r="B74" t="str">
            <v>Adults without disability</v>
          </cell>
          <cell r="C74">
            <v>14.22</v>
          </cell>
          <cell r="D74">
            <v>5.12</v>
          </cell>
          <cell r="E74" t="str">
            <v>.‡</v>
          </cell>
          <cell r="F74" t="str">
            <v/>
          </cell>
        </row>
        <row r="75">
          <cell r="B75" t="str">
            <v>Low level of psychological distress</v>
          </cell>
          <cell r="C75">
            <v>12.49</v>
          </cell>
          <cell r="D75">
            <v>4.8099999999999996</v>
          </cell>
          <cell r="E75" t="str">
            <v>.‡</v>
          </cell>
          <cell r="F75" t="str">
            <v/>
          </cell>
        </row>
        <row r="76">
          <cell r="B76" t="str">
            <v>Moderate level of psychological distress</v>
          </cell>
          <cell r="C76" t="str">
            <v>SŜ</v>
          </cell>
          <cell r="D76">
            <v>11.75</v>
          </cell>
          <cell r="E76" t="str">
            <v/>
          </cell>
          <cell r="F76" t="str">
            <v/>
          </cell>
        </row>
        <row r="77">
          <cell r="B77" t="str">
            <v>High level of psychological distress</v>
          </cell>
          <cell r="C77" t="str">
            <v>S</v>
          </cell>
          <cell r="D77">
            <v>25.6</v>
          </cell>
          <cell r="E77" t="str">
            <v/>
          </cell>
          <cell r="F77" t="str">
            <v/>
          </cell>
        </row>
        <row r="78">
          <cell r="B78" t="str">
            <v>No probable serious mental illness</v>
          </cell>
          <cell r="C78">
            <v>12.49</v>
          </cell>
          <cell r="D78">
            <v>4.8099999999999996</v>
          </cell>
          <cell r="E78" t="str">
            <v>.‡</v>
          </cell>
          <cell r="F78" t="str">
            <v/>
          </cell>
        </row>
        <row r="79">
          <cell r="B79" t="str">
            <v>Probable serious mental illness</v>
          </cell>
          <cell r="C79" t="str">
            <v>SŜ</v>
          </cell>
          <cell r="D79">
            <v>11.75</v>
          </cell>
          <cell r="E79" t="str">
            <v/>
          </cell>
          <cell r="F79" t="str">
            <v/>
          </cell>
        </row>
        <row r="80">
          <cell r="B80" t="str">
            <v>Employed</v>
          </cell>
          <cell r="C80">
            <v>15.59</v>
          </cell>
          <cell r="D80">
            <v>6.75</v>
          </cell>
          <cell r="E80" t="str">
            <v>.‡</v>
          </cell>
          <cell r="F80" t="str">
            <v/>
          </cell>
        </row>
        <row r="81">
          <cell r="B81" t="str">
            <v>Unemployed</v>
          </cell>
          <cell r="C81" t="str">
            <v>SŜ</v>
          </cell>
          <cell r="D81">
            <v>15.48</v>
          </cell>
          <cell r="E81" t="str">
            <v/>
          </cell>
          <cell r="F81" t="str">
            <v/>
          </cell>
        </row>
        <row r="82">
          <cell r="B82" t="str">
            <v>Retired</v>
          </cell>
          <cell r="C82" t="str">
            <v>SŜ</v>
          </cell>
          <cell r="D82">
            <v>19.79</v>
          </cell>
          <cell r="E82" t="str">
            <v/>
          </cell>
          <cell r="F82" t="str">
            <v/>
          </cell>
        </row>
        <row r="83">
          <cell r="B83" t="str">
            <v>Home or caring duties or voluntary work</v>
          </cell>
          <cell r="C83" t="str">
            <v>SŜ</v>
          </cell>
          <cell r="D83">
            <v>5.19</v>
          </cell>
          <cell r="E83" t="str">
            <v/>
          </cell>
          <cell r="F83" t="str">
            <v>*</v>
          </cell>
        </row>
        <row r="84">
          <cell r="B84" t="str">
            <v>Not employed, studying</v>
          </cell>
          <cell r="C84" t="str">
            <v>S</v>
          </cell>
          <cell r="D84">
            <v>33.090000000000003</v>
          </cell>
          <cell r="E84" t="str">
            <v/>
          </cell>
          <cell r="F84" t="str">
            <v/>
          </cell>
        </row>
        <row r="85">
          <cell r="B85" t="str">
            <v>Not employed, not actively seeking work/unable to work</v>
          </cell>
          <cell r="C85" t="str">
            <v>SŜ</v>
          </cell>
          <cell r="D85">
            <v>13.13</v>
          </cell>
          <cell r="E85" t="str">
            <v/>
          </cell>
          <cell r="F85" t="str">
            <v/>
          </cell>
        </row>
        <row r="86">
          <cell r="B86" t="str">
            <v>Other employment status</v>
          </cell>
          <cell r="C86" t="str">
            <v>S</v>
          </cell>
          <cell r="D86">
            <v>35.200000000000003</v>
          </cell>
          <cell r="E86" t="str">
            <v/>
          </cell>
          <cell r="F86" t="str">
            <v/>
          </cell>
        </row>
        <row r="87">
          <cell r="B87" t="str">
            <v>Not in the labour force</v>
          </cell>
          <cell r="C87" t="str">
            <v>Ŝ</v>
          </cell>
          <cell r="D87">
            <v>6.82</v>
          </cell>
          <cell r="E87" t="str">
            <v/>
          </cell>
          <cell r="F87" t="str">
            <v/>
          </cell>
        </row>
        <row r="88">
          <cell r="B88" t="str">
            <v>Personal income: $20,000 or less</v>
          </cell>
          <cell r="C88" t="str">
            <v>SŜ</v>
          </cell>
          <cell r="D88">
            <v>8.67</v>
          </cell>
          <cell r="E88" t="str">
            <v/>
          </cell>
          <cell r="F88" t="str">
            <v/>
          </cell>
        </row>
        <row r="89">
          <cell r="B89" t="str">
            <v>Personal income: $20,001–$40,000</v>
          </cell>
          <cell r="C89" t="str">
            <v>SŜ</v>
          </cell>
          <cell r="D89">
            <v>7.59</v>
          </cell>
          <cell r="E89" t="str">
            <v/>
          </cell>
          <cell r="F89" t="str">
            <v/>
          </cell>
        </row>
        <row r="90">
          <cell r="B90" t="str">
            <v>Personal income: $40,001–$60,000</v>
          </cell>
          <cell r="C90" t="str">
            <v>SŜ</v>
          </cell>
          <cell r="D90">
            <v>14.58</v>
          </cell>
          <cell r="E90" t="str">
            <v/>
          </cell>
          <cell r="F90" t="str">
            <v/>
          </cell>
        </row>
        <row r="91">
          <cell r="B91" t="str">
            <v>Personal income: $60,001 or more</v>
          </cell>
          <cell r="C91" t="str">
            <v>SŜ</v>
          </cell>
          <cell r="D91">
            <v>4.82</v>
          </cell>
          <cell r="E91" t="str">
            <v/>
          </cell>
          <cell r="F91" t="str">
            <v/>
          </cell>
        </row>
        <row r="92">
          <cell r="B92" t="str">
            <v>Household income: $40,000 or less</v>
          </cell>
          <cell r="C92">
            <v>16.32</v>
          </cell>
          <cell r="D92">
            <v>7.89</v>
          </cell>
          <cell r="E92" t="str">
            <v>.‡</v>
          </cell>
          <cell r="F92" t="str">
            <v/>
          </cell>
        </row>
        <row r="93">
          <cell r="B93" t="str">
            <v>Household income: $40,001–$60,000</v>
          </cell>
          <cell r="C93" t="str">
            <v>SŜ</v>
          </cell>
          <cell r="D93">
            <v>13.37</v>
          </cell>
          <cell r="E93" t="str">
            <v/>
          </cell>
          <cell r="F93" t="str">
            <v/>
          </cell>
        </row>
        <row r="94">
          <cell r="B94" t="str">
            <v>Household income: $60,001–$100,000</v>
          </cell>
          <cell r="C94" t="str">
            <v>SŜ</v>
          </cell>
          <cell r="D94">
            <v>4.6100000000000003</v>
          </cell>
          <cell r="E94" t="str">
            <v/>
          </cell>
          <cell r="F94" t="str">
            <v/>
          </cell>
        </row>
        <row r="95">
          <cell r="B95" t="str">
            <v>Household income: $100,001 or more</v>
          </cell>
          <cell r="C95" t="str">
            <v>SŜ</v>
          </cell>
          <cell r="D95">
            <v>11.45</v>
          </cell>
          <cell r="E95" t="str">
            <v/>
          </cell>
          <cell r="F95" t="str">
            <v/>
          </cell>
        </row>
        <row r="96">
          <cell r="B96" t="str">
            <v>Not at all limited</v>
          </cell>
          <cell r="C96" t="str">
            <v>SŜ</v>
          </cell>
          <cell r="D96">
            <v>8.5399999999999991</v>
          </cell>
          <cell r="E96" t="str">
            <v/>
          </cell>
          <cell r="F96" t="str">
            <v/>
          </cell>
        </row>
        <row r="97">
          <cell r="B97" t="str">
            <v>A little limited</v>
          </cell>
          <cell r="C97" t="str">
            <v>SŜ</v>
          </cell>
          <cell r="D97">
            <v>6.77</v>
          </cell>
          <cell r="E97" t="str">
            <v/>
          </cell>
          <cell r="F97" t="str">
            <v/>
          </cell>
        </row>
        <row r="98">
          <cell r="B98" t="str">
            <v>Quite limited</v>
          </cell>
          <cell r="C98" t="str">
            <v>S</v>
          </cell>
          <cell r="D98">
            <v>22.97</v>
          </cell>
          <cell r="E98" t="str">
            <v/>
          </cell>
          <cell r="F98" t="str">
            <v/>
          </cell>
        </row>
        <row r="99">
          <cell r="B99" t="str">
            <v>Very limited</v>
          </cell>
          <cell r="C99" t="str">
            <v>SŜ</v>
          </cell>
          <cell r="D99">
            <v>7.53</v>
          </cell>
          <cell r="E99" t="str">
            <v/>
          </cell>
          <cell r="F99" t="str">
            <v/>
          </cell>
        </row>
        <row r="100">
          <cell r="B100" t="str">
            <v>Couldn't buy it</v>
          </cell>
          <cell r="C100">
            <v>22.23</v>
          </cell>
          <cell r="D100">
            <v>9.02</v>
          </cell>
          <cell r="E100" t="str">
            <v>.‡</v>
          </cell>
          <cell r="F100" t="str">
            <v/>
          </cell>
        </row>
        <row r="101">
          <cell r="B101" t="str">
            <v>Not at all limited</v>
          </cell>
          <cell r="C101" t="str">
            <v>SŜ</v>
          </cell>
          <cell r="D101">
            <v>8.5399999999999991</v>
          </cell>
          <cell r="E101" t="str">
            <v/>
          </cell>
          <cell r="F101" t="str">
            <v/>
          </cell>
        </row>
        <row r="102">
          <cell r="B102" t="str">
            <v>A little limited</v>
          </cell>
          <cell r="C102" t="str">
            <v>SŜ</v>
          </cell>
          <cell r="D102">
            <v>6.77</v>
          </cell>
          <cell r="E102" t="str">
            <v/>
          </cell>
          <cell r="F102" t="str">
            <v/>
          </cell>
        </row>
        <row r="103">
          <cell r="B103" t="str">
            <v>Quite or very limited</v>
          </cell>
          <cell r="C103" t="str">
            <v>SŜ</v>
          </cell>
          <cell r="D103">
            <v>11.14</v>
          </cell>
          <cell r="E103" t="str">
            <v/>
          </cell>
          <cell r="F103" t="str">
            <v/>
          </cell>
        </row>
        <row r="104">
          <cell r="B104" t="str">
            <v>Couldn't buy it</v>
          </cell>
          <cell r="C104">
            <v>22.23</v>
          </cell>
          <cell r="D104">
            <v>9.02</v>
          </cell>
          <cell r="E104" t="str">
            <v>.‡</v>
          </cell>
          <cell r="F104" t="str">
            <v/>
          </cell>
        </row>
        <row r="105">
          <cell r="B105" t="str">
            <v>Yes, can meet unexpected expense</v>
          </cell>
          <cell r="C105">
            <v>11.95</v>
          </cell>
          <cell r="D105">
            <v>5.85</v>
          </cell>
          <cell r="E105" t="str">
            <v>.‡</v>
          </cell>
          <cell r="F105" t="str">
            <v/>
          </cell>
        </row>
        <row r="106">
          <cell r="B106" t="str">
            <v>No, cannot meet unexpected expense</v>
          </cell>
          <cell r="C106">
            <v>21.34</v>
          </cell>
          <cell r="D106">
            <v>9.7100000000000009</v>
          </cell>
          <cell r="E106" t="str">
            <v>.‡</v>
          </cell>
          <cell r="F106" t="str">
            <v/>
          </cell>
        </row>
        <row r="107">
          <cell r="B107" t="str">
            <v>Household had no vehicle access</v>
          </cell>
          <cell r="C107" t="str">
            <v>SŜ</v>
          </cell>
          <cell r="D107">
            <v>14.92</v>
          </cell>
          <cell r="E107" t="str">
            <v/>
          </cell>
          <cell r="F107" t="str">
            <v/>
          </cell>
        </row>
        <row r="108">
          <cell r="B108" t="str">
            <v>Household had vehicle access</v>
          </cell>
          <cell r="C108">
            <v>14.7</v>
          </cell>
          <cell r="D108">
            <v>5.13</v>
          </cell>
          <cell r="E108" t="str">
            <v>.‡</v>
          </cell>
          <cell r="F108" t="str">
            <v/>
          </cell>
        </row>
        <row r="109">
          <cell r="B109" t="str">
            <v>Household had no access to device</v>
          </cell>
          <cell r="C109" t="str">
            <v>SŜ</v>
          </cell>
          <cell r="D109">
            <v>4.1500000000000004</v>
          </cell>
          <cell r="E109" t="str">
            <v/>
          </cell>
          <cell r="F109" t="str">
            <v>*</v>
          </cell>
        </row>
        <row r="110">
          <cell r="B110" t="str">
            <v>Household had access to device</v>
          </cell>
          <cell r="C110">
            <v>15.18</v>
          </cell>
          <cell r="D110">
            <v>4.9400000000000004</v>
          </cell>
          <cell r="E110" t="str">
            <v>.‡</v>
          </cell>
          <cell r="F110" t="str">
            <v/>
          </cell>
        </row>
        <row r="111">
          <cell r="B111" t="str">
            <v>One person household</v>
          </cell>
          <cell r="C111">
            <v>21.21</v>
          </cell>
          <cell r="D111">
            <v>9.18</v>
          </cell>
          <cell r="E111" t="str">
            <v>.‡</v>
          </cell>
          <cell r="F111" t="str">
            <v/>
          </cell>
        </row>
        <row r="112">
          <cell r="B112" t="str">
            <v>One parent with child(ren)</v>
          </cell>
          <cell r="C112" t="str">
            <v>SŜ</v>
          </cell>
          <cell r="D112">
            <v>11.76</v>
          </cell>
          <cell r="E112" t="str">
            <v/>
          </cell>
          <cell r="F112" t="str">
            <v/>
          </cell>
        </row>
        <row r="113">
          <cell r="B113" t="str">
            <v>Couple only</v>
          </cell>
          <cell r="C113" t="str">
            <v>SŜ</v>
          </cell>
          <cell r="D113">
            <v>12.88</v>
          </cell>
          <cell r="E113" t="str">
            <v/>
          </cell>
          <cell r="F113" t="str">
            <v/>
          </cell>
        </row>
        <row r="114">
          <cell r="B114" t="str">
            <v>Couple with child(ren)</v>
          </cell>
          <cell r="C114" t="str">
            <v>SŜ</v>
          </cell>
          <cell r="D114">
            <v>3.36</v>
          </cell>
          <cell r="E114" t="str">
            <v/>
          </cell>
          <cell r="F114" t="str">
            <v>*</v>
          </cell>
        </row>
        <row r="115">
          <cell r="B115" t="str">
            <v>Other multi-person household</v>
          </cell>
          <cell r="C115" t="str">
            <v>S</v>
          </cell>
          <cell r="D115">
            <v>22.66</v>
          </cell>
          <cell r="E115" t="str">
            <v/>
          </cell>
          <cell r="F115" t="str">
            <v/>
          </cell>
        </row>
        <row r="116">
          <cell r="B116" t="str">
            <v>Other household with couple and/or child</v>
          </cell>
          <cell r="C116" t="str">
            <v>SŜ</v>
          </cell>
          <cell r="D116">
            <v>8.83</v>
          </cell>
          <cell r="E116" t="str">
            <v/>
          </cell>
          <cell r="F116" t="str">
            <v/>
          </cell>
        </row>
        <row r="117">
          <cell r="B117" t="str">
            <v>One-person household</v>
          </cell>
          <cell r="C117">
            <v>21.21</v>
          </cell>
          <cell r="D117">
            <v>9.18</v>
          </cell>
          <cell r="E117" t="str">
            <v>.‡</v>
          </cell>
          <cell r="F117" t="str">
            <v/>
          </cell>
        </row>
        <row r="118">
          <cell r="B118" t="str">
            <v>Two-people household</v>
          </cell>
          <cell r="C118" t="str">
            <v>SŜ</v>
          </cell>
          <cell r="D118">
            <v>9.82</v>
          </cell>
          <cell r="E118" t="str">
            <v/>
          </cell>
          <cell r="F118" t="str">
            <v/>
          </cell>
        </row>
        <row r="119">
          <cell r="B119" t="str">
            <v>Three-people household</v>
          </cell>
          <cell r="C119" t="str">
            <v>SŜ</v>
          </cell>
          <cell r="D119">
            <v>7.6</v>
          </cell>
          <cell r="E119" t="str">
            <v/>
          </cell>
          <cell r="F119" t="str">
            <v/>
          </cell>
        </row>
        <row r="120">
          <cell r="B120" t="str">
            <v>Four-people household</v>
          </cell>
          <cell r="C120" t="str">
            <v>SŜ</v>
          </cell>
          <cell r="D120">
            <v>16.62</v>
          </cell>
          <cell r="E120" t="str">
            <v/>
          </cell>
          <cell r="F120" t="str">
            <v/>
          </cell>
        </row>
        <row r="121">
          <cell r="B121" t="str">
            <v>Five-or-more-people household</v>
          </cell>
          <cell r="C121" t="str">
            <v>SŜ</v>
          </cell>
          <cell r="D121">
            <v>8.56</v>
          </cell>
          <cell r="E121" t="str">
            <v/>
          </cell>
          <cell r="F121" t="str">
            <v/>
          </cell>
        </row>
        <row r="122">
          <cell r="B122" t="str">
            <v>No children in household</v>
          </cell>
          <cell r="C122">
            <v>15.16</v>
          </cell>
          <cell r="D122">
            <v>5.86</v>
          </cell>
          <cell r="E122" t="str">
            <v>.‡</v>
          </cell>
          <cell r="F122" t="str">
            <v/>
          </cell>
        </row>
        <row r="123">
          <cell r="B123" t="str">
            <v>One-child household</v>
          </cell>
          <cell r="C123" t="str">
            <v>SŜ</v>
          </cell>
          <cell r="D123">
            <v>9.7100000000000009</v>
          </cell>
          <cell r="E123" t="str">
            <v/>
          </cell>
          <cell r="F123" t="str">
            <v/>
          </cell>
        </row>
        <row r="124">
          <cell r="B124" t="str">
            <v>Two-or-more-children household</v>
          </cell>
          <cell r="C124" t="str">
            <v>SŜ</v>
          </cell>
          <cell r="D124">
            <v>9.9600000000000009</v>
          </cell>
          <cell r="E124" t="str">
            <v/>
          </cell>
          <cell r="F124" t="str">
            <v/>
          </cell>
        </row>
        <row r="125">
          <cell r="B125" t="str">
            <v>No children in household</v>
          </cell>
          <cell r="C125">
            <v>15.16</v>
          </cell>
          <cell r="D125">
            <v>5.86</v>
          </cell>
          <cell r="E125" t="str">
            <v>.‡</v>
          </cell>
          <cell r="F125" t="str">
            <v/>
          </cell>
        </row>
        <row r="126">
          <cell r="B126" t="str">
            <v>One-or-more-children household</v>
          </cell>
          <cell r="C126" t="str">
            <v>Ŝ</v>
          </cell>
          <cell r="D126">
            <v>7.39</v>
          </cell>
          <cell r="E126" t="str">
            <v/>
          </cell>
          <cell r="F126" t="str">
            <v/>
          </cell>
        </row>
        <row r="127">
          <cell r="B127" t="str">
            <v>Yes, lived at current address</v>
          </cell>
          <cell r="C127">
            <v>15.47</v>
          </cell>
          <cell r="D127">
            <v>6.14</v>
          </cell>
          <cell r="E127" t="str">
            <v>.‡</v>
          </cell>
          <cell r="F127" t="str">
            <v/>
          </cell>
        </row>
        <row r="128">
          <cell r="B128" t="str">
            <v>No, did not live at current address</v>
          </cell>
          <cell r="C128" t="str">
            <v>SŜ</v>
          </cell>
          <cell r="D128">
            <v>7.4</v>
          </cell>
          <cell r="E128" t="str">
            <v/>
          </cell>
          <cell r="F128" t="str">
            <v/>
          </cell>
        </row>
        <row r="129">
          <cell r="B129" t="str">
            <v>Owned</v>
          </cell>
          <cell r="C129" t="str">
            <v>SŜ</v>
          </cell>
          <cell r="D129">
            <v>6.13</v>
          </cell>
          <cell r="E129" t="str">
            <v/>
          </cell>
          <cell r="F129" t="str">
            <v/>
          </cell>
        </row>
        <row r="130">
          <cell r="B130" t="str">
            <v>Rented, private</v>
          </cell>
          <cell r="C130">
            <v>17.25</v>
          </cell>
          <cell r="D130">
            <v>7.78</v>
          </cell>
          <cell r="E130" t="str">
            <v>.‡</v>
          </cell>
          <cell r="F130" t="str">
            <v/>
          </cell>
        </row>
      </sheetData>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Vpart 1.0"/>
      <sheetName val="FVpart 1.1"/>
      <sheetName val="FVpart 1.2"/>
      <sheetName val="FVpart 1.3"/>
      <sheetName val="FVpart 1.4"/>
      <sheetName val="FVpart 1.5"/>
      <sheetName val="FVpart 2.0"/>
      <sheetName val="FVpart 2.1"/>
      <sheetName val="FVpart 2.2"/>
      <sheetName val="FVpart 2.3"/>
      <sheetName val="FVpart 2.4"/>
      <sheetName val="FVpart 2.5"/>
      <sheetName val="FVpart 3.0"/>
      <sheetName val="FVpart 3.1"/>
      <sheetName val="FVpart 3.2"/>
      <sheetName val="FVpart 3.5"/>
      <sheetName val="FVpart 3.6"/>
      <sheetName val="FVpart 3.8"/>
      <sheetName val="FVpart 3.9"/>
      <sheetName val="FVpart 3.10"/>
      <sheetName val="FVpart 3.11"/>
      <sheetName val="FVpart 3.13"/>
      <sheetName val="FVpart 3.14"/>
      <sheetName val="FVpart 3.15"/>
      <sheetName val="FVpart 3.16"/>
      <sheetName val="FVpart 4.0"/>
      <sheetName val="FVpart 4.1"/>
      <sheetName val="FVpart 4.2"/>
      <sheetName val="FVpart 4.3"/>
      <sheetName val="FVpart 4.4"/>
      <sheetName val="FVpart 4.6"/>
      <sheetName val="FVpart 4.7"/>
      <sheetName val="FVpart 4.8"/>
      <sheetName val="FVpart 5.0"/>
      <sheetName val="FVpart 5.1"/>
      <sheetName val="FVpart 5.2"/>
      <sheetName val="FVpart 5.3"/>
      <sheetName val="FVpart 5.4"/>
      <sheetName val="FVpart 6.0"/>
    </sheetNames>
    <sheetDataSet>
      <sheetData sheetId="0">
        <row r="4">
          <cell r="B4" t="str">
            <v>New Zealand Average</v>
          </cell>
          <cell r="C4">
            <v>71.819999999999993</v>
          </cell>
          <cell r="D4">
            <v>7.67</v>
          </cell>
          <cell r="E4" t="str">
            <v>.</v>
          </cell>
          <cell r="F4" t="str">
            <v/>
          </cell>
        </row>
        <row r="5">
          <cell r="B5" t="str">
            <v>Male</v>
          </cell>
          <cell r="C5">
            <v>43.11</v>
          </cell>
          <cell r="D5">
            <v>17.489999999999998</v>
          </cell>
          <cell r="E5" t="str">
            <v>.</v>
          </cell>
          <cell r="F5" t="str">
            <v>*</v>
          </cell>
        </row>
        <row r="6">
          <cell r="B6" t="str">
            <v>Female</v>
          </cell>
          <cell r="C6">
            <v>80.88</v>
          </cell>
          <cell r="D6">
            <v>7.29</v>
          </cell>
          <cell r="E6" t="str">
            <v>.</v>
          </cell>
          <cell r="F6" t="str">
            <v/>
          </cell>
        </row>
        <row r="7">
          <cell r="B7" t="str">
            <v>Cis-male</v>
          </cell>
          <cell r="C7">
            <v>42.11</v>
          </cell>
          <cell r="D7">
            <v>17.28</v>
          </cell>
          <cell r="E7" t="str">
            <v>.</v>
          </cell>
          <cell r="F7" t="str">
            <v>*</v>
          </cell>
        </row>
        <row r="8">
          <cell r="B8" t="str">
            <v>Cis-female</v>
          </cell>
          <cell r="C8">
            <v>80.790000000000006</v>
          </cell>
          <cell r="D8">
            <v>7.34</v>
          </cell>
          <cell r="E8" t="str">
            <v>.</v>
          </cell>
          <cell r="F8" t="str">
            <v/>
          </cell>
        </row>
        <row r="9">
          <cell r="B9" t="str">
            <v>Gender-diverse or trans-gender</v>
          </cell>
          <cell r="C9" t="str">
            <v>Ŝ</v>
          </cell>
          <cell r="D9">
            <v>0</v>
          </cell>
          <cell r="E9" t="str">
            <v/>
          </cell>
          <cell r="F9" t="str">
            <v>*</v>
          </cell>
        </row>
        <row r="10">
          <cell r="B10" t="str">
            <v>Heterosexual</v>
          </cell>
          <cell r="C10">
            <v>71.599999999999994</v>
          </cell>
          <cell r="D10">
            <v>8.15</v>
          </cell>
          <cell r="E10" t="str">
            <v>.</v>
          </cell>
          <cell r="F10" t="str">
            <v/>
          </cell>
        </row>
        <row r="11">
          <cell r="B11" t="str">
            <v>Gay or lesbian</v>
          </cell>
          <cell r="C11" t="str">
            <v>Ŝ</v>
          </cell>
          <cell r="D11">
            <v>0</v>
          </cell>
          <cell r="E11" t="str">
            <v/>
          </cell>
          <cell r="F11" t="str">
            <v>*</v>
          </cell>
        </row>
        <row r="12">
          <cell r="B12" t="str">
            <v>Bisexual</v>
          </cell>
          <cell r="C12">
            <v>76.58</v>
          </cell>
          <cell r="D12">
            <v>34.619999999999997</v>
          </cell>
          <cell r="E12" t="str">
            <v>.</v>
          </cell>
          <cell r="F12" t="str">
            <v/>
          </cell>
        </row>
        <row r="13">
          <cell r="B13" t="str">
            <v>Other sexual identity</v>
          </cell>
          <cell r="C13" t="str">
            <v>S</v>
          </cell>
          <cell r="D13">
            <v>138.02000000000001</v>
          </cell>
          <cell r="E13" t="str">
            <v/>
          </cell>
          <cell r="F13" t="str">
            <v/>
          </cell>
        </row>
        <row r="14">
          <cell r="B14" t="str">
            <v>People with diverse sexualities</v>
          </cell>
          <cell r="C14">
            <v>75.39</v>
          </cell>
          <cell r="D14">
            <v>28.44</v>
          </cell>
          <cell r="E14" t="str">
            <v>.</v>
          </cell>
          <cell r="F14" t="str">
            <v/>
          </cell>
        </row>
        <row r="15">
          <cell r="B15" t="str">
            <v>Not LGBT</v>
          </cell>
          <cell r="C15">
            <v>71.319999999999993</v>
          </cell>
          <cell r="D15">
            <v>8.07</v>
          </cell>
          <cell r="E15" t="str">
            <v>.</v>
          </cell>
          <cell r="F15" t="str">
            <v/>
          </cell>
        </row>
        <row r="16">
          <cell r="B16" t="str">
            <v>LGBT</v>
          </cell>
          <cell r="C16">
            <v>77.89</v>
          </cell>
          <cell r="D16">
            <v>25.42</v>
          </cell>
          <cell r="E16" t="str">
            <v>.</v>
          </cell>
          <cell r="F16" t="str">
            <v/>
          </cell>
        </row>
        <row r="17">
          <cell r="B17" t="str">
            <v>15–19 years</v>
          </cell>
          <cell r="C17" t="str">
            <v>S</v>
          </cell>
          <cell r="D17">
            <v>52.8</v>
          </cell>
          <cell r="E17" t="str">
            <v/>
          </cell>
          <cell r="F17" t="str">
            <v/>
          </cell>
        </row>
        <row r="18">
          <cell r="B18" t="str">
            <v>20–29 years</v>
          </cell>
          <cell r="C18">
            <v>73.849999999999994</v>
          </cell>
          <cell r="D18">
            <v>15.81</v>
          </cell>
          <cell r="E18" t="str">
            <v>.</v>
          </cell>
          <cell r="F18" t="str">
            <v/>
          </cell>
        </row>
        <row r="19">
          <cell r="B19" t="str">
            <v>30–39 years</v>
          </cell>
          <cell r="C19">
            <v>65.44</v>
          </cell>
          <cell r="D19">
            <v>17.239999999999998</v>
          </cell>
          <cell r="E19" t="str">
            <v>.</v>
          </cell>
          <cell r="F19" t="str">
            <v/>
          </cell>
        </row>
        <row r="20">
          <cell r="B20" t="str">
            <v>40–49 years</v>
          </cell>
          <cell r="C20">
            <v>82.4</v>
          </cell>
          <cell r="D20">
            <v>12.3</v>
          </cell>
          <cell r="E20" t="str">
            <v>.</v>
          </cell>
          <cell r="F20" t="str">
            <v/>
          </cell>
        </row>
        <row r="21">
          <cell r="B21" t="str">
            <v>50–59 years</v>
          </cell>
          <cell r="C21">
            <v>74.78</v>
          </cell>
          <cell r="D21">
            <v>22.29</v>
          </cell>
          <cell r="E21" t="str">
            <v>.</v>
          </cell>
          <cell r="F21" t="str">
            <v/>
          </cell>
        </row>
        <row r="22">
          <cell r="B22" t="str">
            <v>60–64 years</v>
          </cell>
          <cell r="C22" t="str">
            <v>S</v>
          </cell>
          <cell r="D22">
            <v>71.599999999999994</v>
          </cell>
          <cell r="E22" t="str">
            <v/>
          </cell>
          <cell r="F22" t="str">
            <v/>
          </cell>
        </row>
        <row r="23">
          <cell r="B23" t="str">
            <v>65 years and over</v>
          </cell>
          <cell r="C23" t="str">
            <v>S</v>
          </cell>
          <cell r="D23">
            <v>29.22</v>
          </cell>
          <cell r="E23" t="str">
            <v/>
          </cell>
          <cell r="F23" t="str">
            <v/>
          </cell>
        </row>
        <row r="24">
          <cell r="B24" t="str">
            <v>15–29 years</v>
          </cell>
          <cell r="C24">
            <v>72.819999999999993</v>
          </cell>
          <cell r="D24">
            <v>15.32</v>
          </cell>
          <cell r="E24" t="str">
            <v>.</v>
          </cell>
          <cell r="F24" t="str">
            <v/>
          </cell>
        </row>
        <row r="25">
          <cell r="B25" t="str">
            <v>30–64 years</v>
          </cell>
          <cell r="C25">
            <v>72.91</v>
          </cell>
          <cell r="D25">
            <v>9.68</v>
          </cell>
          <cell r="E25" t="str">
            <v>.‡</v>
          </cell>
          <cell r="F25" t="str">
            <v/>
          </cell>
        </row>
        <row r="26">
          <cell r="B26" t="str">
            <v>65 years and over</v>
          </cell>
          <cell r="C26" t="str">
            <v>S</v>
          </cell>
          <cell r="D26">
            <v>29.22</v>
          </cell>
          <cell r="E26" t="str">
            <v/>
          </cell>
          <cell r="F26" t="str">
            <v/>
          </cell>
        </row>
        <row r="27">
          <cell r="B27" t="str">
            <v>15–19 years</v>
          </cell>
          <cell r="C27" t="str">
            <v>S</v>
          </cell>
          <cell r="D27">
            <v>52.8</v>
          </cell>
          <cell r="E27" t="str">
            <v/>
          </cell>
          <cell r="F27" t="str">
            <v/>
          </cell>
        </row>
        <row r="28">
          <cell r="B28" t="str">
            <v>20–29 years</v>
          </cell>
          <cell r="C28">
            <v>73.849999999999994</v>
          </cell>
          <cell r="D28">
            <v>15.81</v>
          </cell>
          <cell r="E28" t="str">
            <v>.</v>
          </cell>
          <cell r="F28" t="str">
            <v/>
          </cell>
        </row>
        <row r="29">
          <cell r="B29" t="str">
            <v>NZ European</v>
          </cell>
          <cell r="C29">
            <v>70.099999999999994</v>
          </cell>
          <cell r="D29">
            <v>10.050000000000001</v>
          </cell>
          <cell r="E29" t="str">
            <v>.</v>
          </cell>
          <cell r="F29" t="str">
            <v/>
          </cell>
        </row>
        <row r="30">
          <cell r="B30" t="str">
            <v>Māori</v>
          </cell>
          <cell r="C30">
            <v>85.07</v>
          </cell>
          <cell r="D30">
            <v>8.1</v>
          </cell>
          <cell r="E30" t="str">
            <v>.‡</v>
          </cell>
          <cell r="F30" t="str">
            <v/>
          </cell>
        </row>
        <row r="31">
          <cell r="B31" t="str">
            <v>Pacific peoples</v>
          </cell>
          <cell r="C31">
            <v>66.25</v>
          </cell>
          <cell r="D31">
            <v>25.74</v>
          </cell>
          <cell r="E31" t="str">
            <v>.</v>
          </cell>
          <cell r="F31" t="str">
            <v/>
          </cell>
        </row>
        <row r="32">
          <cell r="B32" t="str">
            <v>Asian</v>
          </cell>
          <cell r="C32" t="str">
            <v>S</v>
          </cell>
          <cell r="D32">
            <v>55.29</v>
          </cell>
          <cell r="E32" t="str">
            <v/>
          </cell>
          <cell r="F32" t="str">
            <v/>
          </cell>
        </row>
        <row r="33">
          <cell r="B33" t="str">
            <v>Chinese</v>
          </cell>
          <cell r="C33">
            <v>0</v>
          </cell>
          <cell r="D33">
            <v>0</v>
          </cell>
          <cell r="E33" t="str">
            <v>.</v>
          </cell>
          <cell r="F33" t="str">
            <v>*</v>
          </cell>
        </row>
        <row r="34">
          <cell r="B34" t="str">
            <v>Indian</v>
          </cell>
          <cell r="C34" t="str">
            <v>S</v>
          </cell>
          <cell r="D34">
            <v>62.99</v>
          </cell>
          <cell r="E34" t="str">
            <v/>
          </cell>
          <cell r="F34" t="str">
            <v/>
          </cell>
        </row>
        <row r="35">
          <cell r="B35" t="str">
            <v>Other Asian ethnicity</v>
          </cell>
          <cell r="C35">
            <v>0</v>
          </cell>
          <cell r="D35">
            <v>0</v>
          </cell>
          <cell r="E35" t="str">
            <v>.</v>
          </cell>
          <cell r="F35" t="str">
            <v>*</v>
          </cell>
        </row>
        <row r="36">
          <cell r="B36" t="str">
            <v>Other ethnicity</v>
          </cell>
          <cell r="C36" t="str">
            <v>S</v>
          </cell>
          <cell r="D36">
            <v>95.31</v>
          </cell>
          <cell r="E36" t="str">
            <v/>
          </cell>
          <cell r="F36" t="str">
            <v/>
          </cell>
        </row>
        <row r="37">
          <cell r="B37" t="str">
            <v>Other ethnicity (except European and Māori)</v>
          </cell>
          <cell r="C37">
            <v>66.17</v>
          </cell>
          <cell r="D37">
            <v>20.2</v>
          </cell>
          <cell r="E37" t="str">
            <v>.</v>
          </cell>
          <cell r="F37" t="str">
            <v/>
          </cell>
        </row>
        <row r="38">
          <cell r="B38" t="str">
            <v>Other ethnicity (except European, Māori and Asian)</v>
          </cell>
          <cell r="C38">
            <v>66.47</v>
          </cell>
          <cell r="D38">
            <v>22.43</v>
          </cell>
          <cell r="E38" t="str">
            <v>.</v>
          </cell>
          <cell r="F38" t="str">
            <v/>
          </cell>
        </row>
        <row r="39">
          <cell r="B39" t="str">
            <v>Other ethnicity (except European, Māori and Pacific)</v>
          </cell>
          <cell r="C39" t="str">
            <v>S</v>
          </cell>
          <cell r="D39">
            <v>42.41</v>
          </cell>
          <cell r="E39" t="str">
            <v/>
          </cell>
          <cell r="F39" t="str">
            <v/>
          </cell>
        </row>
        <row r="40">
          <cell r="B40">
            <v>2018</v>
          </cell>
          <cell r="C40">
            <v>74.44</v>
          </cell>
          <cell r="D40">
            <v>11.72</v>
          </cell>
          <cell r="E40" t="str">
            <v>.</v>
          </cell>
          <cell r="F40" t="str">
            <v/>
          </cell>
        </row>
        <row r="41">
          <cell r="B41" t="str">
            <v>2019/20</v>
          </cell>
          <cell r="C41">
            <v>69.010000000000005</v>
          </cell>
          <cell r="D41">
            <v>9.86</v>
          </cell>
          <cell r="E41" t="str">
            <v>.‡</v>
          </cell>
          <cell r="F41" t="str">
            <v/>
          </cell>
        </row>
        <row r="42">
          <cell r="B42" t="str">
            <v>Auckland</v>
          </cell>
          <cell r="C42">
            <v>62.16</v>
          </cell>
          <cell r="D42">
            <v>13.64</v>
          </cell>
          <cell r="E42" t="str">
            <v>.</v>
          </cell>
          <cell r="F42" t="str">
            <v/>
          </cell>
        </row>
        <row r="43">
          <cell r="B43" t="str">
            <v>Wellington</v>
          </cell>
          <cell r="C43">
            <v>71.180000000000007</v>
          </cell>
          <cell r="D43">
            <v>15.98</v>
          </cell>
          <cell r="E43" t="str">
            <v>.</v>
          </cell>
          <cell r="F43" t="str">
            <v/>
          </cell>
        </row>
        <row r="44">
          <cell r="B44" t="str">
            <v>Rest of North Island</v>
          </cell>
          <cell r="C44">
            <v>70.88</v>
          </cell>
          <cell r="D44">
            <v>13.08</v>
          </cell>
          <cell r="E44" t="str">
            <v>.</v>
          </cell>
          <cell r="F44" t="str">
            <v/>
          </cell>
        </row>
        <row r="45">
          <cell r="B45" t="str">
            <v>Canterbury</v>
          </cell>
          <cell r="C45">
            <v>83.83</v>
          </cell>
          <cell r="D45">
            <v>16.05</v>
          </cell>
          <cell r="E45" t="str">
            <v>.</v>
          </cell>
          <cell r="F45" t="str">
            <v/>
          </cell>
        </row>
        <row r="46">
          <cell r="B46" t="str">
            <v>Rest of South Island</v>
          </cell>
          <cell r="C46">
            <v>84.67</v>
          </cell>
          <cell r="D46">
            <v>20.38</v>
          </cell>
          <cell r="E46" t="str">
            <v>.</v>
          </cell>
          <cell r="F46" t="str">
            <v/>
          </cell>
        </row>
        <row r="47">
          <cell r="B47" t="str">
            <v>Major urban area</v>
          </cell>
          <cell r="C47">
            <v>72.47</v>
          </cell>
          <cell r="D47">
            <v>10.61</v>
          </cell>
          <cell r="E47" t="str">
            <v>.</v>
          </cell>
          <cell r="F47" t="str">
            <v/>
          </cell>
        </row>
        <row r="48">
          <cell r="B48" t="str">
            <v>Large urban area</v>
          </cell>
          <cell r="C48">
            <v>86.73</v>
          </cell>
          <cell r="D48">
            <v>12.56</v>
          </cell>
          <cell r="E48" t="str">
            <v>.</v>
          </cell>
          <cell r="F48" t="str">
            <v/>
          </cell>
        </row>
        <row r="49">
          <cell r="B49" t="str">
            <v>Medium urban area</v>
          </cell>
          <cell r="C49">
            <v>84.83</v>
          </cell>
          <cell r="D49">
            <v>22.67</v>
          </cell>
          <cell r="E49" t="str">
            <v>.</v>
          </cell>
          <cell r="F49" t="str">
            <v/>
          </cell>
        </row>
        <row r="50">
          <cell r="B50" t="str">
            <v>Small urban area</v>
          </cell>
          <cell r="C50">
            <v>56.13</v>
          </cell>
          <cell r="D50">
            <v>23.51</v>
          </cell>
          <cell r="E50" t="str">
            <v>.</v>
          </cell>
          <cell r="F50" t="str">
            <v/>
          </cell>
        </row>
        <row r="51">
          <cell r="B51" t="str">
            <v>Rural settlement/rural other</v>
          </cell>
          <cell r="C51">
            <v>58.48</v>
          </cell>
          <cell r="D51">
            <v>25.1</v>
          </cell>
          <cell r="E51" t="str">
            <v>.</v>
          </cell>
          <cell r="F51" t="str">
            <v/>
          </cell>
        </row>
        <row r="52">
          <cell r="B52" t="str">
            <v>Major urban area</v>
          </cell>
          <cell r="C52">
            <v>72.47</v>
          </cell>
          <cell r="D52">
            <v>10.61</v>
          </cell>
          <cell r="E52" t="str">
            <v>.</v>
          </cell>
          <cell r="F52" t="str">
            <v/>
          </cell>
        </row>
        <row r="53">
          <cell r="B53" t="str">
            <v>Medium/large urban area</v>
          </cell>
          <cell r="C53">
            <v>85.96</v>
          </cell>
          <cell r="D53">
            <v>11.07</v>
          </cell>
          <cell r="E53" t="str">
            <v>.</v>
          </cell>
          <cell r="F53" t="str">
            <v/>
          </cell>
        </row>
        <row r="54">
          <cell r="B54" t="str">
            <v>Small urban/rural area</v>
          </cell>
          <cell r="C54">
            <v>57.53</v>
          </cell>
          <cell r="D54">
            <v>17.690000000000001</v>
          </cell>
          <cell r="E54" t="str">
            <v>.</v>
          </cell>
          <cell r="F54" t="str">
            <v/>
          </cell>
        </row>
        <row r="55">
          <cell r="B55" t="str">
            <v>Quintile 1 (least deprived)</v>
          </cell>
          <cell r="C55">
            <v>59.76</v>
          </cell>
          <cell r="D55">
            <v>29.24</v>
          </cell>
          <cell r="E55" t="str">
            <v>.</v>
          </cell>
          <cell r="F55" t="str">
            <v/>
          </cell>
        </row>
        <row r="56">
          <cell r="B56" t="str">
            <v>Quintile 2</v>
          </cell>
          <cell r="C56">
            <v>60.37</v>
          </cell>
          <cell r="D56">
            <v>25.57</v>
          </cell>
          <cell r="E56" t="str">
            <v>.</v>
          </cell>
          <cell r="F56" t="str">
            <v/>
          </cell>
        </row>
        <row r="57">
          <cell r="B57" t="str">
            <v>Quintile 3</v>
          </cell>
          <cell r="C57" t="str">
            <v>Ŝ</v>
          </cell>
          <cell r="D57">
            <v>14.8</v>
          </cell>
          <cell r="E57" t="str">
            <v/>
          </cell>
          <cell r="F57" t="str">
            <v/>
          </cell>
        </row>
        <row r="58">
          <cell r="B58" t="str">
            <v>Quintile 4</v>
          </cell>
          <cell r="C58">
            <v>68.48</v>
          </cell>
          <cell r="D58">
            <v>16.920000000000002</v>
          </cell>
          <cell r="E58" t="str">
            <v>.</v>
          </cell>
          <cell r="F58" t="str">
            <v/>
          </cell>
        </row>
        <row r="59">
          <cell r="B59" t="str">
            <v>Quintile 5 (most deprived)</v>
          </cell>
          <cell r="C59">
            <v>81.099999999999994</v>
          </cell>
          <cell r="D59">
            <v>9.42</v>
          </cell>
          <cell r="E59" t="str">
            <v>.‡</v>
          </cell>
          <cell r="F59" t="str">
            <v/>
          </cell>
        </row>
        <row r="60">
          <cell r="B60" t="str">
            <v>Had partner within last 12 months</v>
          </cell>
          <cell r="C60">
            <v>71.819999999999993</v>
          </cell>
          <cell r="D60">
            <v>7.67</v>
          </cell>
          <cell r="E60" t="str">
            <v>.</v>
          </cell>
          <cell r="F60" t="str">
            <v/>
          </cell>
        </row>
        <row r="61">
          <cell r="B61" t="str">
            <v>Has ever had a partner</v>
          </cell>
          <cell r="C61">
            <v>71.819999999999993</v>
          </cell>
          <cell r="D61">
            <v>7.67</v>
          </cell>
          <cell r="E61" t="str">
            <v>.</v>
          </cell>
          <cell r="F61" t="str">
            <v/>
          </cell>
        </row>
        <row r="62">
          <cell r="B62" t="str">
            <v>Partnered – legally registered</v>
          </cell>
          <cell r="C62">
            <v>64.52</v>
          </cell>
          <cell r="D62">
            <v>12.39</v>
          </cell>
          <cell r="E62" t="str">
            <v>.</v>
          </cell>
          <cell r="F62" t="str">
            <v/>
          </cell>
        </row>
        <row r="63">
          <cell r="B63" t="str">
            <v>Partnered – not legally registered</v>
          </cell>
          <cell r="C63">
            <v>71.83</v>
          </cell>
          <cell r="D63">
            <v>22.56</v>
          </cell>
          <cell r="E63" t="str">
            <v>.</v>
          </cell>
          <cell r="F63" t="str">
            <v/>
          </cell>
        </row>
        <row r="64">
          <cell r="B64" t="str">
            <v>Non-partnered</v>
          </cell>
          <cell r="C64">
            <v>79.3</v>
          </cell>
          <cell r="D64">
            <v>9.94</v>
          </cell>
          <cell r="E64" t="str">
            <v>.‡</v>
          </cell>
          <cell r="F64" t="str">
            <v/>
          </cell>
        </row>
        <row r="65">
          <cell r="B65" t="str">
            <v>Never married and never in a civil union</v>
          </cell>
          <cell r="C65">
            <v>74.3</v>
          </cell>
          <cell r="D65">
            <v>18.45</v>
          </cell>
          <cell r="E65" t="str">
            <v>.</v>
          </cell>
          <cell r="F65" t="str">
            <v/>
          </cell>
        </row>
        <row r="66">
          <cell r="B66" t="str">
            <v>Divorced</v>
          </cell>
          <cell r="C66" t="str">
            <v>S</v>
          </cell>
          <cell r="D66">
            <v>46.57</v>
          </cell>
          <cell r="E66" t="str">
            <v/>
          </cell>
          <cell r="F66" t="str">
            <v/>
          </cell>
        </row>
        <row r="67">
          <cell r="B67" t="str">
            <v>Widowed/surviving partner</v>
          </cell>
          <cell r="C67" t="str">
            <v>S</v>
          </cell>
          <cell r="D67">
            <v>46.75</v>
          </cell>
          <cell r="E67" t="str">
            <v/>
          </cell>
          <cell r="F67" t="str">
            <v/>
          </cell>
        </row>
        <row r="68">
          <cell r="B68" t="str">
            <v>Separated</v>
          </cell>
          <cell r="C68">
            <v>82.41</v>
          </cell>
          <cell r="D68">
            <v>13.88</v>
          </cell>
          <cell r="E68" t="str">
            <v>.</v>
          </cell>
          <cell r="F68" t="str">
            <v/>
          </cell>
        </row>
        <row r="69">
          <cell r="B69" t="str">
            <v>Married/civil union/de facto</v>
          </cell>
          <cell r="C69">
            <v>64.52</v>
          </cell>
          <cell r="D69">
            <v>12.39</v>
          </cell>
          <cell r="E69" t="str">
            <v>.</v>
          </cell>
          <cell r="F69" t="str">
            <v/>
          </cell>
        </row>
        <row r="70">
          <cell r="B70" t="str">
            <v>Adults with disability</v>
          </cell>
          <cell r="C70" t="str">
            <v>Ŝ</v>
          </cell>
          <cell r="D70">
            <v>13.34</v>
          </cell>
          <cell r="E70" t="str">
            <v/>
          </cell>
          <cell r="F70" t="str">
            <v/>
          </cell>
        </row>
        <row r="71">
          <cell r="B71" t="str">
            <v>Adults without disability</v>
          </cell>
          <cell r="C71">
            <v>69.94</v>
          </cell>
          <cell r="D71">
            <v>8.02</v>
          </cell>
          <cell r="E71" t="str">
            <v>.</v>
          </cell>
          <cell r="F71" t="str">
            <v/>
          </cell>
        </row>
        <row r="72">
          <cell r="B72" t="str">
            <v>Low level of psychological distress</v>
          </cell>
          <cell r="C72">
            <v>68.72</v>
          </cell>
          <cell r="D72">
            <v>9.81</v>
          </cell>
          <cell r="E72" t="str">
            <v>.‡</v>
          </cell>
          <cell r="F72" t="str">
            <v/>
          </cell>
        </row>
        <row r="73">
          <cell r="B73" t="str">
            <v>Moderate level of psychological distress</v>
          </cell>
          <cell r="C73">
            <v>70.569999999999993</v>
          </cell>
          <cell r="D73">
            <v>21.19</v>
          </cell>
          <cell r="E73" t="str">
            <v>.</v>
          </cell>
          <cell r="F73" t="str">
            <v/>
          </cell>
        </row>
        <row r="74">
          <cell r="B74" t="str">
            <v>High level of psychological distress</v>
          </cell>
          <cell r="C74" t="str">
            <v>Ŝ</v>
          </cell>
          <cell r="D74">
            <v>7.51</v>
          </cell>
          <cell r="E74" t="str">
            <v/>
          </cell>
          <cell r="F74" t="str">
            <v>*</v>
          </cell>
        </row>
        <row r="75">
          <cell r="B75" t="str">
            <v>No probable serious mental illness</v>
          </cell>
          <cell r="C75">
            <v>68.72</v>
          </cell>
          <cell r="D75">
            <v>9.81</v>
          </cell>
          <cell r="E75" t="str">
            <v>.‡</v>
          </cell>
          <cell r="F75" t="str">
            <v/>
          </cell>
        </row>
        <row r="76">
          <cell r="B76" t="str">
            <v>Probable serious mental illness</v>
          </cell>
          <cell r="C76">
            <v>70.569999999999993</v>
          </cell>
          <cell r="D76">
            <v>21.19</v>
          </cell>
          <cell r="E76" t="str">
            <v>.</v>
          </cell>
          <cell r="F76" t="str">
            <v/>
          </cell>
        </row>
        <row r="77">
          <cell r="B77" t="str">
            <v>Employed</v>
          </cell>
          <cell r="C77">
            <v>65.2</v>
          </cell>
          <cell r="D77">
            <v>11.03</v>
          </cell>
          <cell r="E77" t="str">
            <v>.</v>
          </cell>
          <cell r="F77" t="str">
            <v/>
          </cell>
        </row>
        <row r="78">
          <cell r="B78" t="str">
            <v>Unemployed</v>
          </cell>
          <cell r="C78" t="str">
            <v>Ŝ</v>
          </cell>
          <cell r="D78">
            <v>7.16</v>
          </cell>
          <cell r="E78" t="str">
            <v/>
          </cell>
          <cell r="F78" t="str">
            <v>*</v>
          </cell>
        </row>
        <row r="79">
          <cell r="B79" t="str">
            <v>Retired</v>
          </cell>
          <cell r="C79" t="str">
            <v>S</v>
          </cell>
          <cell r="D79">
            <v>34.229999999999997</v>
          </cell>
          <cell r="E79" t="str">
            <v/>
          </cell>
          <cell r="F79" t="str">
            <v/>
          </cell>
        </row>
        <row r="80">
          <cell r="B80" t="str">
            <v>Home or caring duties or voluntary work</v>
          </cell>
          <cell r="C80">
            <v>87.01</v>
          </cell>
          <cell r="D80">
            <v>17.77</v>
          </cell>
          <cell r="E80" t="str">
            <v>.</v>
          </cell>
          <cell r="F80" t="str">
            <v/>
          </cell>
        </row>
        <row r="81">
          <cell r="B81" t="str">
            <v>Not employed, studying</v>
          </cell>
          <cell r="C81" t="str">
            <v>Ŝ</v>
          </cell>
          <cell r="D81">
            <v>12.09</v>
          </cell>
          <cell r="E81" t="str">
            <v/>
          </cell>
          <cell r="F81" t="str">
            <v/>
          </cell>
        </row>
        <row r="82">
          <cell r="B82" t="str">
            <v>Not employed, not actively seeking work/unable to work</v>
          </cell>
          <cell r="C82" t="str">
            <v>S</v>
          </cell>
          <cell r="D82">
            <v>36.79</v>
          </cell>
          <cell r="E82" t="str">
            <v/>
          </cell>
          <cell r="F82" t="str">
            <v/>
          </cell>
        </row>
        <row r="83">
          <cell r="B83" t="str">
            <v>Other employment status</v>
          </cell>
          <cell r="C83">
            <v>84.56</v>
          </cell>
          <cell r="D83">
            <v>33.94</v>
          </cell>
          <cell r="E83" t="str">
            <v>.</v>
          </cell>
          <cell r="F83" t="str">
            <v/>
          </cell>
        </row>
        <row r="84">
          <cell r="B84" t="str">
            <v>Not in the labour force</v>
          </cell>
          <cell r="C84">
            <v>78.739999999999995</v>
          </cell>
          <cell r="D84">
            <v>10.72</v>
          </cell>
          <cell r="E84" t="str">
            <v>.</v>
          </cell>
          <cell r="F84" t="str">
            <v/>
          </cell>
        </row>
        <row r="85">
          <cell r="B85" t="str">
            <v>Personal income: $20,000 or less</v>
          </cell>
          <cell r="C85">
            <v>79.36</v>
          </cell>
          <cell r="D85">
            <v>12.22</v>
          </cell>
          <cell r="E85" t="str">
            <v>.</v>
          </cell>
          <cell r="F85" t="str">
            <v/>
          </cell>
        </row>
        <row r="86">
          <cell r="B86" t="str">
            <v>Personal income: $20,001–$40,000</v>
          </cell>
          <cell r="C86">
            <v>73.11</v>
          </cell>
          <cell r="D86">
            <v>14.14</v>
          </cell>
          <cell r="E86" t="str">
            <v>.</v>
          </cell>
          <cell r="F86" t="str">
            <v/>
          </cell>
        </row>
        <row r="87">
          <cell r="B87" t="str">
            <v>Personal income: $40,001–$60,000</v>
          </cell>
          <cell r="C87">
            <v>80.53</v>
          </cell>
          <cell r="D87">
            <v>15.38</v>
          </cell>
          <cell r="E87" t="str">
            <v>.</v>
          </cell>
          <cell r="F87" t="str">
            <v/>
          </cell>
        </row>
        <row r="88">
          <cell r="B88" t="str">
            <v>Personal income: $60,001 or more</v>
          </cell>
          <cell r="C88">
            <v>52.34</v>
          </cell>
          <cell r="D88">
            <v>19.579999999999998</v>
          </cell>
          <cell r="E88" t="str">
            <v>.</v>
          </cell>
          <cell r="F88" t="str">
            <v/>
          </cell>
        </row>
        <row r="89">
          <cell r="B89" t="str">
            <v>Household income: $40,000 or less</v>
          </cell>
          <cell r="C89">
            <v>76.650000000000006</v>
          </cell>
          <cell r="D89">
            <v>9.92</v>
          </cell>
          <cell r="E89" t="str">
            <v>.‡</v>
          </cell>
          <cell r="F89" t="str">
            <v/>
          </cell>
        </row>
        <row r="90">
          <cell r="B90" t="str">
            <v>Household income: $40,001–$60,000</v>
          </cell>
          <cell r="C90">
            <v>71.84</v>
          </cell>
          <cell r="D90">
            <v>17.059999999999999</v>
          </cell>
          <cell r="E90" t="str">
            <v>.</v>
          </cell>
          <cell r="F90" t="str">
            <v/>
          </cell>
        </row>
        <row r="91">
          <cell r="B91" t="str">
            <v>Household income: $60,001–$100,000</v>
          </cell>
          <cell r="C91">
            <v>85.62</v>
          </cell>
          <cell r="D91">
            <v>11.12</v>
          </cell>
          <cell r="E91" t="str">
            <v>.</v>
          </cell>
          <cell r="F91" t="str">
            <v/>
          </cell>
        </row>
        <row r="92">
          <cell r="B92" t="str">
            <v>Household income: $100,001 or more</v>
          </cell>
          <cell r="C92">
            <v>55.46</v>
          </cell>
          <cell r="D92">
            <v>19.34</v>
          </cell>
          <cell r="E92" t="str">
            <v>.</v>
          </cell>
          <cell r="F92" t="str">
            <v/>
          </cell>
        </row>
        <row r="93">
          <cell r="B93" t="str">
            <v>Not at all limited</v>
          </cell>
          <cell r="C93">
            <v>58.9</v>
          </cell>
          <cell r="D93">
            <v>16.100000000000001</v>
          </cell>
          <cell r="E93" t="str">
            <v>.</v>
          </cell>
          <cell r="F93" t="str">
            <v/>
          </cell>
        </row>
        <row r="94">
          <cell r="B94" t="str">
            <v>A little limited</v>
          </cell>
          <cell r="C94">
            <v>71.19</v>
          </cell>
          <cell r="D94">
            <v>23.54</v>
          </cell>
          <cell r="E94" t="str">
            <v>.</v>
          </cell>
          <cell r="F94" t="str">
            <v/>
          </cell>
        </row>
        <row r="95">
          <cell r="B95" t="str">
            <v>Quite limited</v>
          </cell>
          <cell r="C95">
            <v>95.87</v>
          </cell>
          <cell r="D95">
            <v>7.09</v>
          </cell>
          <cell r="E95" t="str">
            <v>.‡</v>
          </cell>
          <cell r="F95" t="str">
            <v>*</v>
          </cell>
        </row>
        <row r="96">
          <cell r="B96" t="str">
            <v>Very limited</v>
          </cell>
          <cell r="C96">
            <v>54.5</v>
          </cell>
          <cell r="D96">
            <v>26.18</v>
          </cell>
          <cell r="E96" t="str">
            <v>.</v>
          </cell>
          <cell r="F96" t="str">
            <v/>
          </cell>
        </row>
        <row r="97">
          <cell r="B97" t="str">
            <v>Couldn't buy it</v>
          </cell>
          <cell r="C97">
            <v>81.83</v>
          </cell>
          <cell r="D97">
            <v>11.18</v>
          </cell>
          <cell r="E97" t="str">
            <v>.</v>
          </cell>
          <cell r="F97" t="str">
            <v/>
          </cell>
        </row>
        <row r="98">
          <cell r="B98" t="str">
            <v>Not at all limited</v>
          </cell>
          <cell r="C98">
            <v>58.9</v>
          </cell>
          <cell r="D98">
            <v>16.100000000000001</v>
          </cell>
          <cell r="E98" t="str">
            <v>.</v>
          </cell>
          <cell r="F98" t="str">
            <v/>
          </cell>
        </row>
        <row r="99">
          <cell r="B99" t="str">
            <v>A little limited</v>
          </cell>
          <cell r="C99">
            <v>71.19</v>
          </cell>
          <cell r="D99">
            <v>23.54</v>
          </cell>
          <cell r="E99" t="str">
            <v>.</v>
          </cell>
          <cell r="F99" t="str">
            <v/>
          </cell>
        </row>
        <row r="100">
          <cell r="B100" t="str">
            <v>Quite or very limited</v>
          </cell>
          <cell r="C100">
            <v>74.44</v>
          </cell>
          <cell r="D100">
            <v>15.96</v>
          </cell>
          <cell r="E100" t="str">
            <v>.</v>
          </cell>
          <cell r="F100" t="str">
            <v/>
          </cell>
        </row>
        <row r="101">
          <cell r="B101" t="str">
            <v>Couldn't buy it</v>
          </cell>
          <cell r="C101">
            <v>81.83</v>
          </cell>
          <cell r="D101">
            <v>11.18</v>
          </cell>
          <cell r="E101" t="str">
            <v>.</v>
          </cell>
          <cell r="F101" t="str">
            <v/>
          </cell>
        </row>
        <row r="102">
          <cell r="B102" t="str">
            <v>Yes, can meet unexpected expense</v>
          </cell>
          <cell r="C102">
            <v>67.45</v>
          </cell>
          <cell r="D102">
            <v>10.06</v>
          </cell>
          <cell r="E102" t="str">
            <v>.</v>
          </cell>
          <cell r="F102" t="str">
            <v/>
          </cell>
        </row>
        <row r="103">
          <cell r="B103" t="str">
            <v>No, cannot meet unexpected expense</v>
          </cell>
          <cell r="C103">
            <v>80.400000000000006</v>
          </cell>
          <cell r="D103">
            <v>10.43</v>
          </cell>
          <cell r="E103" t="str">
            <v>.</v>
          </cell>
          <cell r="F103" t="str">
            <v/>
          </cell>
        </row>
        <row r="104">
          <cell r="B104" t="str">
            <v>Household had no vehicle access</v>
          </cell>
          <cell r="C104" t="str">
            <v>Ŝ</v>
          </cell>
          <cell r="D104">
            <v>16.21</v>
          </cell>
          <cell r="E104" t="str">
            <v/>
          </cell>
          <cell r="F104" t="str">
            <v/>
          </cell>
        </row>
        <row r="105">
          <cell r="B105" t="str">
            <v>Household had vehicle access</v>
          </cell>
          <cell r="C105">
            <v>70.739999999999995</v>
          </cell>
          <cell r="D105">
            <v>7.89</v>
          </cell>
          <cell r="E105" t="str">
            <v>.</v>
          </cell>
          <cell r="F105" t="str">
            <v/>
          </cell>
        </row>
        <row r="106">
          <cell r="B106" t="str">
            <v>Household had no access to device</v>
          </cell>
          <cell r="C106" t="str">
            <v>Ŝ</v>
          </cell>
          <cell r="D106">
            <v>9.23</v>
          </cell>
          <cell r="E106" t="str">
            <v/>
          </cell>
          <cell r="F106" t="str">
            <v>*</v>
          </cell>
        </row>
        <row r="107">
          <cell r="B107" t="str">
            <v>Household had access to device</v>
          </cell>
          <cell r="C107">
            <v>71.55</v>
          </cell>
          <cell r="D107">
            <v>7.72</v>
          </cell>
          <cell r="E107" t="str">
            <v>.</v>
          </cell>
          <cell r="F107" t="str">
            <v/>
          </cell>
        </row>
        <row r="108">
          <cell r="B108" t="str">
            <v>One person household</v>
          </cell>
          <cell r="C108">
            <v>76.849999999999994</v>
          </cell>
          <cell r="D108">
            <v>12.52</v>
          </cell>
          <cell r="E108" t="str">
            <v>.</v>
          </cell>
          <cell r="F108" t="str">
            <v/>
          </cell>
        </row>
        <row r="109">
          <cell r="B109" t="str">
            <v>One parent with child(ren)</v>
          </cell>
          <cell r="C109">
            <v>84.99</v>
          </cell>
          <cell r="D109">
            <v>11.67</v>
          </cell>
          <cell r="E109" t="str">
            <v>.</v>
          </cell>
          <cell r="F109" t="str">
            <v/>
          </cell>
        </row>
        <row r="110">
          <cell r="B110" t="str">
            <v>Couple only</v>
          </cell>
          <cell r="C110">
            <v>51.4</v>
          </cell>
          <cell r="D110">
            <v>25.1</v>
          </cell>
          <cell r="E110" t="str">
            <v>.</v>
          </cell>
          <cell r="F110" t="str">
            <v/>
          </cell>
        </row>
        <row r="111">
          <cell r="B111" t="str">
            <v>Couple with child(ren)</v>
          </cell>
          <cell r="C111">
            <v>75.63</v>
          </cell>
          <cell r="D111">
            <v>14.66</v>
          </cell>
          <cell r="E111" t="str">
            <v>.</v>
          </cell>
          <cell r="F111" t="str">
            <v/>
          </cell>
        </row>
        <row r="112">
          <cell r="B112" t="str">
            <v>Other multi-person household</v>
          </cell>
          <cell r="C112" t="str">
            <v>S</v>
          </cell>
          <cell r="D112">
            <v>30.88</v>
          </cell>
          <cell r="E112" t="str">
            <v/>
          </cell>
          <cell r="F112" t="str">
            <v/>
          </cell>
        </row>
        <row r="113">
          <cell r="B113" t="str">
            <v>Other household with couple and/or child</v>
          </cell>
          <cell r="C113">
            <v>66.11</v>
          </cell>
          <cell r="D113">
            <v>21.86</v>
          </cell>
          <cell r="E113" t="str">
            <v>.</v>
          </cell>
          <cell r="F113" t="str">
            <v/>
          </cell>
        </row>
        <row r="114">
          <cell r="B114" t="str">
            <v>One-person household</v>
          </cell>
          <cell r="C114">
            <v>76.849999999999994</v>
          </cell>
          <cell r="D114">
            <v>12.52</v>
          </cell>
          <cell r="E114" t="str">
            <v>.</v>
          </cell>
          <cell r="F114" t="str">
            <v/>
          </cell>
        </row>
        <row r="115">
          <cell r="B115" t="str">
            <v>Two-people household</v>
          </cell>
          <cell r="C115">
            <v>59.44</v>
          </cell>
          <cell r="D115">
            <v>16.61</v>
          </cell>
          <cell r="E115" t="str">
            <v>.</v>
          </cell>
          <cell r="F115" t="str">
            <v/>
          </cell>
        </row>
        <row r="116">
          <cell r="B116" t="str">
            <v>Three-people household</v>
          </cell>
          <cell r="C116">
            <v>78.88</v>
          </cell>
          <cell r="D116">
            <v>13.32</v>
          </cell>
          <cell r="E116" t="str">
            <v>.</v>
          </cell>
          <cell r="F116" t="str">
            <v/>
          </cell>
        </row>
        <row r="117">
          <cell r="B117" t="str">
            <v>Four-people household</v>
          </cell>
          <cell r="C117">
            <v>80.92</v>
          </cell>
          <cell r="D117">
            <v>14.49</v>
          </cell>
          <cell r="E117" t="str">
            <v>.</v>
          </cell>
          <cell r="F117" t="str">
            <v/>
          </cell>
        </row>
        <row r="118">
          <cell r="B118" t="str">
            <v>Five-or-more-people household</v>
          </cell>
          <cell r="C118">
            <v>67.849999999999994</v>
          </cell>
          <cell r="D118">
            <v>19.920000000000002</v>
          </cell>
          <cell r="E118" t="str">
            <v>.</v>
          </cell>
          <cell r="F118" t="str">
            <v/>
          </cell>
        </row>
        <row r="119">
          <cell r="B119" t="str">
            <v>No children in household</v>
          </cell>
          <cell r="C119">
            <v>62.94</v>
          </cell>
          <cell r="D119">
            <v>12.46</v>
          </cell>
          <cell r="E119" t="str">
            <v>.</v>
          </cell>
          <cell r="F119" t="str">
            <v/>
          </cell>
        </row>
        <row r="120">
          <cell r="B120" t="str">
            <v>One-child household</v>
          </cell>
          <cell r="C120">
            <v>75.61</v>
          </cell>
          <cell r="D120">
            <v>17.45</v>
          </cell>
          <cell r="E120" t="str">
            <v>.</v>
          </cell>
          <cell r="F120" t="str">
            <v/>
          </cell>
        </row>
        <row r="121">
          <cell r="B121" t="str">
            <v>Two-or-more-children household</v>
          </cell>
          <cell r="C121">
            <v>80.569999999999993</v>
          </cell>
          <cell r="D121">
            <v>11.45</v>
          </cell>
          <cell r="E121" t="str">
            <v>.</v>
          </cell>
          <cell r="F121" t="str">
            <v/>
          </cell>
        </row>
        <row r="122">
          <cell r="B122" t="str">
            <v>No children in household</v>
          </cell>
          <cell r="C122">
            <v>62.94</v>
          </cell>
          <cell r="D122">
            <v>12.46</v>
          </cell>
          <cell r="E122" t="str">
            <v>.</v>
          </cell>
          <cell r="F122" t="str">
            <v/>
          </cell>
        </row>
        <row r="123">
          <cell r="B123" t="str">
            <v>One-or-more-children household</v>
          </cell>
          <cell r="C123">
            <v>78.91</v>
          </cell>
          <cell r="D123">
            <v>9.0500000000000007</v>
          </cell>
          <cell r="E123" t="str">
            <v>.‡</v>
          </cell>
          <cell r="F123" t="str">
            <v/>
          </cell>
        </row>
        <row r="124">
          <cell r="B124" t="str">
            <v>Yes, lived at current address</v>
          </cell>
          <cell r="C124">
            <v>73.180000000000007</v>
          </cell>
          <cell r="D124">
            <v>8.9</v>
          </cell>
          <cell r="E124" t="str">
            <v>.‡</v>
          </cell>
          <cell r="F124" t="str">
            <v/>
          </cell>
        </row>
        <row r="125">
          <cell r="B125" t="str">
            <v>No, did not live at current address</v>
          </cell>
          <cell r="C125">
            <v>69.03</v>
          </cell>
          <cell r="D125">
            <v>13.05</v>
          </cell>
          <cell r="E125" t="str">
            <v>.</v>
          </cell>
          <cell r="F125" t="str">
            <v/>
          </cell>
        </row>
        <row r="126">
          <cell r="B126" t="str">
            <v>Owned</v>
          </cell>
          <cell r="C126">
            <v>64.02</v>
          </cell>
          <cell r="D126">
            <v>13.5</v>
          </cell>
          <cell r="E126" t="str">
            <v>.</v>
          </cell>
          <cell r="F126" t="str">
            <v/>
          </cell>
        </row>
        <row r="127">
          <cell r="B127" t="str">
            <v>Rented, private</v>
          </cell>
          <cell r="C127">
            <v>74.459999999999994</v>
          </cell>
          <cell r="D127">
            <v>11.53</v>
          </cell>
          <cell r="E127" t="str">
            <v>.</v>
          </cell>
          <cell r="F127" t="str">
            <v/>
          </cell>
        </row>
        <row r="128">
          <cell r="B128" t="str">
            <v>Rented, government</v>
          </cell>
          <cell r="C128">
            <v>89.06</v>
          </cell>
          <cell r="D128">
            <v>11</v>
          </cell>
          <cell r="E128" t="str">
            <v>.</v>
          </cell>
          <cell r="F128" t="str">
            <v/>
          </cell>
        </row>
        <row r="130">
          <cell r="B130"/>
          <cell r="C130"/>
          <cell r="D130"/>
          <cell r="E130"/>
          <cell r="F130"/>
        </row>
      </sheetData>
      <sheetData sheetId="1">
        <row r="4">
          <cell r="B4" t="str">
            <v>New Zealand Average</v>
          </cell>
          <cell r="C4">
            <v>54.04</v>
          </cell>
          <cell r="D4">
            <v>8.1199999999999992</v>
          </cell>
          <cell r="E4" t="str">
            <v>.</v>
          </cell>
          <cell r="F4" t="str">
            <v/>
          </cell>
        </row>
        <row r="5">
          <cell r="B5" t="str">
            <v>Male</v>
          </cell>
          <cell r="C5">
            <v>35.79</v>
          </cell>
          <cell r="D5">
            <v>16.2</v>
          </cell>
          <cell r="E5" t="str">
            <v>.</v>
          </cell>
          <cell r="F5" t="str">
            <v/>
          </cell>
        </row>
        <row r="6">
          <cell r="B6" t="str">
            <v>Female</v>
          </cell>
          <cell r="C6">
            <v>59.84</v>
          </cell>
          <cell r="D6">
            <v>9.59</v>
          </cell>
          <cell r="E6" t="str">
            <v>.‡</v>
          </cell>
          <cell r="F6" t="str">
            <v/>
          </cell>
        </row>
        <row r="7">
          <cell r="B7" t="str">
            <v>Cis-male</v>
          </cell>
          <cell r="C7">
            <v>34.67</v>
          </cell>
          <cell r="D7">
            <v>16.309999999999999</v>
          </cell>
          <cell r="E7" t="str">
            <v>.</v>
          </cell>
          <cell r="F7" t="str">
            <v/>
          </cell>
        </row>
        <row r="8">
          <cell r="B8" t="str">
            <v>Cis-female</v>
          </cell>
          <cell r="C8">
            <v>59.84</v>
          </cell>
          <cell r="D8">
            <v>9.61</v>
          </cell>
          <cell r="E8" t="str">
            <v>.‡</v>
          </cell>
          <cell r="F8" t="str">
            <v/>
          </cell>
        </row>
        <row r="9">
          <cell r="B9" t="str">
            <v>Gender-diverse or trans-gender</v>
          </cell>
          <cell r="C9" t="str">
            <v>S</v>
          </cell>
          <cell r="D9">
            <v>59.05</v>
          </cell>
          <cell r="E9" t="str">
            <v/>
          </cell>
          <cell r="F9" t="str">
            <v/>
          </cell>
        </row>
        <row r="10">
          <cell r="B10" t="str">
            <v>Heterosexual</v>
          </cell>
          <cell r="C10">
            <v>53</v>
          </cell>
          <cell r="D10">
            <v>8.4700000000000006</v>
          </cell>
          <cell r="E10" t="str">
            <v>.‡</v>
          </cell>
          <cell r="F10" t="str">
            <v/>
          </cell>
        </row>
        <row r="11">
          <cell r="B11" t="str">
            <v>Gay or lesbian</v>
          </cell>
          <cell r="C11" t="str">
            <v>Ŝ</v>
          </cell>
          <cell r="D11">
            <v>0</v>
          </cell>
          <cell r="E11" t="str">
            <v/>
          </cell>
          <cell r="F11" t="str">
            <v>*</v>
          </cell>
        </row>
        <row r="12">
          <cell r="B12" t="str">
            <v>Bisexual</v>
          </cell>
          <cell r="C12" t="str">
            <v>S</v>
          </cell>
          <cell r="D12">
            <v>39.15</v>
          </cell>
          <cell r="E12" t="str">
            <v/>
          </cell>
          <cell r="F12" t="str">
            <v/>
          </cell>
        </row>
        <row r="13">
          <cell r="B13" t="str">
            <v>Other sexual identity</v>
          </cell>
          <cell r="C13" t="str">
            <v>S</v>
          </cell>
          <cell r="D13">
            <v>138.02000000000001</v>
          </cell>
          <cell r="E13" t="str">
            <v/>
          </cell>
          <cell r="F13" t="str">
            <v/>
          </cell>
        </row>
        <row r="14">
          <cell r="B14" t="str">
            <v>People with diverse sexualities</v>
          </cell>
          <cell r="C14">
            <v>65.8</v>
          </cell>
          <cell r="D14">
            <v>29.8</v>
          </cell>
          <cell r="E14" t="str">
            <v>.</v>
          </cell>
          <cell r="F14" t="str">
            <v/>
          </cell>
        </row>
        <row r="15">
          <cell r="B15" t="str">
            <v>Not LGBT</v>
          </cell>
          <cell r="C15">
            <v>52.94</v>
          </cell>
          <cell r="D15">
            <v>8.33</v>
          </cell>
          <cell r="E15" t="str">
            <v>.‡</v>
          </cell>
          <cell r="F15" t="str">
            <v/>
          </cell>
        </row>
        <row r="16">
          <cell r="B16" t="str">
            <v>LGBT</v>
          </cell>
          <cell r="C16">
            <v>67.25</v>
          </cell>
          <cell r="D16">
            <v>26.78</v>
          </cell>
          <cell r="E16" t="str">
            <v>.</v>
          </cell>
          <cell r="F16" t="str">
            <v/>
          </cell>
        </row>
        <row r="17">
          <cell r="B17" t="str">
            <v>15–19 years</v>
          </cell>
          <cell r="C17" t="str">
            <v>S</v>
          </cell>
          <cell r="D17">
            <v>34.97</v>
          </cell>
          <cell r="E17" t="str">
            <v/>
          </cell>
          <cell r="F17" t="str">
            <v/>
          </cell>
        </row>
        <row r="18">
          <cell r="B18" t="str">
            <v>20–29 years</v>
          </cell>
          <cell r="C18">
            <v>60.53</v>
          </cell>
          <cell r="D18">
            <v>15.45</v>
          </cell>
          <cell r="E18" t="str">
            <v>.</v>
          </cell>
          <cell r="F18" t="str">
            <v/>
          </cell>
        </row>
        <row r="19">
          <cell r="B19" t="str">
            <v>30–39 years</v>
          </cell>
          <cell r="C19">
            <v>53.83</v>
          </cell>
          <cell r="D19">
            <v>16.850000000000001</v>
          </cell>
          <cell r="E19" t="str">
            <v>.</v>
          </cell>
          <cell r="F19" t="str">
            <v/>
          </cell>
        </row>
        <row r="20">
          <cell r="B20" t="str">
            <v>40–49 years</v>
          </cell>
          <cell r="C20">
            <v>59.25</v>
          </cell>
          <cell r="D20">
            <v>24.37</v>
          </cell>
          <cell r="E20" t="str">
            <v>.</v>
          </cell>
          <cell r="F20" t="str">
            <v/>
          </cell>
        </row>
        <row r="21">
          <cell r="B21" t="str">
            <v>50–59 years</v>
          </cell>
          <cell r="C21">
            <v>55.16</v>
          </cell>
          <cell r="D21">
            <v>25.93</v>
          </cell>
          <cell r="E21" t="str">
            <v>.</v>
          </cell>
          <cell r="F21" t="str">
            <v/>
          </cell>
        </row>
        <row r="22">
          <cell r="B22" t="str">
            <v>60–64 years</v>
          </cell>
          <cell r="C22" t="str">
            <v>S</v>
          </cell>
          <cell r="D22">
            <v>51.78</v>
          </cell>
          <cell r="E22" t="str">
            <v/>
          </cell>
          <cell r="F22" t="str">
            <v/>
          </cell>
        </row>
        <row r="23">
          <cell r="B23" t="str">
            <v>65 years and over</v>
          </cell>
          <cell r="C23" t="str">
            <v>S</v>
          </cell>
          <cell r="D23">
            <v>26.76</v>
          </cell>
          <cell r="E23" t="str">
            <v/>
          </cell>
          <cell r="F23" t="str">
            <v/>
          </cell>
        </row>
        <row r="24">
          <cell r="B24" t="str">
            <v>15–29 years</v>
          </cell>
          <cell r="C24">
            <v>55.46</v>
          </cell>
          <cell r="D24">
            <v>14.35</v>
          </cell>
          <cell r="E24" t="str">
            <v>.</v>
          </cell>
          <cell r="F24" t="str">
            <v/>
          </cell>
        </row>
        <row r="25">
          <cell r="B25" t="str">
            <v>30–64 years</v>
          </cell>
          <cell r="C25">
            <v>55.07</v>
          </cell>
          <cell r="D25">
            <v>10.87</v>
          </cell>
          <cell r="E25" t="str">
            <v>.</v>
          </cell>
          <cell r="F25" t="str">
            <v/>
          </cell>
        </row>
        <row r="26">
          <cell r="B26" t="str">
            <v>65 years and over</v>
          </cell>
          <cell r="C26" t="str">
            <v>S</v>
          </cell>
          <cell r="D26">
            <v>26.76</v>
          </cell>
          <cell r="E26" t="str">
            <v/>
          </cell>
          <cell r="F26" t="str">
            <v/>
          </cell>
        </row>
        <row r="27">
          <cell r="B27" t="str">
            <v>15–19 years</v>
          </cell>
          <cell r="C27" t="str">
            <v>S</v>
          </cell>
          <cell r="D27">
            <v>34.97</v>
          </cell>
          <cell r="E27" t="str">
            <v/>
          </cell>
          <cell r="F27" t="str">
            <v/>
          </cell>
        </row>
        <row r="28">
          <cell r="B28" t="str">
            <v>20–29 years</v>
          </cell>
          <cell r="C28">
            <v>60.53</v>
          </cell>
          <cell r="D28">
            <v>15.45</v>
          </cell>
          <cell r="E28" t="str">
            <v>.</v>
          </cell>
          <cell r="F28" t="str">
            <v/>
          </cell>
        </row>
        <row r="29">
          <cell r="B29" t="str">
            <v>NZ European</v>
          </cell>
          <cell r="C29">
            <v>48.37</v>
          </cell>
          <cell r="D29">
            <v>10.19</v>
          </cell>
          <cell r="E29" t="str">
            <v>.</v>
          </cell>
          <cell r="F29" t="str">
            <v/>
          </cell>
        </row>
        <row r="30">
          <cell r="B30" t="str">
            <v>Māori</v>
          </cell>
          <cell r="C30">
            <v>72.48</v>
          </cell>
          <cell r="D30">
            <v>10.050000000000001</v>
          </cell>
          <cell r="E30" t="str">
            <v>.</v>
          </cell>
          <cell r="F30" t="str">
            <v>*</v>
          </cell>
        </row>
        <row r="31">
          <cell r="B31" t="str">
            <v>Pacific peoples</v>
          </cell>
          <cell r="C31">
            <v>62.64</v>
          </cell>
          <cell r="D31">
            <v>24.8</v>
          </cell>
          <cell r="E31" t="str">
            <v>.</v>
          </cell>
          <cell r="F31" t="str">
            <v/>
          </cell>
        </row>
        <row r="32">
          <cell r="B32" t="str">
            <v>Asian</v>
          </cell>
          <cell r="C32" t="str">
            <v>S</v>
          </cell>
          <cell r="D32">
            <v>55.29</v>
          </cell>
          <cell r="E32" t="str">
            <v/>
          </cell>
          <cell r="F32" t="str">
            <v/>
          </cell>
        </row>
        <row r="33">
          <cell r="B33" t="str">
            <v>Chinese</v>
          </cell>
          <cell r="C33">
            <v>0</v>
          </cell>
          <cell r="D33">
            <v>0</v>
          </cell>
          <cell r="E33" t="str">
            <v>.</v>
          </cell>
          <cell r="F33" t="str">
            <v>*</v>
          </cell>
        </row>
        <row r="34">
          <cell r="B34" t="str">
            <v>Indian</v>
          </cell>
          <cell r="C34" t="str">
            <v>S</v>
          </cell>
          <cell r="D34">
            <v>62.99</v>
          </cell>
          <cell r="E34" t="str">
            <v/>
          </cell>
          <cell r="F34" t="str">
            <v/>
          </cell>
        </row>
        <row r="35">
          <cell r="B35" t="str">
            <v>Other Asian ethnicity</v>
          </cell>
          <cell r="C35">
            <v>0</v>
          </cell>
          <cell r="D35">
            <v>0</v>
          </cell>
          <cell r="E35" t="str">
            <v>.</v>
          </cell>
          <cell r="F35" t="str">
            <v>*</v>
          </cell>
        </row>
        <row r="36">
          <cell r="B36" t="str">
            <v>Other ethnicity</v>
          </cell>
          <cell r="C36" t="str">
            <v>S</v>
          </cell>
          <cell r="D36">
            <v>95.31</v>
          </cell>
          <cell r="E36" t="str">
            <v/>
          </cell>
          <cell r="F36" t="str">
            <v/>
          </cell>
        </row>
        <row r="37">
          <cell r="B37" t="str">
            <v>Other ethnicity (except European and Māori)</v>
          </cell>
          <cell r="C37">
            <v>63.49</v>
          </cell>
          <cell r="D37">
            <v>20.67</v>
          </cell>
          <cell r="E37" t="str">
            <v>.</v>
          </cell>
          <cell r="F37" t="str">
            <v/>
          </cell>
        </row>
        <row r="38">
          <cell r="B38" t="str">
            <v>Other ethnicity (except European, Māori and Asian)</v>
          </cell>
          <cell r="C38">
            <v>63.41</v>
          </cell>
          <cell r="D38">
            <v>23.03</v>
          </cell>
          <cell r="E38" t="str">
            <v>.</v>
          </cell>
          <cell r="F38" t="str">
            <v/>
          </cell>
        </row>
        <row r="39">
          <cell r="B39" t="str">
            <v>Other ethnicity (except European, Māori and Pacific)</v>
          </cell>
          <cell r="C39" t="str">
            <v>S</v>
          </cell>
          <cell r="D39">
            <v>42.41</v>
          </cell>
          <cell r="E39" t="str">
            <v/>
          </cell>
          <cell r="F39" t="str">
            <v/>
          </cell>
        </row>
        <row r="40">
          <cell r="B40">
            <v>2018</v>
          </cell>
          <cell r="C40">
            <v>50.84</v>
          </cell>
          <cell r="D40">
            <v>12.22</v>
          </cell>
          <cell r="E40" t="str">
            <v>.</v>
          </cell>
          <cell r="F40" t="str">
            <v/>
          </cell>
        </row>
        <row r="41">
          <cell r="B41" t="str">
            <v>2019/20</v>
          </cell>
          <cell r="C41">
            <v>57.48</v>
          </cell>
          <cell r="D41">
            <v>10.78</v>
          </cell>
          <cell r="E41" t="str">
            <v>.</v>
          </cell>
          <cell r="F41" t="str">
            <v/>
          </cell>
        </row>
        <row r="42">
          <cell r="B42" t="str">
            <v>Auckland</v>
          </cell>
          <cell r="C42">
            <v>53.04</v>
          </cell>
          <cell r="D42">
            <v>13.14</v>
          </cell>
          <cell r="E42" t="str">
            <v>.</v>
          </cell>
          <cell r="F42" t="str">
            <v/>
          </cell>
        </row>
        <row r="43">
          <cell r="B43" t="str">
            <v>Wellington</v>
          </cell>
          <cell r="C43" t="str">
            <v>Ŝ</v>
          </cell>
          <cell r="D43">
            <v>19.84</v>
          </cell>
          <cell r="E43" t="str">
            <v/>
          </cell>
          <cell r="F43" t="str">
            <v/>
          </cell>
        </row>
        <row r="44">
          <cell r="B44" t="str">
            <v>Rest of North Island</v>
          </cell>
          <cell r="C44">
            <v>59.93</v>
          </cell>
          <cell r="D44">
            <v>13.12</v>
          </cell>
          <cell r="E44" t="str">
            <v>.</v>
          </cell>
          <cell r="F44" t="str">
            <v/>
          </cell>
        </row>
        <row r="45">
          <cell r="B45" t="str">
            <v>Canterbury</v>
          </cell>
          <cell r="C45" t="str">
            <v>S</v>
          </cell>
          <cell r="D45">
            <v>26.39</v>
          </cell>
          <cell r="E45" t="str">
            <v/>
          </cell>
          <cell r="F45" t="str">
            <v/>
          </cell>
        </row>
        <row r="46">
          <cell r="B46" t="str">
            <v>Rest of South Island</v>
          </cell>
          <cell r="C46" t="str">
            <v>S</v>
          </cell>
          <cell r="D46">
            <v>26.96</v>
          </cell>
          <cell r="E46" t="str">
            <v/>
          </cell>
          <cell r="F46" t="str">
            <v/>
          </cell>
        </row>
        <row r="47">
          <cell r="B47" t="str">
            <v>Major urban area</v>
          </cell>
          <cell r="C47">
            <v>57.12</v>
          </cell>
          <cell r="D47">
            <v>11.29</v>
          </cell>
          <cell r="E47" t="str">
            <v>.</v>
          </cell>
          <cell r="F47" t="str">
            <v/>
          </cell>
        </row>
        <row r="48">
          <cell r="B48" t="str">
            <v>Large urban area</v>
          </cell>
          <cell r="C48">
            <v>59.56</v>
          </cell>
          <cell r="D48">
            <v>21.88</v>
          </cell>
          <cell r="E48" t="str">
            <v>.</v>
          </cell>
          <cell r="F48" t="str">
            <v/>
          </cell>
        </row>
        <row r="49">
          <cell r="B49" t="str">
            <v>Medium urban area</v>
          </cell>
          <cell r="C49" t="str">
            <v>S</v>
          </cell>
          <cell r="D49">
            <v>49.02</v>
          </cell>
          <cell r="E49" t="str">
            <v/>
          </cell>
          <cell r="F49" t="str">
            <v/>
          </cell>
        </row>
        <row r="50">
          <cell r="B50" t="str">
            <v>Small urban area</v>
          </cell>
          <cell r="C50" t="str">
            <v>Ŝ</v>
          </cell>
          <cell r="D50">
            <v>18.43</v>
          </cell>
          <cell r="E50" t="str">
            <v/>
          </cell>
          <cell r="F50" t="str">
            <v/>
          </cell>
        </row>
        <row r="51">
          <cell r="B51" t="str">
            <v>Rural settlement/rural other</v>
          </cell>
          <cell r="C51">
            <v>51.61</v>
          </cell>
          <cell r="D51">
            <v>24.94</v>
          </cell>
          <cell r="E51" t="str">
            <v>.</v>
          </cell>
          <cell r="F51" t="str">
            <v/>
          </cell>
        </row>
        <row r="52">
          <cell r="B52" t="str">
            <v>Major urban area</v>
          </cell>
          <cell r="C52">
            <v>57.12</v>
          </cell>
          <cell r="D52">
            <v>11.29</v>
          </cell>
          <cell r="E52" t="str">
            <v>.</v>
          </cell>
          <cell r="F52" t="str">
            <v/>
          </cell>
        </row>
        <row r="53">
          <cell r="B53" t="str">
            <v>Medium/large urban area</v>
          </cell>
          <cell r="C53">
            <v>54.64</v>
          </cell>
          <cell r="D53">
            <v>22.45</v>
          </cell>
          <cell r="E53" t="str">
            <v>.</v>
          </cell>
          <cell r="F53" t="str">
            <v/>
          </cell>
        </row>
        <row r="54">
          <cell r="B54" t="str">
            <v>Small urban/rural area</v>
          </cell>
          <cell r="C54">
            <v>46.43</v>
          </cell>
          <cell r="D54">
            <v>17.21</v>
          </cell>
          <cell r="E54" t="str">
            <v>.</v>
          </cell>
          <cell r="F54" t="str">
            <v/>
          </cell>
        </row>
        <row r="55">
          <cell r="B55" t="str">
            <v>Quintile 1 (least deprived)</v>
          </cell>
          <cell r="C55" t="str">
            <v>S</v>
          </cell>
          <cell r="D55">
            <v>23.22</v>
          </cell>
          <cell r="E55" t="str">
            <v/>
          </cell>
          <cell r="F55" t="str">
            <v/>
          </cell>
        </row>
        <row r="56">
          <cell r="B56" t="str">
            <v>Quintile 2</v>
          </cell>
          <cell r="C56" t="str">
            <v>S</v>
          </cell>
          <cell r="D56">
            <v>25.59</v>
          </cell>
          <cell r="E56" t="str">
            <v/>
          </cell>
          <cell r="F56" t="str">
            <v/>
          </cell>
        </row>
        <row r="57">
          <cell r="B57" t="str">
            <v>Quintile 3</v>
          </cell>
          <cell r="C57">
            <v>53.39</v>
          </cell>
          <cell r="D57">
            <v>25.18</v>
          </cell>
          <cell r="E57" t="str">
            <v>.</v>
          </cell>
          <cell r="F57" t="str">
            <v/>
          </cell>
        </row>
        <row r="58">
          <cell r="B58" t="str">
            <v>Quintile 4</v>
          </cell>
          <cell r="C58">
            <v>58.25</v>
          </cell>
          <cell r="D58">
            <v>16.57</v>
          </cell>
          <cell r="E58" t="str">
            <v>.</v>
          </cell>
          <cell r="F58" t="str">
            <v/>
          </cell>
        </row>
        <row r="59">
          <cell r="B59" t="str">
            <v>Quintile 5 (most deprived)</v>
          </cell>
          <cell r="C59">
            <v>66.48</v>
          </cell>
          <cell r="D59">
            <v>12.23</v>
          </cell>
          <cell r="E59" t="str">
            <v>.</v>
          </cell>
          <cell r="F59" t="str">
            <v/>
          </cell>
        </row>
        <row r="60">
          <cell r="B60" t="str">
            <v>Had partner within last 12 months</v>
          </cell>
          <cell r="C60">
            <v>54.04</v>
          </cell>
          <cell r="D60">
            <v>8.1199999999999992</v>
          </cell>
          <cell r="E60" t="str">
            <v>.</v>
          </cell>
          <cell r="F60" t="str">
            <v/>
          </cell>
        </row>
        <row r="61">
          <cell r="B61" t="str">
            <v>Has ever had a partner</v>
          </cell>
          <cell r="C61">
            <v>54.04</v>
          </cell>
          <cell r="D61">
            <v>8.1199999999999992</v>
          </cell>
          <cell r="E61" t="str">
            <v>.</v>
          </cell>
          <cell r="F61" t="str">
            <v/>
          </cell>
        </row>
        <row r="62">
          <cell r="B62" t="str">
            <v>Partnered – legally registered</v>
          </cell>
          <cell r="C62">
            <v>45.09</v>
          </cell>
          <cell r="D62">
            <v>12.09</v>
          </cell>
          <cell r="E62" t="str">
            <v>.</v>
          </cell>
          <cell r="F62" t="str">
            <v/>
          </cell>
        </row>
        <row r="63">
          <cell r="B63" t="str">
            <v>Partnered – not legally registered</v>
          </cell>
          <cell r="C63">
            <v>54.41</v>
          </cell>
          <cell r="D63">
            <v>18.850000000000001</v>
          </cell>
          <cell r="E63" t="str">
            <v>.</v>
          </cell>
          <cell r="F63" t="str">
            <v/>
          </cell>
        </row>
        <row r="64">
          <cell r="B64" t="str">
            <v>Non-partnered</v>
          </cell>
          <cell r="C64">
            <v>63.32</v>
          </cell>
          <cell r="D64">
            <v>14.14</v>
          </cell>
          <cell r="E64" t="str">
            <v>.</v>
          </cell>
          <cell r="F64" t="str">
            <v/>
          </cell>
        </row>
        <row r="65">
          <cell r="B65" t="str">
            <v>Never married and never in a civil union</v>
          </cell>
          <cell r="C65">
            <v>58.42</v>
          </cell>
          <cell r="D65">
            <v>16.52</v>
          </cell>
          <cell r="E65" t="str">
            <v>.</v>
          </cell>
          <cell r="F65" t="str">
            <v/>
          </cell>
        </row>
        <row r="66">
          <cell r="B66" t="str">
            <v>Divorced</v>
          </cell>
          <cell r="C66" t="str">
            <v>S</v>
          </cell>
          <cell r="D66">
            <v>47.46</v>
          </cell>
          <cell r="E66" t="str">
            <v/>
          </cell>
          <cell r="F66" t="str">
            <v/>
          </cell>
        </row>
        <row r="67">
          <cell r="B67" t="str">
            <v>Widowed/surviving partner</v>
          </cell>
          <cell r="C67" t="str">
            <v>S</v>
          </cell>
          <cell r="D67">
            <v>46.75</v>
          </cell>
          <cell r="E67" t="str">
            <v/>
          </cell>
          <cell r="F67" t="str">
            <v/>
          </cell>
        </row>
        <row r="68">
          <cell r="B68" t="str">
            <v>Separated</v>
          </cell>
          <cell r="C68">
            <v>63.1</v>
          </cell>
          <cell r="D68">
            <v>23.64</v>
          </cell>
          <cell r="E68" t="str">
            <v>.</v>
          </cell>
          <cell r="F68" t="str">
            <v/>
          </cell>
        </row>
        <row r="69">
          <cell r="B69" t="str">
            <v>Married/civil union/de facto</v>
          </cell>
          <cell r="C69">
            <v>45.09</v>
          </cell>
          <cell r="D69">
            <v>12.09</v>
          </cell>
          <cell r="E69" t="str">
            <v>.</v>
          </cell>
          <cell r="F69" t="str">
            <v/>
          </cell>
        </row>
        <row r="70">
          <cell r="B70" t="str">
            <v>Adults with disability</v>
          </cell>
          <cell r="C70" t="str">
            <v>S</v>
          </cell>
          <cell r="D70">
            <v>44.28</v>
          </cell>
          <cell r="E70" t="str">
            <v/>
          </cell>
          <cell r="F70" t="str">
            <v/>
          </cell>
        </row>
        <row r="71">
          <cell r="B71" t="str">
            <v>Adults without disability</v>
          </cell>
          <cell r="C71">
            <v>54.43</v>
          </cell>
          <cell r="D71">
            <v>8.35</v>
          </cell>
          <cell r="E71" t="str">
            <v>.‡</v>
          </cell>
          <cell r="F71" t="str">
            <v/>
          </cell>
        </row>
        <row r="72">
          <cell r="B72" t="str">
            <v>Low level of psychological distress</v>
          </cell>
          <cell r="C72">
            <v>49.54</v>
          </cell>
          <cell r="D72">
            <v>10.199999999999999</v>
          </cell>
          <cell r="E72" t="str">
            <v>.</v>
          </cell>
          <cell r="F72" t="str">
            <v/>
          </cell>
        </row>
        <row r="73">
          <cell r="B73" t="str">
            <v>Moderate level of psychological distress</v>
          </cell>
          <cell r="C73">
            <v>63.32</v>
          </cell>
          <cell r="D73">
            <v>21.72</v>
          </cell>
          <cell r="E73" t="str">
            <v>.</v>
          </cell>
          <cell r="F73" t="str">
            <v/>
          </cell>
        </row>
        <row r="74">
          <cell r="B74" t="str">
            <v>High level of psychological distress</v>
          </cell>
          <cell r="C74" t="str">
            <v>Ŝ</v>
          </cell>
          <cell r="D74">
            <v>13.15</v>
          </cell>
          <cell r="E74" t="str">
            <v/>
          </cell>
          <cell r="F74" t="str">
            <v>*</v>
          </cell>
        </row>
        <row r="75">
          <cell r="B75" t="str">
            <v>No probable serious mental illness</v>
          </cell>
          <cell r="C75">
            <v>49.54</v>
          </cell>
          <cell r="D75">
            <v>10.199999999999999</v>
          </cell>
          <cell r="E75" t="str">
            <v>.</v>
          </cell>
          <cell r="F75" t="str">
            <v/>
          </cell>
        </row>
        <row r="76">
          <cell r="B76" t="str">
            <v>Probable serious mental illness</v>
          </cell>
          <cell r="C76">
            <v>63.32</v>
          </cell>
          <cell r="D76">
            <v>21.72</v>
          </cell>
          <cell r="E76" t="str">
            <v>.</v>
          </cell>
          <cell r="F76" t="str">
            <v/>
          </cell>
        </row>
        <row r="77">
          <cell r="B77" t="str">
            <v>Employed</v>
          </cell>
          <cell r="C77">
            <v>46.5</v>
          </cell>
          <cell r="D77">
            <v>10.68</v>
          </cell>
          <cell r="E77" t="str">
            <v>.</v>
          </cell>
          <cell r="F77" t="str">
            <v/>
          </cell>
        </row>
        <row r="78">
          <cell r="B78" t="str">
            <v>Unemployed</v>
          </cell>
          <cell r="C78">
            <v>81.599999999999994</v>
          </cell>
          <cell r="D78">
            <v>27.06</v>
          </cell>
          <cell r="E78" t="str">
            <v>.</v>
          </cell>
          <cell r="F78" t="str">
            <v/>
          </cell>
        </row>
        <row r="79">
          <cell r="B79" t="str">
            <v>Retired</v>
          </cell>
          <cell r="C79" t="str">
            <v>S</v>
          </cell>
          <cell r="D79">
            <v>29.56</v>
          </cell>
          <cell r="E79" t="str">
            <v/>
          </cell>
          <cell r="F79" t="str">
            <v/>
          </cell>
        </row>
        <row r="80">
          <cell r="B80" t="str">
            <v>Home or caring duties or voluntary work</v>
          </cell>
          <cell r="C80">
            <v>74.569999999999993</v>
          </cell>
          <cell r="D80">
            <v>19.25</v>
          </cell>
          <cell r="E80" t="str">
            <v>.</v>
          </cell>
          <cell r="F80" t="str">
            <v/>
          </cell>
        </row>
        <row r="81">
          <cell r="B81" t="str">
            <v>Not employed, studying</v>
          </cell>
          <cell r="C81" t="str">
            <v>S</v>
          </cell>
          <cell r="D81">
            <v>31.74</v>
          </cell>
          <cell r="E81" t="str">
            <v/>
          </cell>
          <cell r="F81" t="str">
            <v/>
          </cell>
        </row>
        <row r="82">
          <cell r="B82" t="str">
            <v>Not employed, not actively seeking work/unable to work</v>
          </cell>
          <cell r="C82" t="str">
            <v>S</v>
          </cell>
          <cell r="D82">
            <v>37.630000000000003</v>
          </cell>
          <cell r="E82" t="str">
            <v/>
          </cell>
          <cell r="F82" t="str">
            <v/>
          </cell>
        </row>
        <row r="83">
          <cell r="B83" t="str">
            <v>Other employment status</v>
          </cell>
          <cell r="C83">
            <v>84.56</v>
          </cell>
          <cell r="D83">
            <v>33.94</v>
          </cell>
          <cell r="E83" t="str">
            <v>.</v>
          </cell>
          <cell r="F83" t="str">
            <v/>
          </cell>
        </row>
        <row r="84">
          <cell r="B84" t="str">
            <v>Not in the labour force</v>
          </cell>
          <cell r="C84">
            <v>61.75</v>
          </cell>
          <cell r="D84">
            <v>12.07</v>
          </cell>
          <cell r="E84" t="str">
            <v>.</v>
          </cell>
          <cell r="F84" t="str">
            <v/>
          </cell>
        </row>
        <row r="85">
          <cell r="B85" t="str">
            <v>Personal income: $20,000 or less</v>
          </cell>
          <cell r="C85">
            <v>54.25</v>
          </cell>
          <cell r="D85">
            <v>16.850000000000001</v>
          </cell>
          <cell r="E85" t="str">
            <v>.</v>
          </cell>
          <cell r="F85" t="str">
            <v/>
          </cell>
        </row>
        <row r="86">
          <cell r="B86" t="str">
            <v>Personal income: $20,001–$40,000</v>
          </cell>
          <cell r="C86">
            <v>57.97</v>
          </cell>
          <cell r="D86">
            <v>15.45</v>
          </cell>
          <cell r="E86" t="str">
            <v>.</v>
          </cell>
          <cell r="F86" t="str">
            <v/>
          </cell>
        </row>
        <row r="87">
          <cell r="B87" t="str">
            <v>Personal income: $40,001–$60,000</v>
          </cell>
          <cell r="C87">
            <v>66.150000000000006</v>
          </cell>
          <cell r="D87">
            <v>18.28</v>
          </cell>
          <cell r="E87" t="str">
            <v>.</v>
          </cell>
          <cell r="F87" t="str">
            <v/>
          </cell>
        </row>
        <row r="88">
          <cell r="B88" t="str">
            <v>Personal income: $60,001 or more</v>
          </cell>
          <cell r="C88" t="str">
            <v>Ŝ</v>
          </cell>
          <cell r="D88">
            <v>18.11</v>
          </cell>
          <cell r="E88" t="str">
            <v/>
          </cell>
          <cell r="F88" t="str">
            <v/>
          </cell>
        </row>
        <row r="89">
          <cell r="B89" t="str">
            <v>Household income: $40,000 or less</v>
          </cell>
          <cell r="C89">
            <v>64.260000000000005</v>
          </cell>
          <cell r="D89">
            <v>11.75</v>
          </cell>
          <cell r="E89" t="str">
            <v>.</v>
          </cell>
          <cell r="F89" t="str">
            <v/>
          </cell>
        </row>
        <row r="90">
          <cell r="B90" t="str">
            <v>Household income: $40,001–$60,000</v>
          </cell>
          <cell r="C90">
            <v>59.91</v>
          </cell>
          <cell r="D90">
            <v>20.239999999999998</v>
          </cell>
          <cell r="E90" t="str">
            <v>.</v>
          </cell>
          <cell r="F90" t="str">
            <v/>
          </cell>
        </row>
        <row r="91">
          <cell r="B91" t="str">
            <v>Household income: $60,001–$100,000</v>
          </cell>
          <cell r="C91">
            <v>60.04</v>
          </cell>
          <cell r="D91">
            <v>23</v>
          </cell>
          <cell r="E91" t="str">
            <v>.</v>
          </cell>
          <cell r="F91" t="str">
            <v/>
          </cell>
        </row>
        <row r="92">
          <cell r="B92" t="str">
            <v>Household income: $100,001 or more</v>
          </cell>
          <cell r="C92" t="str">
            <v>Ŝ</v>
          </cell>
          <cell r="D92">
            <v>16.399999999999999</v>
          </cell>
          <cell r="E92" t="str">
            <v/>
          </cell>
          <cell r="F92" t="str">
            <v/>
          </cell>
        </row>
        <row r="93">
          <cell r="B93" t="str">
            <v>Not at all limited</v>
          </cell>
          <cell r="C93">
            <v>40.770000000000003</v>
          </cell>
          <cell r="D93">
            <v>15.71</v>
          </cell>
          <cell r="E93" t="str">
            <v>.</v>
          </cell>
          <cell r="F93" t="str">
            <v/>
          </cell>
        </row>
        <row r="94">
          <cell r="B94" t="str">
            <v>A little limited</v>
          </cell>
          <cell r="C94" t="str">
            <v>S</v>
          </cell>
          <cell r="D94">
            <v>21.19</v>
          </cell>
          <cell r="E94" t="str">
            <v/>
          </cell>
          <cell r="F94" t="str">
            <v/>
          </cell>
        </row>
        <row r="95">
          <cell r="B95" t="str">
            <v>Quite limited</v>
          </cell>
          <cell r="C95" t="str">
            <v>Ŝ</v>
          </cell>
          <cell r="D95">
            <v>16.77</v>
          </cell>
          <cell r="E95" t="str">
            <v/>
          </cell>
          <cell r="F95" t="str">
            <v>*</v>
          </cell>
        </row>
        <row r="96">
          <cell r="B96" t="str">
            <v>Very limited</v>
          </cell>
          <cell r="C96" t="str">
            <v>S</v>
          </cell>
          <cell r="D96">
            <v>24.72</v>
          </cell>
          <cell r="E96" t="str">
            <v/>
          </cell>
          <cell r="F96" t="str">
            <v/>
          </cell>
        </row>
        <row r="97">
          <cell r="B97" t="str">
            <v>Couldn't buy it</v>
          </cell>
          <cell r="C97">
            <v>71.06</v>
          </cell>
          <cell r="D97">
            <v>11.76</v>
          </cell>
          <cell r="E97" t="str">
            <v>.</v>
          </cell>
          <cell r="F97" t="str">
            <v/>
          </cell>
        </row>
        <row r="98">
          <cell r="B98" t="str">
            <v>Not at all limited</v>
          </cell>
          <cell r="C98">
            <v>40.770000000000003</v>
          </cell>
          <cell r="D98">
            <v>15.71</v>
          </cell>
          <cell r="E98" t="str">
            <v>.</v>
          </cell>
          <cell r="F98" t="str">
            <v/>
          </cell>
        </row>
        <row r="99">
          <cell r="B99" t="str">
            <v>A little limited</v>
          </cell>
          <cell r="C99" t="str">
            <v>S</v>
          </cell>
          <cell r="D99">
            <v>21.19</v>
          </cell>
          <cell r="E99" t="str">
            <v/>
          </cell>
          <cell r="F99" t="str">
            <v/>
          </cell>
        </row>
        <row r="100">
          <cell r="B100" t="str">
            <v>Quite or very limited</v>
          </cell>
          <cell r="C100">
            <v>59.44</v>
          </cell>
          <cell r="D100">
            <v>16.850000000000001</v>
          </cell>
          <cell r="E100" t="str">
            <v>.</v>
          </cell>
          <cell r="F100" t="str">
            <v/>
          </cell>
        </row>
        <row r="101">
          <cell r="B101" t="str">
            <v>Couldn't buy it</v>
          </cell>
          <cell r="C101">
            <v>71.06</v>
          </cell>
          <cell r="D101">
            <v>11.76</v>
          </cell>
          <cell r="E101" t="str">
            <v>.</v>
          </cell>
          <cell r="F101" t="str">
            <v/>
          </cell>
        </row>
        <row r="102">
          <cell r="B102" t="str">
            <v>Yes, can meet unexpected expense</v>
          </cell>
          <cell r="C102">
            <v>48.16</v>
          </cell>
          <cell r="D102">
            <v>10.4</v>
          </cell>
          <cell r="E102" t="str">
            <v>.</v>
          </cell>
          <cell r="F102" t="str">
            <v/>
          </cell>
        </row>
        <row r="103">
          <cell r="B103" t="str">
            <v>No, cannot meet unexpected expense</v>
          </cell>
          <cell r="C103">
            <v>68.98</v>
          </cell>
          <cell r="D103">
            <v>11.36</v>
          </cell>
          <cell r="E103" t="str">
            <v>.</v>
          </cell>
          <cell r="F103" t="str">
            <v/>
          </cell>
        </row>
        <row r="104">
          <cell r="B104" t="str">
            <v>Household had no vehicle access</v>
          </cell>
          <cell r="C104" t="str">
            <v>S</v>
          </cell>
          <cell r="D104">
            <v>35.92</v>
          </cell>
          <cell r="E104" t="str">
            <v/>
          </cell>
          <cell r="F104" t="str">
            <v/>
          </cell>
        </row>
        <row r="105">
          <cell r="B105" t="str">
            <v>Household had vehicle access</v>
          </cell>
          <cell r="C105">
            <v>53.29</v>
          </cell>
          <cell r="D105">
            <v>8.24</v>
          </cell>
          <cell r="E105" t="str">
            <v>.‡</v>
          </cell>
          <cell r="F105" t="str">
            <v/>
          </cell>
        </row>
        <row r="106">
          <cell r="B106" t="str">
            <v>Household had no access to device</v>
          </cell>
          <cell r="C106" t="str">
            <v>S</v>
          </cell>
          <cell r="D106">
            <v>62.83</v>
          </cell>
          <cell r="E106" t="str">
            <v/>
          </cell>
          <cell r="F106" t="str">
            <v/>
          </cell>
        </row>
        <row r="107">
          <cell r="B107" t="str">
            <v>Household had access to device</v>
          </cell>
          <cell r="C107">
            <v>54.31</v>
          </cell>
          <cell r="D107">
            <v>8.19</v>
          </cell>
          <cell r="E107" t="str">
            <v>.</v>
          </cell>
          <cell r="F107" t="str">
            <v/>
          </cell>
        </row>
        <row r="108">
          <cell r="B108" t="str">
            <v>One person household</v>
          </cell>
          <cell r="C108">
            <v>52.43</v>
          </cell>
          <cell r="D108">
            <v>13.83</v>
          </cell>
          <cell r="E108" t="str">
            <v>.</v>
          </cell>
          <cell r="F108" t="str">
            <v/>
          </cell>
        </row>
        <row r="109">
          <cell r="B109" t="str">
            <v>One parent with child(ren)</v>
          </cell>
          <cell r="C109">
            <v>75.75</v>
          </cell>
          <cell r="D109">
            <v>13.45</v>
          </cell>
          <cell r="E109" t="str">
            <v>.</v>
          </cell>
          <cell r="F109" t="str">
            <v>*</v>
          </cell>
        </row>
        <row r="110">
          <cell r="B110" t="str">
            <v>Couple only</v>
          </cell>
          <cell r="C110" t="str">
            <v>SŜ</v>
          </cell>
          <cell r="D110">
            <v>19.399999999999999</v>
          </cell>
          <cell r="E110" t="str">
            <v/>
          </cell>
          <cell r="F110" t="str">
            <v/>
          </cell>
        </row>
        <row r="111">
          <cell r="B111" t="str">
            <v>Couple with child(ren)</v>
          </cell>
          <cell r="C111">
            <v>61.25</v>
          </cell>
          <cell r="D111">
            <v>17.7</v>
          </cell>
          <cell r="E111" t="str">
            <v>.</v>
          </cell>
          <cell r="F111" t="str">
            <v/>
          </cell>
        </row>
        <row r="112">
          <cell r="B112" t="str">
            <v>Other multi-person household</v>
          </cell>
          <cell r="C112" t="str">
            <v>S</v>
          </cell>
          <cell r="D112">
            <v>31.01</v>
          </cell>
          <cell r="E112" t="str">
            <v/>
          </cell>
          <cell r="F112" t="str">
            <v/>
          </cell>
        </row>
        <row r="113">
          <cell r="B113" t="str">
            <v>Other household with couple and/or child</v>
          </cell>
          <cell r="C113" t="str">
            <v>SŜ</v>
          </cell>
          <cell r="D113">
            <v>19.77</v>
          </cell>
          <cell r="E113" t="str">
            <v/>
          </cell>
          <cell r="F113" t="str">
            <v/>
          </cell>
        </row>
        <row r="114">
          <cell r="B114" t="str">
            <v>One-person household</v>
          </cell>
          <cell r="C114">
            <v>52.43</v>
          </cell>
          <cell r="D114">
            <v>13.83</v>
          </cell>
          <cell r="E114" t="str">
            <v>.</v>
          </cell>
          <cell r="F114" t="str">
            <v/>
          </cell>
        </row>
        <row r="115">
          <cell r="B115" t="str">
            <v>Two-people household</v>
          </cell>
          <cell r="C115">
            <v>45.61</v>
          </cell>
          <cell r="D115">
            <v>15.76</v>
          </cell>
          <cell r="E115" t="str">
            <v>.</v>
          </cell>
          <cell r="F115" t="str">
            <v/>
          </cell>
        </row>
        <row r="116">
          <cell r="B116" t="str">
            <v>Three-people household</v>
          </cell>
          <cell r="C116">
            <v>50.28</v>
          </cell>
          <cell r="D116">
            <v>18.8</v>
          </cell>
          <cell r="E116" t="str">
            <v>.</v>
          </cell>
          <cell r="F116" t="str">
            <v/>
          </cell>
        </row>
        <row r="117">
          <cell r="B117" t="str">
            <v>Four-people household</v>
          </cell>
          <cell r="C117">
            <v>58.3</v>
          </cell>
          <cell r="D117">
            <v>20.260000000000002</v>
          </cell>
          <cell r="E117" t="str">
            <v>.</v>
          </cell>
          <cell r="F117" t="str">
            <v/>
          </cell>
        </row>
        <row r="118">
          <cell r="B118" t="str">
            <v>Five-or-more-people household</v>
          </cell>
          <cell r="C118">
            <v>62.07</v>
          </cell>
          <cell r="D118">
            <v>19.510000000000002</v>
          </cell>
          <cell r="E118" t="str">
            <v>.</v>
          </cell>
          <cell r="F118" t="str">
            <v/>
          </cell>
        </row>
        <row r="119">
          <cell r="B119" t="str">
            <v>No children in household</v>
          </cell>
          <cell r="C119">
            <v>43.32</v>
          </cell>
          <cell r="D119">
            <v>10.64</v>
          </cell>
          <cell r="E119" t="str">
            <v>.</v>
          </cell>
          <cell r="F119" t="str">
            <v/>
          </cell>
        </row>
        <row r="120">
          <cell r="B120" t="str">
            <v>One-child household</v>
          </cell>
          <cell r="C120">
            <v>51.02</v>
          </cell>
          <cell r="D120">
            <v>24.02</v>
          </cell>
          <cell r="E120" t="str">
            <v>.</v>
          </cell>
          <cell r="F120" t="str">
            <v/>
          </cell>
        </row>
        <row r="121">
          <cell r="B121" t="str">
            <v>Two-or-more-children household</v>
          </cell>
          <cell r="C121">
            <v>68.430000000000007</v>
          </cell>
          <cell r="D121">
            <v>12.55</v>
          </cell>
          <cell r="E121" t="str">
            <v>.</v>
          </cell>
          <cell r="F121" t="str">
            <v/>
          </cell>
        </row>
        <row r="122">
          <cell r="B122" t="str">
            <v>No children in household</v>
          </cell>
          <cell r="C122">
            <v>43.32</v>
          </cell>
          <cell r="D122">
            <v>10.64</v>
          </cell>
          <cell r="E122" t="str">
            <v>.</v>
          </cell>
          <cell r="F122" t="str">
            <v/>
          </cell>
        </row>
        <row r="123">
          <cell r="B123" t="str">
            <v>One-or-more-children household</v>
          </cell>
          <cell r="C123">
            <v>62.59</v>
          </cell>
          <cell r="D123">
            <v>12.19</v>
          </cell>
          <cell r="E123" t="str">
            <v>.</v>
          </cell>
          <cell r="F123" t="str">
            <v/>
          </cell>
        </row>
        <row r="124">
          <cell r="B124" t="str">
            <v>Yes, lived at current address</v>
          </cell>
          <cell r="C124">
            <v>56.27</v>
          </cell>
          <cell r="D124">
            <v>9.8800000000000008</v>
          </cell>
          <cell r="E124" t="str">
            <v>.‡</v>
          </cell>
          <cell r="F124" t="str">
            <v/>
          </cell>
        </row>
        <row r="125">
          <cell r="B125" t="str">
            <v>No, did not live at current address</v>
          </cell>
          <cell r="C125">
            <v>48.63</v>
          </cell>
          <cell r="D125">
            <v>12.1</v>
          </cell>
          <cell r="E125" t="str">
            <v>.</v>
          </cell>
          <cell r="F125" t="str">
            <v/>
          </cell>
        </row>
        <row r="126">
          <cell r="B126" t="str">
            <v>Owned</v>
          </cell>
          <cell r="C126">
            <v>40.44</v>
          </cell>
          <cell r="D126">
            <v>12.13</v>
          </cell>
          <cell r="E126" t="str">
            <v>.</v>
          </cell>
          <cell r="F126" t="str">
            <v/>
          </cell>
        </row>
        <row r="127">
          <cell r="B127" t="str">
            <v>Rented, private</v>
          </cell>
          <cell r="C127">
            <v>60.07</v>
          </cell>
          <cell r="D127">
            <v>12.43</v>
          </cell>
          <cell r="E127" t="str">
            <v>.</v>
          </cell>
          <cell r="F127" t="str">
            <v/>
          </cell>
        </row>
        <row r="128">
          <cell r="B128" t="str">
            <v>Rented, government</v>
          </cell>
          <cell r="C128">
            <v>85.23</v>
          </cell>
          <cell r="D128">
            <v>13.11</v>
          </cell>
          <cell r="E128" t="str">
            <v>.</v>
          </cell>
          <cell r="F128" t="str">
            <v>*</v>
          </cell>
        </row>
        <row r="130">
          <cell r="B130"/>
          <cell r="C130"/>
          <cell r="D130"/>
          <cell r="E130"/>
          <cell r="F130"/>
        </row>
      </sheetData>
      <sheetData sheetId="2">
        <row r="4">
          <cell r="B4" t="str">
            <v>New Zealand Average</v>
          </cell>
          <cell r="C4">
            <v>41.72</v>
          </cell>
          <cell r="D4">
            <v>8.31</v>
          </cell>
          <cell r="E4" t="str">
            <v>.‡</v>
          </cell>
          <cell r="F4" t="str">
            <v/>
          </cell>
        </row>
        <row r="5">
          <cell r="B5" t="str">
            <v>Male</v>
          </cell>
          <cell r="C5" t="str">
            <v>SŜ</v>
          </cell>
          <cell r="D5">
            <v>10.85</v>
          </cell>
          <cell r="E5" t="str">
            <v/>
          </cell>
          <cell r="F5" t="str">
            <v>*</v>
          </cell>
        </row>
        <row r="6">
          <cell r="B6" t="str">
            <v>Female</v>
          </cell>
          <cell r="C6">
            <v>48.52</v>
          </cell>
          <cell r="D6">
            <v>9.16</v>
          </cell>
          <cell r="E6" t="str">
            <v>.‡</v>
          </cell>
          <cell r="F6" t="str">
            <v/>
          </cell>
        </row>
        <row r="7">
          <cell r="B7" t="str">
            <v>Cis-male</v>
          </cell>
          <cell r="C7" t="str">
            <v>SŜ</v>
          </cell>
          <cell r="D7">
            <v>10.28</v>
          </cell>
          <cell r="E7" t="str">
            <v/>
          </cell>
          <cell r="F7" t="str">
            <v>*</v>
          </cell>
        </row>
        <row r="8">
          <cell r="B8" t="str">
            <v>Cis-female</v>
          </cell>
          <cell r="C8">
            <v>48.46</v>
          </cell>
          <cell r="D8">
            <v>9.18</v>
          </cell>
          <cell r="E8" t="str">
            <v>.‡</v>
          </cell>
          <cell r="F8" t="str">
            <v/>
          </cell>
        </row>
        <row r="9">
          <cell r="B9" t="str">
            <v>Gender-diverse or trans-gender</v>
          </cell>
          <cell r="C9" t="str">
            <v>S</v>
          </cell>
          <cell r="D9">
            <v>59.05</v>
          </cell>
          <cell r="E9" t="str">
            <v/>
          </cell>
          <cell r="F9" t="str">
            <v/>
          </cell>
        </row>
        <row r="10">
          <cell r="B10" t="str">
            <v>Heterosexual</v>
          </cell>
          <cell r="C10">
            <v>39.119999999999997</v>
          </cell>
          <cell r="D10">
            <v>8.17</v>
          </cell>
          <cell r="E10" t="str">
            <v>.‡</v>
          </cell>
          <cell r="F10" t="str">
            <v/>
          </cell>
        </row>
        <row r="11">
          <cell r="B11" t="str">
            <v>Gay or lesbian</v>
          </cell>
          <cell r="C11" t="str">
            <v>Ŝ</v>
          </cell>
          <cell r="D11">
            <v>0</v>
          </cell>
          <cell r="E11" t="str">
            <v/>
          </cell>
          <cell r="F11" t="str">
            <v>*</v>
          </cell>
        </row>
        <row r="12">
          <cell r="B12" t="str">
            <v>Bisexual</v>
          </cell>
          <cell r="C12" t="str">
            <v>S</v>
          </cell>
          <cell r="D12">
            <v>39.35</v>
          </cell>
          <cell r="E12" t="str">
            <v/>
          </cell>
          <cell r="F12" t="str">
            <v/>
          </cell>
        </row>
        <row r="13">
          <cell r="B13" t="str">
            <v>Other sexual identity</v>
          </cell>
          <cell r="C13" t="str">
            <v>Ŝ</v>
          </cell>
          <cell r="D13">
            <v>0</v>
          </cell>
          <cell r="E13" t="str">
            <v/>
          </cell>
          <cell r="F13" t="str">
            <v>*</v>
          </cell>
        </row>
        <row r="14">
          <cell r="B14" t="str">
            <v>People with diverse sexualities</v>
          </cell>
          <cell r="C14">
            <v>73.48</v>
          </cell>
          <cell r="D14">
            <v>26.47</v>
          </cell>
          <cell r="E14" t="str">
            <v>.</v>
          </cell>
          <cell r="F14" t="str">
            <v/>
          </cell>
        </row>
        <row r="15">
          <cell r="B15" t="str">
            <v>Not LGBT</v>
          </cell>
          <cell r="C15">
            <v>39</v>
          </cell>
          <cell r="D15">
            <v>8.2100000000000009</v>
          </cell>
          <cell r="E15" t="str">
            <v>.‡</v>
          </cell>
          <cell r="F15" t="str">
            <v/>
          </cell>
        </row>
        <row r="16">
          <cell r="B16" t="str">
            <v>LGBT</v>
          </cell>
          <cell r="C16">
            <v>74.22</v>
          </cell>
          <cell r="D16">
            <v>23.54</v>
          </cell>
          <cell r="E16" t="str">
            <v>.</v>
          </cell>
          <cell r="F16" t="str">
            <v>*</v>
          </cell>
        </row>
        <row r="17">
          <cell r="B17" t="str">
            <v>15–19 years</v>
          </cell>
          <cell r="C17" t="str">
            <v>SŜ</v>
          </cell>
          <cell r="D17">
            <v>16.43</v>
          </cell>
          <cell r="E17" t="str">
            <v/>
          </cell>
          <cell r="F17" t="str">
            <v>*</v>
          </cell>
        </row>
        <row r="18">
          <cell r="B18" t="str">
            <v>20–29 years</v>
          </cell>
          <cell r="C18">
            <v>51.42</v>
          </cell>
          <cell r="D18">
            <v>18.34</v>
          </cell>
          <cell r="E18" t="str">
            <v>.</v>
          </cell>
          <cell r="F18" t="str">
            <v/>
          </cell>
        </row>
        <row r="19">
          <cell r="B19" t="str">
            <v>30–39 years</v>
          </cell>
          <cell r="C19" t="str">
            <v>Ŝ</v>
          </cell>
          <cell r="D19">
            <v>16.7</v>
          </cell>
          <cell r="E19" t="str">
            <v/>
          </cell>
          <cell r="F19" t="str">
            <v/>
          </cell>
        </row>
        <row r="20">
          <cell r="B20" t="str">
            <v>40–49 years</v>
          </cell>
          <cell r="C20" t="str">
            <v>S</v>
          </cell>
          <cell r="D20">
            <v>24.01</v>
          </cell>
          <cell r="E20" t="str">
            <v/>
          </cell>
          <cell r="F20" t="str">
            <v/>
          </cell>
        </row>
        <row r="21">
          <cell r="B21" t="str">
            <v>50–59 years</v>
          </cell>
          <cell r="C21" t="str">
            <v>S</v>
          </cell>
          <cell r="D21">
            <v>25.08</v>
          </cell>
          <cell r="E21" t="str">
            <v/>
          </cell>
          <cell r="F21" t="str">
            <v/>
          </cell>
        </row>
        <row r="22">
          <cell r="B22" t="str">
            <v>60–64 years</v>
          </cell>
          <cell r="C22">
            <v>0</v>
          </cell>
          <cell r="D22">
            <v>0</v>
          </cell>
          <cell r="E22" t="str">
            <v>.</v>
          </cell>
          <cell r="F22" t="str">
            <v>*</v>
          </cell>
        </row>
        <row r="23">
          <cell r="B23" t="str">
            <v>65 years and over</v>
          </cell>
          <cell r="C23" t="str">
            <v>S</v>
          </cell>
          <cell r="D23">
            <v>26.58</v>
          </cell>
          <cell r="E23" t="str">
            <v/>
          </cell>
          <cell r="F23" t="str">
            <v/>
          </cell>
        </row>
        <row r="24">
          <cell r="B24" t="str">
            <v>15–29 years</v>
          </cell>
          <cell r="C24">
            <v>43.79</v>
          </cell>
          <cell r="D24">
            <v>15.92</v>
          </cell>
          <cell r="E24" t="str">
            <v>.</v>
          </cell>
          <cell r="F24" t="str">
            <v/>
          </cell>
        </row>
        <row r="25">
          <cell r="B25" t="str">
            <v>30–64 years</v>
          </cell>
          <cell r="C25">
            <v>42.36</v>
          </cell>
          <cell r="D25">
            <v>10.81</v>
          </cell>
          <cell r="E25" t="str">
            <v>.</v>
          </cell>
          <cell r="F25" t="str">
            <v/>
          </cell>
        </row>
        <row r="26">
          <cell r="B26" t="str">
            <v>65 years and over</v>
          </cell>
          <cell r="C26" t="str">
            <v>S</v>
          </cell>
          <cell r="D26">
            <v>26.58</v>
          </cell>
          <cell r="E26" t="str">
            <v/>
          </cell>
          <cell r="F26" t="str">
            <v/>
          </cell>
        </row>
        <row r="27">
          <cell r="B27" t="str">
            <v>15–19 years</v>
          </cell>
          <cell r="C27" t="str">
            <v>SŜ</v>
          </cell>
          <cell r="D27">
            <v>16.43</v>
          </cell>
          <cell r="E27" t="str">
            <v/>
          </cell>
          <cell r="F27" t="str">
            <v>*</v>
          </cell>
        </row>
        <row r="28">
          <cell r="B28" t="str">
            <v>20–29 years</v>
          </cell>
          <cell r="C28">
            <v>51.42</v>
          </cell>
          <cell r="D28">
            <v>18.34</v>
          </cell>
          <cell r="E28" t="str">
            <v>.</v>
          </cell>
          <cell r="F28" t="str">
            <v/>
          </cell>
        </row>
        <row r="29">
          <cell r="B29" t="str">
            <v>NZ European</v>
          </cell>
          <cell r="C29">
            <v>37.75</v>
          </cell>
          <cell r="D29">
            <v>10.67</v>
          </cell>
          <cell r="E29" t="str">
            <v>.</v>
          </cell>
          <cell r="F29" t="str">
            <v/>
          </cell>
        </row>
        <row r="30">
          <cell r="B30" t="str">
            <v>Māori</v>
          </cell>
          <cell r="C30">
            <v>58.47</v>
          </cell>
          <cell r="D30">
            <v>11.49</v>
          </cell>
          <cell r="E30" t="str">
            <v>.</v>
          </cell>
          <cell r="F30" t="str">
            <v/>
          </cell>
        </row>
        <row r="31">
          <cell r="B31" t="str">
            <v>Pacific peoples</v>
          </cell>
          <cell r="C31">
            <v>56.5</v>
          </cell>
          <cell r="D31">
            <v>26.31</v>
          </cell>
          <cell r="E31" t="str">
            <v>.</v>
          </cell>
          <cell r="F31" t="str">
            <v/>
          </cell>
        </row>
        <row r="32">
          <cell r="B32" t="str">
            <v>Asian</v>
          </cell>
          <cell r="C32" t="str">
            <v>S</v>
          </cell>
          <cell r="D32">
            <v>44.93</v>
          </cell>
          <cell r="E32" t="str">
            <v/>
          </cell>
          <cell r="F32" t="str">
            <v/>
          </cell>
        </row>
        <row r="33">
          <cell r="B33" t="str">
            <v>Chinese</v>
          </cell>
          <cell r="C33">
            <v>0</v>
          </cell>
          <cell r="D33">
            <v>0</v>
          </cell>
          <cell r="E33" t="str">
            <v>.</v>
          </cell>
          <cell r="F33" t="str">
            <v>*</v>
          </cell>
        </row>
        <row r="34">
          <cell r="B34" t="str">
            <v>Indian</v>
          </cell>
          <cell r="C34" t="str">
            <v>S</v>
          </cell>
          <cell r="D34">
            <v>62.9</v>
          </cell>
          <cell r="E34" t="str">
            <v/>
          </cell>
          <cell r="F34" t="str">
            <v/>
          </cell>
        </row>
        <row r="35">
          <cell r="B35" t="str">
            <v>Other ethnicity</v>
          </cell>
          <cell r="C35" t="str">
            <v>S</v>
          </cell>
          <cell r="D35">
            <v>115.58</v>
          </cell>
          <cell r="E35" t="str">
            <v/>
          </cell>
          <cell r="F35" t="str">
            <v/>
          </cell>
        </row>
        <row r="36">
          <cell r="B36" t="str">
            <v>Other ethnicity (except European and Māori)</v>
          </cell>
          <cell r="C36">
            <v>53.05</v>
          </cell>
          <cell r="D36">
            <v>23.74</v>
          </cell>
          <cell r="E36" t="str">
            <v>.</v>
          </cell>
          <cell r="F36" t="str">
            <v/>
          </cell>
        </row>
        <row r="37">
          <cell r="B37" t="str">
            <v>Other ethnicity (except European, Māori and Asian)</v>
          </cell>
          <cell r="C37">
            <v>55.88</v>
          </cell>
          <cell r="D37">
            <v>25.89</v>
          </cell>
          <cell r="E37" t="str">
            <v>.</v>
          </cell>
          <cell r="F37" t="str">
            <v/>
          </cell>
        </row>
        <row r="38">
          <cell r="B38" t="str">
            <v>Other ethnicity (except European, Māori and Pacific)</v>
          </cell>
          <cell r="C38" t="str">
            <v>S</v>
          </cell>
          <cell r="D38">
            <v>52.14</v>
          </cell>
          <cell r="E38" t="str">
            <v/>
          </cell>
          <cell r="F38" t="str">
            <v/>
          </cell>
        </row>
        <row r="39">
          <cell r="B39">
            <v>2018</v>
          </cell>
          <cell r="C39">
            <v>36.909999999999997</v>
          </cell>
          <cell r="D39">
            <v>11.58</v>
          </cell>
          <cell r="E39" t="str">
            <v>.</v>
          </cell>
          <cell r="F39" t="str">
            <v/>
          </cell>
        </row>
        <row r="40">
          <cell r="B40" t="str">
            <v>2019/20</v>
          </cell>
          <cell r="C40">
            <v>46.92</v>
          </cell>
          <cell r="D40">
            <v>13.35</v>
          </cell>
          <cell r="E40" t="str">
            <v>.</v>
          </cell>
          <cell r="F40" t="str">
            <v/>
          </cell>
        </row>
        <row r="41">
          <cell r="B41" t="str">
            <v>Auckland</v>
          </cell>
          <cell r="C41">
            <v>37.96</v>
          </cell>
          <cell r="D41">
            <v>12.01</v>
          </cell>
          <cell r="E41" t="str">
            <v>.</v>
          </cell>
          <cell r="F41" t="str">
            <v/>
          </cell>
        </row>
        <row r="42">
          <cell r="B42" t="str">
            <v>Wellington</v>
          </cell>
          <cell r="C42" t="str">
            <v>S</v>
          </cell>
          <cell r="D42">
            <v>20.36</v>
          </cell>
          <cell r="E42" t="str">
            <v/>
          </cell>
          <cell r="F42" t="str">
            <v/>
          </cell>
        </row>
        <row r="43">
          <cell r="B43" t="str">
            <v>Rest of North Island</v>
          </cell>
          <cell r="C43">
            <v>49.05</v>
          </cell>
          <cell r="D43">
            <v>14.71</v>
          </cell>
          <cell r="E43" t="str">
            <v>.</v>
          </cell>
          <cell r="F43" t="str">
            <v/>
          </cell>
        </row>
        <row r="44">
          <cell r="B44" t="str">
            <v>Canterbury</v>
          </cell>
          <cell r="C44" t="str">
            <v>S</v>
          </cell>
          <cell r="D44">
            <v>29.19</v>
          </cell>
          <cell r="E44" t="str">
            <v/>
          </cell>
          <cell r="F44" t="str">
            <v/>
          </cell>
        </row>
        <row r="45">
          <cell r="B45" t="str">
            <v>Rest of South Island</v>
          </cell>
          <cell r="C45" t="str">
            <v>S</v>
          </cell>
          <cell r="D45">
            <v>26.11</v>
          </cell>
          <cell r="E45" t="str">
            <v/>
          </cell>
          <cell r="F45" t="str">
            <v/>
          </cell>
        </row>
        <row r="46">
          <cell r="B46" t="str">
            <v>Major urban area</v>
          </cell>
          <cell r="C46">
            <v>40.159999999999997</v>
          </cell>
          <cell r="D46">
            <v>12.17</v>
          </cell>
          <cell r="E46" t="str">
            <v>.</v>
          </cell>
          <cell r="F46" t="str">
            <v/>
          </cell>
        </row>
        <row r="47">
          <cell r="B47" t="str">
            <v>Large urban area</v>
          </cell>
          <cell r="C47">
            <v>49.61</v>
          </cell>
          <cell r="D47">
            <v>23.43</v>
          </cell>
          <cell r="E47" t="str">
            <v>.</v>
          </cell>
          <cell r="F47" t="str">
            <v/>
          </cell>
        </row>
        <row r="48">
          <cell r="B48" t="str">
            <v>Medium urban area</v>
          </cell>
          <cell r="C48" t="str">
            <v>S</v>
          </cell>
          <cell r="D48">
            <v>43</v>
          </cell>
          <cell r="E48" t="str">
            <v/>
          </cell>
          <cell r="F48" t="str">
            <v/>
          </cell>
        </row>
        <row r="49">
          <cell r="B49" t="str">
            <v>Small urban area</v>
          </cell>
          <cell r="C49" t="str">
            <v>S</v>
          </cell>
          <cell r="D49">
            <v>21.74</v>
          </cell>
          <cell r="E49" t="str">
            <v/>
          </cell>
          <cell r="F49" t="str">
            <v/>
          </cell>
        </row>
        <row r="50">
          <cell r="B50" t="str">
            <v>Rural settlement/rural other</v>
          </cell>
          <cell r="C50" t="str">
            <v>S</v>
          </cell>
          <cell r="D50">
            <v>26.95</v>
          </cell>
          <cell r="E50" t="str">
            <v/>
          </cell>
          <cell r="F50" t="str">
            <v/>
          </cell>
        </row>
        <row r="51">
          <cell r="B51" t="str">
            <v>Major urban area</v>
          </cell>
          <cell r="C51">
            <v>40.159999999999997</v>
          </cell>
          <cell r="D51">
            <v>12.17</v>
          </cell>
          <cell r="E51" t="str">
            <v>.</v>
          </cell>
          <cell r="F51" t="str">
            <v/>
          </cell>
        </row>
        <row r="52">
          <cell r="B52" t="str">
            <v>Medium/large urban area</v>
          </cell>
          <cell r="C52">
            <v>45.34</v>
          </cell>
          <cell r="D52">
            <v>21.34</v>
          </cell>
          <cell r="E52" t="str">
            <v>.</v>
          </cell>
          <cell r="F52" t="str">
            <v/>
          </cell>
        </row>
        <row r="53">
          <cell r="B53" t="str">
            <v>Small urban/rural area</v>
          </cell>
          <cell r="C53" t="str">
            <v>Ŝ</v>
          </cell>
          <cell r="D53">
            <v>18.57</v>
          </cell>
          <cell r="E53" t="str">
            <v/>
          </cell>
          <cell r="F53" t="str">
            <v/>
          </cell>
        </row>
        <row r="54">
          <cell r="B54" t="str">
            <v>Quintile 1 (least deprived)</v>
          </cell>
          <cell r="C54" t="str">
            <v>SŜ</v>
          </cell>
          <cell r="D54">
            <v>19.059999999999999</v>
          </cell>
          <cell r="E54" t="str">
            <v/>
          </cell>
          <cell r="F54" t="str">
            <v/>
          </cell>
        </row>
        <row r="55">
          <cell r="B55" t="str">
            <v>Quintile 2</v>
          </cell>
          <cell r="C55" t="str">
            <v>S</v>
          </cell>
          <cell r="D55">
            <v>31.28</v>
          </cell>
          <cell r="E55" t="str">
            <v/>
          </cell>
          <cell r="F55" t="str">
            <v/>
          </cell>
        </row>
        <row r="56">
          <cell r="B56" t="str">
            <v>Quintile 3</v>
          </cell>
          <cell r="C56" t="str">
            <v>S</v>
          </cell>
          <cell r="D56">
            <v>24.36</v>
          </cell>
          <cell r="E56" t="str">
            <v/>
          </cell>
          <cell r="F56" t="str">
            <v/>
          </cell>
        </row>
        <row r="57">
          <cell r="B57" t="str">
            <v>Quintile 4</v>
          </cell>
          <cell r="C57">
            <v>44.93</v>
          </cell>
          <cell r="D57">
            <v>16.309999999999999</v>
          </cell>
          <cell r="E57" t="str">
            <v>.</v>
          </cell>
          <cell r="F57" t="str">
            <v/>
          </cell>
        </row>
        <row r="58">
          <cell r="B58" t="str">
            <v>Quintile 5 (most deprived)</v>
          </cell>
          <cell r="C58">
            <v>50.77</v>
          </cell>
          <cell r="D58">
            <v>13.6</v>
          </cell>
          <cell r="E58" t="str">
            <v>.</v>
          </cell>
          <cell r="F58" t="str">
            <v/>
          </cell>
        </row>
        <row r="59">
          <cell r="B59" t="str">
            <v>Had partner within last 12 months</v>
          </cell>
          <cell r="C59">
            <v>41.72</v>
          </cell>
          <cell r="D59">
            <v>8.31</v>
          </cell>
          <cell r="E59" t="str">
            <v>.‡</v>
          </cell>
          <cell r="F59" t="str">
            <v/>
          </cell>
        </row>
        <row r="60">
          <cell r="B60" t="str">
            <v>Has ever had a partner</v>
          </cell>
          <cell r="C60">
            <v>41.72</v>
          </cell>
          <cell r="D60">
            <v>8.31</v>
          </cell>
          <cell r="E60" t="str">
            <v>.‡</v>
          </cell>
          <cell r="F60" t="str">
            <v/>
          </cell>
        </row>
        <row r="61">
          <cell r="B61" t="str">
            <v>Partnered – legally registered</v>
          </cell>
          <cell r="C61">
            <v>34.44</v>
          </cell>
          <cell r="D61">
            <v>12.8</v>
          </cell>
          <cell r="E61" t="str">
            <v>.</v>
          </cell>
          <cell r="F61" t="str">
            <v/>
          </cell>
        </row>
        <row r="62">
          <cell r="B62" t="str">
            <v>Partnered – not legally registered</v>
          </cell>
          <cell r="C62" t="str">
            <v>Ŝ</v>
          </cell>
          <cell r="D62">
            <v>17.03</v>
          </cell>
          <cell r="E62" t="str">
            <v/>
          </cell>
          <cell r="F62" t="str">
            <v/>
          </cell>
        </row>
        <row r="63">
          <cell r="B63" t="str">
            <v>Non-partnered</v>
          </cell>
          <cell r="C63">
            <v>49.57</v>
          </cell>
          <cell r="D63">
            <v>15.78</v>
          </cell>
          <cell r="E63" t="str">
            <v>.</v>
          </cell>
          <cell r="F63" t="str">
            <v/>
          </cell>
        </row>
        <row r="64">
          <cell r="B64" t="str">
            <v>Never married and never in a civil union</v>
          </cell>
          <cell r="C64">
            <v>42.33</v>
          </cell>
          <cell r="D64">
            <v>16.54</v>
          </cell>
          <cell r="E64" t="str">
            <v>.</v>
          </cell>
          <cell r="F64" t="str">
            <v/>
          </cell>
        </row>
        <row r="65">
          <cell r="B65" t="str">
            <v>Divorced</v>
          </cell>
          <cell r="C65" t="str">
            <v>S</v>
          </cell>
          <cell r="D65">
            <v>49.78</v>
          </cell>
          <cell r="E65" t="str">
            <v/>
          </cell>
          <cell r="F65" t="str">
            <v/>
          </cell>
        </row>
        <row r="66">
          <cell r="B66" t="str">
            <v>Widowed/surviving partner</v>
          </cell>
          <cell r="C66" t="str">
            <v>S</v>
          </cell>
          <cell r="D66">
            <v>63.56</v>
          </cell>
          <cell r="E66" t="str">
            <v/>
          </cell>
          <cell r="F66" t="str">
            <v/>
          </cell>
        </row>
        <row r="67">
          <cell r="B67" t="str">
            <v>Separated</v>
          </cell>
          <cell r="C67">
            <v>50.2</v>
          </cell>
          <cell r="D67">
            <v>21.07</v>
          </cell>
          <cell r="E67" t="str">
            <v>.</v>
          </cell>
          <cell r="F67" t="str">
            <v/>
          </cell>
        </row>
        <row r="68">
          <cell r="B68" t="str">
            <v>Married/civil union/de facto</v>
          </cell>
          <cell r="C68">
            <v>34.44</v>
          </cell>
          <cell r="D68">
            <v>12.8</v>
          </cell>
          <cell r="E68" t="str">
            <v>.</v>
          </cell>
          <cell r="F68" t="str">
            <v/>
          </cell>
        </row>
        <row r="69">
          <cell r="B69" t="str">
            <v>Adults with disability</v>
          </cell>
          <cell r="C69" t="str">
            <v>S</v>
          </cell>
          <cell r="D69">
            <v>43.23</v>
          </cell>
          <cell r="E69" t="str">
            <v/>
          </cell>
          <cell r="F69" t="str">
            <v/>
          </cell>
        </row>
        <row r="70">
          <cell r="B70" t="str">
            <v>Adults without disability</v>
          </cell>
          <cell r="C70">
            <v>41.8</v>
          </cell>
          <cell r="D70">
            <v>8.8000000000000007</v>
          </cell>
          <cell r="E70" t="str">
            <v>.‡</v>
          </cell>
          <cell r="F70" t="str">
            <v/>
          </cell>
        </row>
        <row r="71">
          <cell r="B71" t="str">
            <v>Low level of psychological distress</v>
          </cell>
          <cell r="C71">
            <v>38.15</v>
          </cell>
          <cell r="D71">
            <v>9.5</v>
          </cell>
          <cell r="E71" t="str">
            <v>.‡</v>
          </cell>
          <cell r="F71" t="str">
            <v/>
          </cell>
        </row>
        <row r="72">
          <cell r="B72" t="str">
            <v>Moderate level of psychological distress</v>
          </cell>
          <cell r="C72">
            <v>54.23</v>
          </cell>
          <cell r="D72">
            <v>24.84</v>
          </cell>
          <cell r="E72" t="str">
            <v>.</v>
          </cell>
          <cell r="F72" t="str">
            <v/>
          </cell>
        </row>
        <row r="73">
          <cell r="B73" t="str">
            <v>High level of psychological distress</v>
          </cell>
          <cell r="C73" t="str">
            <v>S</v>
          </cell>
          <cell r="D73">
            <v>31.47</v>
          </cell>
          <cell r="E73" t="str">
            <v/>
          </cell>
          <cell r="F73" t="str">
            <v/>
          </cell>
        </row>
        <row r="74">
          <cell r="B74" t="str">
            <v>No probable serious mental illness</v>
          </cell>
          <cell r="C74">
            <v>38.15</v>
          </cell>
          <cell r="D74">
            <v>9.5</v>
          </cell>
          <cell r="E74" t="str">
            <v>.‡</v>
          </cell>
          <cell r="F74" t="str">
            <v/>
          </cell>
        </row>
        <row r="75">
          <cell r="B75" t="str">
            <v>Probable serious mental illness</v>
          </cell>
          <cell r="C75">
            <v>54.23</v>
          </cell>
          <cell r="D75">
            <v>24.84</v>
          </cell>
          <cell r="E75" t="str">
            <v>.</v>
          </cell>
          <cell r="F75" t="str">
            <v/>
          </cell>
        </row>
        <row r="76">
          <cell r="B76" t="str">
            <v>Employed</v>
          </cell>
          <cell r="C76">
            <v>34.96</v>
          </cell>
          <cell r="D76">
            <v>10.64</v>
          </cell>
          <cell r="E76" t="str">
            <v>.</v>
          </cell>
          <cell r="F76" t="str">
            <v/>
          </cell>
        </row>
        <row r="77">
          <cell r="B77" t="str">
            <v>Unemployed</v>
          </cell>
          <cell r="C77">
            <v>79.09</v>
          </cell>
          <cell r="D77">
            <v>30.57</v>
          </cell>
          <cell r="E77" t="str">
            <v>.</v>
          </cell>
          <cell r="F77" t="str">
            <v/>
          </cell>
        </row>
        <row r="78">
          <cell r="B78" t="str">
            <v>Retired</v>
          </cell>
          <cell r="C78" t="str">
            <v>S</v>
          </cell>
          <cell r="D78">
            <v>29.59</v>
          </cell>
          <cell r="E78" t="str">
            <v/>
          </cell>
          <cell r="F78" t="str">
            <v/>
          </cell>
        </row>
        <row r="79">
          <cell r="B79" t="str">
            <v>Home or caring duties or voluntary work</v>
          </cell>
          <cell r="C79">
            <v>48.07</v>
          </cell>
          <cell r="D79">
            <v>22.37</v>
          </cell>
          <cell r="E79" t="str">
            <v>.</v>
          </cell>
          <cell r="F79" t="str">
            <v/>
          </cell>
        </row>
        <row r="80">
          <cell r="B80" t="str">
            <v>Not employed, studying</v>
          </cell>
          <cell r="C80" t="str">
            <v>S</v>
          </cell>
          <cell r="D80">
            <v>33.299999999999997</v>
          </cell>
          <cell r="E80" t="str">
            <v/>
          </cell>
          <cell r="F80" t="str">
            <v/>
          </cell>
        </row>
        <row r="81">
          <cell r="B81" t="str">
            <v>Not employed, not actively seeking work/unable to work</v>
          </cell>
          <cell r="C81" t="str">
            <v>S</v>
          </cell>
          <cell r="D81">
            <v>38.18</v>
          </cell>
          <cell r="E81" t="str">
            <v/>
          </cell>
          <cell r="F81" t="str">
            <v/>
          </cell>
        </row>
        <row r="82">
          <cell r="B82" t="str">
            <v>Other employment status</v>
          </cell>
          <cell r="C82">
            <v>83.55</v>
          </cell>
          <cell r="D82">
            <v>36.770000000000003</v>
          </cell>
          <cell r="E82" t="str">
            <v>.</v>
          </cell>
          <cell r="F82" t="str">
            <v/>
          </cell>
        </row>
        <row r="83">
          <cell r="B83" t="str">
            <v>Not in the labour force</v>
          </cell>
          <cell r="C83">
            <v>44.68</v>
          </cell>
          <cell r="D83">
            <v>15</v>
          </cell>
          <cell r="E83" t="str">
            <v>.</v>
          </cell>
          <cell r="F83" t="str">
            <v/>
          </cell>
        </row>
        <row r="84">
          <cell r="B84" t="str">
            <v>Personal income: $20,000 or less</v>
          </cell>
          <cell r="C84">
            <v>39.53</v>
          </cell>
          <cell r="D84">
            <v>16.46</v>
          </cell>
          <cell r="E84" t="str">
            <v>.</v>
          </cell>
          <cell r="F84" t="str">
            <v/>
          </cell>
        </row>
        <row r="85">
          <cell r="B85" t="str">
            <v>Personal income: $20,001–$40,000</v>
          </cell>
          <cell r="C85">
            <v>48.78</v>
          </cell>
          <cell r="D85">
            <v>16.79</v>
          </cell>
          <cell r="E85" t="str">
            <v>.</v>
          </cell>
          <cell r="F85" t="str">
            <v/>
          </cell>
        </row>
        <row r="86">
          <cell r="B86" t="str">
            <v>Personal income: $40,001–$60,000</v>
          </cell>
          <cell r="C86" t="str">
            <v>Ŝ</v>
          </cell>
          <cell r="D86">
            <v>19.600000000000001</v>
          </cell>
          <cell r="E86" t="str">
            <v/>
          </cell>
          <cell r="F86" t="str">
            <v/>
          </cell>
        </row>
        <row r="87">
          <cell r="B87" t="str">
            <v>Personal income: $60,001 or more</v>
          </cell>
          <cell r="C87" t="str">
            <v>SŜ</v>
          </cell>
          <cell r="D87">
            <v>16.78</v>
          </cell>
          <cell r="E87" t="str">
            <v/>
          </cell>
          <cell r="F87" t="str">
            <v/>
          </cell>
        </row>
        <row r="88">
          <cell r="B88" t="str">
            <v>Household income: $40,000 or less</v>
          </cell>
          <cell r="C88">
            <v>49.62</v>
          </cell>
          <cell r="D88">
            <v>12.86</v>
          </cell>
          <cell r="E88" t="str">
            <v>.</v>
          </cell>
          <cell r="F88" t="str">
            <v/>
          </cell>
        </row>
        <row r="89">
          <cell r="B89" t="str">
            <v>Household income: $40,001–$60,000</v>
          </cell>
          <cell r="C89">
            <v>52.29</v>
          </cell>
          <cell r="D89">
            <v>20.41</v>
          </cell>
          <cell r="E89" t="str">
            <v>.</v>
          </cell>
          <cell r="F89" t="str">
            <v/>
          </cell>
        </row>
        <row r="90">
          <cell r="B90" t="str">
            <v>Household income: $60,001–$100,000</v>
          </cell>
          <cell r="C90">
            <v>47.96</v>
          </cell>
          <cell r="D90">
            <v>22.59</v>
          </cell>
          <cell r="E90" t="str">
            <v>.</v>
          </cell>
          <cell r="F90" t="str">
            <v/>
          </cell>
        </row>
        <row r="91">
          <cell r="B91" t="str">
            <v>Household income: $100,001 or more</v>
          </cell>
          <cell r="C91" t="str">
            <v>SŜ</v>
          </cell>
          <cell r="D91">
            <v>13.15</v>
          </cell>
          <cell r="E91" t="str">
            <v/>
          </cell>
          <cell r="F91" t="str">
            <v>*</v>
          </cell>
        </row>
        <row r="92">
          <cell r="B92" t="str">
            <v>Not at all limited</v>
          </cell>
          <cell r="C92" t="str">
            <v>SŜ</v>
          </cell>
          <cell r="D92">
            <v>14.02</v>
          </cell>
          <cell r="E92" t="str">
            <v/>
          </cell>
          <cell r="F92" t="str">
            <v/>
          </cell>
        </row>
        <row r="93">
          <cell r="B93" t="str">
            <v>A little limited</v>
          </cell>
          <cell r="C93" t="str">
            <v>SŜ</v>
          </cell>
          <cell r="D93">
            <v>19.87</v>
          </cell>
          <cell r="E93" t="str">
            <v/>
          </cell>
          <cell r="F93" t="str">
            <v/>
          </cell>
        </row>
        <row r="94">
          <cell r="B94" t="str">
            <v>Quite limited</v>
          </cell>
          <cell r="C94">
            <v>69.069999999999993</v>
          </cell>
          <cell r="D94">
            <v>23.1</v>
          </cell>
          <cell r="E94" t="str">
            <v>.</v>
          </cell>
          <cell r="F94" t="str">
            <v/>
          </cell>
        </row>
        <row r="95">
          <cell r="B95" t="str">
            <v>Very limited</v>
          </cell>
          <cell r="C95" t="str">
            <v>S</v>
          </cell>
          <cell r="D95">
            <v>24.5</v>
          </cell>
          <cell r="E95" t="str">
            <v/>
          </cell>
          <cell r="F95" t="str">
            <v/>
          </cell>
        </row>
        <row r="96">
          <cell r="B96" t="str">
            <v>Couldn't buy it</v>
          </cell>
          <cell r="C96">
            <v>55.72</v>
          </cell>
          <cell r="D96">
            <v>13.37</v>
          </cell>
          <cell r="E96" t="str">
            <v>.</v>
          </cell>
          <cell r="F96" t="str">
            <v/>
          </cell>
        </row>
        <row r="97">
          <cell r="B97" t="str">
            <v>Not at all limited</v>
          </cell>
          <cell r="C97" t="str">
            <v>SŜ</v>
          </cell>
          <cell r="D97">
            <v>14.02</v>
          </cell>
          <cell r="E97" t="str">
            <v/>
          </cell>
          <cell r="F97" t="str">
            <v/>
          </cell>
        </row>
        <row r="98">
          <cell r="B98" t="str">
            <v>A little limited</v>
          </cell>
          <cell r="C98" t="str">
            <v>SŜ</v>
          </cell>
          <cell r="D98">
            <v>19.87</v>
          </cell>
          <cell r="E98" t="str">
            <v/>
          </cell>
          <cell r="F98" t="str">
            <v/>
          </cell>
        </row>
        <row r="99">
          <cell r="B99" t="str">
            <v>Quite or very limited</v>
          </cell>
          <cell r="C99" t="str">
            <v>Ŝ</v>
          </cell>
          <cell r="D99">
            <v>18.309999999999999</v>
          </cell>
          <cell r="E99" t="str">
            <v/>
          </cell>
          <cell r="F99" t="str">
            <v/>
          </cell>
        </row>
        <row r="100">
          <cell r="B100" t="str">
            <v>Couldn't buy it</v>
          </cell>
          <cell r="C100">
            <v>55.72</v>
          </cell>
          <cell r="D100">
            <v>13.37</v>
          </cell>
          <cell r="E100" t="str">
            <v>.</v>
          </cell>
          <cell r="F100" t="str">
            <v/>
          </cell>
        </row>
        <row r="101">
          <cell r="B101" t="str">
            <v>Yes, can meet unexpected expense</v>
          </cell>
          <cell r="C101">
            <v>32.14</v>
          </cell>
          <cell r="D101">
            <v>10.17</v>
          </cell>
          <cell r="E101" t="str">
            <v>.</v>
          </cell>
          <cell r="F101" t="str">
            <v/>
          </cell>
        </row>
        <row r="102">
          <cell r="B102" t="str">
            <v>No, cannot meet unexpected expense</v>
          </cell>
          <cell r="C102">
            <v>63.23</v>
          </cell>
          <cell r="D102">
            <v>12.27</v>
          </cell>
          <cell r="E102" t="str">
            <v>.</v>
          </cell>
          <cell r="F102" t="str">
            <v>*</v>
          </cell>
        </row>
        <row r="103">
          <cell r="B103" t="str">
            <v>Household had no vehicle access</v>
          </cell>
          <cell r="C103" t="str">
            <v>S</v>
          </cell>
          <cell r="D103">
            <v>33.78</v>
          </cell>
          <cell r="E103" t="str">
            <v/>
          </cell>
          <cell r="F103" t="str">
            <v/>
          </cell>
        </row>
        <row r="104">
          <cell r="B104" t="str">
            <v>Household had vehicle access</v>
          </cell>
          <cell r="C104">
            <v>40.69</v>
          </cell>
          <cell r="D104">
            <v>8.1</v>
          </cell>
          <cell r="E104" t="str">
            <v>.‡</v>
          </cell>
          <cell r="F104" t="str">
            <v/>
          </cell>
        </row>
        <row r="105">
          <cell r="B105" t="str">
            <v>Household had no access to device</v>
          </cell>
          <cell r="C105" t="str">
            <v>S</v>
          </cell>
          <cell r="D105">
            <v>55.03</v>
          </cell>
          <cell r="E105" t="str">
            <v/>
          </cell>
          <cell r="F105" t="str">
            <v/>
          </cell>
        </row>
        <row r="106">
          <cell r="B106" t="str">
            <v>Household had access to device</v>
          </cell>
          <cell r="C106">
            <v>41.97</v>
          </cell>
          <cell r="D106">
            <v>8.4</v>
          </cell>
          <cell r="E106" t="str">
            <v>.‡</v>
          </cell>
          <cell r="F106" t="str">
            <v/>
          </cell>
        </row>
        <row r="107">
          <cell r="B107" t="str">
            <v>One person household</v>
          </cell>
          <cell r="C107">
            <v>40.950000000000003</v>
          </cell>
          <cell r="D107">
            <v>14.7</v>
          </cell>
          <cell r="E107" t="str">
            <v>.</v>
          </cell>
          <cell r="F107" t="str">
            <v/>
          </cell>
        </row>
        <row r="108">
          <cell r="B108" t="str">
            <v>One parent with child(ren)</v>
          </cell>
          <cell r="C108">
            <v>62.53</v>
          </cell>
          <cell r="D108">
            <v>16.09</v>
          </cell>
          <cell r="E108" t="str">
            <v>.</v>
          </cell>
          <cell r="F108" t="str">
            <v/>
          </cell>
        </row>
        <row r="109">
          <cell r="B109" t="str">
            <v>Couple only</v>
          </cell>
          <cell r="C109" t="str">
            <v>SŜ</v>
          </cell>
          <cell r="D109">
            <v>18.09</v>
          </cell>
          <cell r="E109" t="str">
            <v/>
          </cell>
          <cell r="F109" t="str">
            <v/>
          </cell>
        </row>
        <row r="110">
          <cell r="B110" t="str">
            <v>Couple with child(ren)</v>
          </cell>
          <cell r="C110" t="str">
            <v>Ŝ</v>
          </cell>
          <cell r="D110">
            <v>19.899999999999999</v>
          </cell>
          <cell r="E110" t="str">
            <v/>
          </cell>
          <cell r="F110" t="str">
            <v/>
          </cell>
        </row>
        <row r="111">
          <cell r="B111" t="str">
            <v>Other multi-person household</v>
          </cell>
          <cell r="C111" t="str">
            <v>S</v>
          </cell>
          <cell r="D111">
            <v>32.89</v>
          </cell>
          <cell r="E111" t="str">
            <v/>
          </cell>
          <cell r="F111" t="str">
            <v/>
          </cell>
        </row>
        <row r="112">
          <cell r="B112" t="str">
            <v>Other household with couple and/or child</v>
          </cell>
          <cell r="C112" t="str">
            <v>SŜ</v>
          </cell>
          <cell r="D112">
            <v>18.54</v>
          </cell>
          <cell r="E112" t="str">
            <v/>
          </cell>
          <cell r="F112" t="str">
            <v/>
          </cell>
        </row>
        <row r="113">
          <cell r="B113" t="str">
            <v>One-person household</v>
          </cell>
          <cell r="C113">
            <v>40.950000000000003</v>
          </cell>
          <cell r="D113">
            <v>14.7</v>
          </cell>
          <cell r="E113" t="str">
            <v>.</v>
          </cell>
          <cell r="F113" t="str">
            <v/>
          </cell>
        </row>
        <row r="114">
          <cell r="B114" t="str">
            <v>Two-people household</v>
          </cell>
          <cell r="C114">
            <v>30.16</v>
          </cell>
          <cell r="D114">
            <v>14.49</v>
          </cell>
          <cell r="E114" t="str">
            <v>.</v>
          </cell>
          <cell r="F114" t="str">
            <v/>
          </cell>
        </row>
        <row r="115">
          <cell r="B115" t="str">
            <v>Three-people household</v>
          </cell>
          <cell r="C115">
            <v>41.22</v>
          </cell>
          <cell r="D115">
            <v>18.37</v>
          </cell>
          <cell r="E115" t="str">
            <v>.</v>
          </cell>
          <cell r="F115" t="str">
            <v/>
          </cell>
        </row>
        <row r="116">
          <cell r="B116" t="str">
            <v>Four-people household</v>
          </cell>
          <cell r="C116">
            <v>46.7</v>
          </cell>
          <cell r="D116">
            <v>22.74</v>
          </cell>
          <cell r="E116" t="str">
            <v>.</v>
          </cell>
          <cell r="F116" t="str">
            <v/>
          </cell>
        </row>
        <row r="117">
          <cell r="B117" t="str">
            <v>Five-or-more-people household</v>
          </cell>
          <cell r="C117">
            <v>48.3</v>
          </cell>
          <cell r="D117">
            <v>18.309999999999999</v>
          </cell>
          <cell r="E117" t="str">
            <v>.</v>
          </cell>
          <cell r="F117" t="str">
            <v/>
          </cell>
        </row>
        <row r="118">
          <cell r="B118" t="str">
            <v>No children in household</v>
          </cell>
          <cell r="C118">
            <v>29.96</v>
          </cell>
          <cell r="D118">
            <v>10.52</v>
          </cell>
          <cell r="E118" t="str">
            <v>.</v>
          </cell>
          <cell r="F118" t="str">
            <v/>
          </cell>
        </row>
        <row r="119">
          <cell r="B119" t="str">
            <v>One-child household</v>
          </cell>
          <cell r="C119" t="str">
            <v>S</v>
          </cell>
          <cell r="D119">
            <v>26</v>
          </cell>
          <cell r="E119" t="str">
            <v/>
          </cell>
          <cell r="F119" t="str">
            <v/>
          </cell>
        </row>
        <row r="120">
          <cell r="B120" t="str">
            <v>Two-or-more-children household</v>
          </cell>
          <cell r="C120">
            <v>55.06</v>
          </cell>
          <cell r="D120">
            <v>14.14</v>
          </cell>
          <cell r="E120" t="str">
            <v>.</v>
          </cell>
          <cell r="F120" t="str">
            <v/>
          </cell>
        </row>
        <row r="121">
          <cell r="B121" t="str">
            <v>No children in household</v>
          </cell>
          <cell r="C121">
            <v>29.96</v>
          </cell>
          <cell r="D121">
            <v>10.52</v>
          </cell>
          <cell r="E121" t="str">
            <v>.</v>
          </cell>
          <cell r="F121" t="str">
            <v/>
          </cell>
        </row>
        <row r="122">
          <cell r="B122" t="str">
            <v>One-or-more-children household</v>
          </cell>
          <cell r="C122">
            <v>51.1</v>
          </cell>
          <cell r="D122">
            <v>12.18</v>
          </cell>
          <cell r="E122" t="str">
            <v>.</v>
          </cell>
          <cell r="F122" t="str">
            <v/>
          </cell>
        </row>
        <row r="123">
          <cell r="B123" t="str">
            <v>Yes, lived at current address</v>
          </cell>
          <cell r="C123">
            <v>43.73</v>
          </cell>
          <cell r="D123">
            <v>9.48</v>
          </cell>
          <cell r="E123" t="str">
            <v>.‡</v>
          </cell>
          <cell r="F123" t="str">
            <v/>
          </cell>
        </row>
        <row r="124">
          <cell r="B124" t="str">
            <v>No, did not live at current address</v>
          </cell>
          <cell r="C124">
            <v>36.33</v>
          </cell>
          <cell r="D124">
            <v>16.260000000000002</v>
          </cell>
          <cell r="E124" t="str">
            <v>.</v>
          </cell>
          <cell r="F124" t="str">
            <v/>
          </cell>
        </row>
        <row r="125">
          <cell r="B125" t="str">
            <v>Owned</v>
          </cell>
          <cell r="C125">
            <v>27.38</v>
          </cell>
          <cell r="D125">
            <v>11.09</v>
          </cell>
          <cell r="E125" t="str">
            <v>.</v>
          </cell>
          <cell r="F125" t="str">
            <v/>
          </cell>
        </row>
        <row r="126">
          <cell r="B126" t="str">
            <v>Rented, private</v>
          </cell>
          <cell r="C126">
            <v>46.12</v>
          </cell>
          <cell r="D126">
            <v>13.13</v>
          </cell>
          <cell r="E126" t="str">
            <v>.</v>
          </cell>
          <cell r="F126" t="str">
            <v/>
          </cell>
        </row>
        <row r="127">
          <cell r="B127" t="str">
            <v>Rented, government</v>
          </cell>
          <cell r="C127">
            <v>74.22</v>
          </cell>
          <cell r="D127">
            <v>15.67</v>
          </cell>
          <cell r="E127" t="str">
            <v>.</v>
          </cell>
          <cell r="F127" t="str">
            <v>*</v>
          </cell>
        </row>
        <row r="129">
          <cell r="B129"/>
          <cell r="C129"/>
          <cell r="D129"/>
          <cell r="E129"/>
          <cell r="F129"/>
        </row>
        <row r="130">
          <cell r="B130"/>
          <cell r="C130"/>
          <cell r="D130"/>
          <cell r="E130"/>
          <cell r="F130"/>
        </row>
      </sheetData>
      <sheetData sheetId="3">
        <row r="4">
          <cell r="B4" t="str">
            <v>New Zealand Average</v>
          </cell>
          <cell r="C4">
            <v>28.18</v>
          </cell>
          <cell r="D4">
            <v>7.67</v>
          </cell>
          <cell r="E4" t="str">
            <v>.‡</v>
          </cell>
          <cell r="F4" t="str">
            <v/>
          </cell>
        </row>
        <row r="5">
          <cell r="B5" t="str">
            <v>Male</v>
          </cell>
          <cell r="C5" t="str">
            <v>Ŝ</v>
          </cell>
          <cell r="D5">
            <v>17.489999999999998</v>
          </cell>
          <cell r="E5" t="str">
            <v/>
          </cell>
          <cell r="F5" t="str">
            <v>*</v>
          </cell>
        </row>
        <row r="6">
          <cell r="B6" t="str">
            <v>Female</v>
          </cell>
          <cell r="C6">
            <v>19.12</v>
          </cell>
          <cell r="D6">
            <v>7.29</v>
          </cell>
          <cell r="E6" t="str">
            <v>.‡</v>
          </cell>
          <cell r="F6" t="str">
            <v/>
          </cell>
        </row>
        <row r="7">
          <cell r="B7" t="str">
            <v>Cis-male</v>
          </cell>
          <cell r="C7" t="str">
            <v>Ŝ</v>
          </cell>
          <cell r="D7">
            <v>17.28</v>
          </cell>
          <cell r="E7" t="str">
            <v/>
          </cell>
          <cell r="F7" t="str">
            <v>*</v>
          </cell>
        </row>
        <row r="8">
          <cell r="B8" t="str">
            <v>Cis-female</v>
          </cell>
          <cell r="C8">
            <v>19.21</v>
          </cell>
          <cell r="D8">
            <v>7.34</v>
          </cell>
          <cell r="E8" t="str">
            <v>.‡</v>
          </cell>
          <cell r="F8" t="str">
            <v/>
          </cell>
        </row>
        <row r="9">
          <cell r="B9" t="str">
            <v>Gender-diverse or trans-gender</v>
          </cell>
          <cell r="C9">
            <v>0</v>
          </cell>
          <cell r="D9">
            <v>0</v>
          </cell>
          <cell r="E9" t="str">
            <v>.</v>
          </cell>
          <cell r="F9" t="str">
            <v>*</v>
          </cell>
        </row>
        <row r="10">
          <cell r="B10" t="str">
            <v>Heterosexual</v>
          </cell>
          <cell r="C10">
            <v>28.4</v>
          </cell>
          <cell r="D10">
            <v>8.15</v>
          </cell>
          <cell r="E10" t="str">
            <v>.‡</v>
          </cell>
          <cell r="F10" t="str">
            <v/>
          </cell>
        </row>
        <row r="11">
          <cell r="B11" t="str">
            <v>Gay or lesbian</v>
          </cell>
          <cell r="C11">
            <v>0</v>
          </cell>
          <cell r="D11">
            <v>0</v>
          </cell>
          <cell r="E11" t="str">
            <v>.</v>
          </cell>
          <cell r="F11" t="str">
            <v>*</v>
          </cell>
        </row>
        <row r="12">
          <cell r="B12" t="str">
            <v>Bisexual</v>
          </cell>
          <cell r="C12" t="str">
            <v>S</v>
          </cell>
          <cell r="D12">
            <v>34.619999999999997</v>
          </cell>
          <cell r="E12" t="str">
            <v/>
          </cell>
          <cell r="F12" t="str">
            <v/>
          </cell>
        </row>
        <row r="13">
          <cell r="B13" t="str">
            <v>Other sexual identity</v>
          </cell>
          <cell r="C13" t="str">
            <v>S</v>
          </cell>
          <cell r="D13">
            <v>138.02000000000001</v>
          </cell>
          <cell r="E13" t="str">
            <v/>
          </cell>
          <cell r="F13" t="str">
            <v/>
          </cell>
        </row>
        <row r="14">
          <cell r="B14" t="str">
            <v>People with diverse sexualities</v>
          </cell>
          <cell r="C14" t="str">
            <v>S</v>
          </cell>
          <cell r="D14">
            <v>28.44</v>
          </cell>
          <cell r="E14" t="str">
            <v/>
          </cell>
          <cell r="F14" t="str">
            <v/>
          </cell>
        </row>
        <row r="15">
          <cell r="B15" t="str">
            <v>Not LGBT</v>
          </cell>
          <cell r="C15">
            <v>28.68</v>
          </cell>
          <cell r="D15">
            <v>8.07</v>
          </cell>
          <cell r="E15" t="str">
            <v>.‡</v>
          </cell>
          <cell r="F15" t="str">
            <v/>
          </cell>
        </row>
        <row r="16">
          <cell r="B16" t="str">
            <v>LGBT</v>
          </cell>
          <cell r="C16" t="str">
            <v>S</v>
          </cell>
          <cell r="D16">
            <v>25.42</v>
          </cell>
          <cell r="E16" t="str">
            <v/>
          </cell>
          <cell r="F16" t="str">
            <v/>
          </cell>
        </row>
        <row r="17">
          <cell r="B17" t="str">
            <v>15–19 years</v>
          </cell>
          <cell r="C17" t="str">
            <v>S</v>
          </cell>
          <cell r="D17">
            <v>52.8</v>
          </cell>
          <cell r="E17" t="str">
            <v/>
          </cell>
          <cell r="F17" t="str">
            <v/>
          </cell>
        </row>
        <row r="18">
          <cell r="B18" t="str">
            <v>20–29 years</v>
          </cell>
          <cell r="C18" t="str">
            <v>SŜ</v>
          </cell>
          <cell r="D18">
            <v>15.81</v>
          </cell>
          <cell r="E18" t="str">
            <v/>
          </cell>
          <cell r="F18" t="str">
            <v/>
          </cell>
        </row>
        <row r="19">
          <cell r="B19" t="str">
            <v>30–39 years</v>
          </cell>
          <cell r="C19" t="str">
            <v>Ŝ</v>
          </cell>
          <cell r="D19">
            <v>17.239999999999998</v>
          </cell>
          <cell r="E19" t="str">
            <v/>
          </cell>
          <cell r="F19" t="str">
            <v/>
          </cell>
        </row>
        <row r="20">
          <cell r="B20" t="str">
            <v>40–49 years</v>
          </cell>
          <cell r="C20" t="str">
            <v>SŜ</v>
          </cell>
          <cell r="D20">
            <v>12.3</v>
          </cell>
          <cell r="E20" t="str">
            <v/>
          </cell>
          <cell r="F20" t="str">
            <v/>
          </cell>
        </row>
        <row r="21">
          <cell r="B21" t="str">
            <v>50–59 years</v>
          </cell>
          <cell r="C21" t="str">
            <v>S</v>
          </cell>
          <cell r="D21">
            <v>22.29</v>
          </cell>
          <cell r="E21" t="str">
            <v/>
          </cell>
          <cell r="F21" t="str">
            <v/>
          </cell>
        </row>
        <row r="22">
          <cell r="B22" t="str">
            <v>60–64 years</v>
          </cell>
          <cell r="C22" t="str">
            <v>S</v>
          </cell>
          <cell r="D22">
            <v>71.599999999999994</v>
          </cell>
          <cell r="E22" t="str">
            <v/>
          </cell>
          <cell r="F22" t="str">
            <v/>
          </cell>
        </row>
        <row r="23">
          <cell r="B23" t="str">
            <v>65 years and over</v>
          </cell>
          <cell r="C23" t="str">
            <v>S</v>
          </cell>
          <cell r="D23">
            <v>29.22</v>
          </cell>
          <cell r="E23" t="str">
            <v/>
          </cell>
          <cell r="F23" t="str">
            <v/>
          </cell>
        </row>
        <row r="24">
          <cell r="B24" t="str">
            <v>15–29 years</v>
          </cell>
          <cell r="C24" t="str">
            <v>SŜ</v>
          </cell>
          <cell r="D24">
            <v>15.32</v>
          </cell>
          <cell r="E24" t="str">
            <v/>
          </cell>
          <cell r="F24" t="str">
            <v/>
          </cell>
        </row>
        <row r="25">
          <cell r="B25" t="str">
            <v>30–64 years</v>
          </cell>
          <cell r="C25">
            <v>27.09</v>
          </cell>
          <cell r="D25">
            <v>9.68</v>
          </cell>
          <cell r="E25" t="str">
            <v>.‡</v>
          </cell>
          <cell r="F25" t="str">
            <v/>
          </cell>
        </row>
        <row r="26">
          <cell r="B26" t="str">
            <v>65 years and over</v>
          </cell>
          <cell r="C26" t="str">
            <v>S</v>
          </cell>
          <cell r="D26">
            <v>29.22</v>
          </cell>
          <cell r="E26" t="str">
            <v/>
          </cell>
          <cell r="F26" t="str">
            <v/>
          </cell>
        </row>
        <row r="27">
          <cell r="B27" t="str">
            <v>15–19 years</v>
          </cell>
          <cell r="C27" t="str">
            <v>S</v>
          </cell>
          <cell r="D27">
            <v>52.8</v>
          </cell>
          <cell r="E27" t="str">
            <v/>
          </cell>
          <cell r="F27" t="str">
            <v/>
          </cell>
        </row>
        <row r="28">
          <cell r="B28" t="str">
            <v>20–29 years</v>
          </cell>
          <cell r="C28" t="str">
            <v>SŜ</v>
          </cell>
          <cell r="D28">
            <v>15.81</v>
          </cell>
          <cell r="E28" t="str">
            <v/>
          </cell>
          <cell r="F28" t="str">
            <v/>
          </cell>
        </row>
        <row r="29">
          <cell r="B29" t="str">
            <v>NZ European</v>
          </cell>
          <cell r="C29">
            <v>29.9</v>
          </cell>
          <cell r="D29">
            <v>10.050000000000001</v>
          </cell>
          <cell r="E29" t="str">
            <v>.</v>
          </cell>
          <cell r="F29" t="str">
            <v/>
          </cell>
        </row>
        <row r="30">
          <cell r="B30" t="str">
            <v>Māori</v>
          </cell>
          <cell r="C30" t="str">
            <v>SŜ</v>
          </cell>
          <cell r="D30">
            <v>8.1</v>
          </cell>
          <cell r="E30" t="str">
            <v/>
          </cell>
          <cell r="F30" t="str">
            <v/>
          </cell>
        </row>
        <row r="31">
          <cell r="B31" t="str">
            <v>Pacific peoples</v>
          </cell>
          <cell r="C31" t="str">
            <v>S</v>
          </cell>
          <cell r="D31">
            <v>25.74</v>
          </cell>
          <cell r="E31" t="str">
            <v/>
          </cell>
          <cell r="F31" t="str">
            <v/>
          </cell>
        </row>
        <row r="32">
          <cell r="B32" t="str">
            <v>Asian</v>
          </cell>
          <cell r="C32" t="str">
            <v>S</v>
          </cell>
          <cell r="D32">
            <v>55.29</v>
          </cell>
          <cell r="E32" t="str">
            <v/>
          </cell>
          <cell r="F32" t="str">
            <v/>
          </cell>
        </row>
        <row r="33">
          <cell r="B33" t="str">
            <v>Chinese</v>
          </cell>
          <cell r="C33" t="str">
            <v>Ŝ</v>
          </cell>
          <cell r="D33">
            <v>0</v>
          </cell>
          <cell r="E33" t="str">
            <v/>
          </cell>
          <cell r="F33" t="str">
            <v>*</v>
          </cell>
        </row>
        <row r="34">
          <cell r="B34" t="str">
            <v>Indian</v>
          </cell>
          <cell r="C34" t="str">
            <v>S</v>
          </cell>
          <cell r="D34">
            <v>62.99</v>
          </cell>
          <cell r="E34" t="str">
            <v/>
          </cell>
          <cell r="F34" t="str">
            <v/>
          </cell>
        </row>
        <row r="35">
          <cell r="B35" t="str">
            <v>Other Asian ethnicity</v>
          </cell>
          <cell r="C35" t="str">
            <v>Ŝ</v>
          </cell>
          <cell r="D35">
            <v>0</v>
          </cell>
          <cell r="E35" t="str">
            <v/>
          </cell>
          <cell r="F35" t="str">
            <v>*</v>
          </cell>
        </row>
        <row r="36">
          <cell r="B36" t="str">
            <v>Other ethnicity</v>
          </cell>
          <cell r="C36" t="str">
            <v>S</v>
          </cell>
          <cell r="D36">
            <v>95.31</v>
          </cell>
          <cell r="E36" t="str">
            <v/>
          </cell>
          <cell r="F36" t="str">
            <v/>
          </cell>
        </row>
        <row r="37">
          <cell r="B37" t="str">
            <v>Other ethnicity (except European and Māori)</v>
          </cell>
          <cell r="C37" t="str">
            <v>S</v>
          </cell>
          <cell r="D37">
            <v>20.2</v>
          </cell>
          <cell r="E37" t="str">
            <v/>
          </cell>
          <cell r="F37" t="str">
            <v/>
          </cell>
        </row>
        <row r="38">
          <cell r="B38" t="str">
            <v>Other ethnicity (except European, Māori and Asian)</v>
          </cell>
          <cell r="C38" t="str">
            <v>S</v>
          </cell>
          <cell r="D38">
            <v>22.43</v>
          </cell>
          <cell r="E38" t="str">
            <v/>
          </cell>
          <cell r="F38" t="str">
            <v/>
          </cell>
        </row>
        <row r="39">
          <cell r="B39" t="str">
            <v>Other ethnicity (except European, Māori and Pacific)</v>
          </cell>
          <cell r="C39" t="str">
            <v>S</v>
          </cell>
          <cell r="D39">
            <v>42.41</v>
          </cell>
          <cell r="E39" t="str">
            <v/>
          </cell>
          <cell r="F39" t="str">
            <v/>
          </cell>
        </row>
        <row r="40">
          <cell r="B40">
            <v>2018</v>
          </cell>
          <cell r="C40" t="str">
            <v>Ŝ</v>
          </cell>
          <cell r="D40">
            <v>11.72</v>
          </cell>
          <cell r="E40" t="str">
            <v/>
          </cell>
          <cell r="F40" t="str">
            <v/>
          </cell>
        </row>
        <row r="41">
          <cell r="B41" t="str">
            <v>2019/20</v>
          </cell>
          <cell r="C41">
            <v>30.99</v>
          </cell>
          <cell r="D41">
            <v>9.86</v>
          </cell>
          <cell r="E41" t="str">
            <v>.‡</v>
          </cell>
          <cell r="F41" t="str">
            <v/>
          </cell>
        </row>
        <row r="42">
          <cell r="B42" t="str">
            <v>Auckland</v>
          </cell>
          <cell r="C42" t="str">
            <v>Ŝ</v>
          </cell>
          <cell r="D42">
            <v>13.64</v>
          </cell>
          <cell r="E42" t="str">
            <v/>
          </cell>
          <cell r="F42" t="str">
            <v/>
          </cell>
        </row>
        <row r="43">
          <cell r="B43" t="str">
            <v>Wellington</v>
          </cell>
          <cell r="C43" t="str">
            <v>SŜ</v>
          </cell>
          <cell r="D43">
            <v>15.98</v>
          </cell>
          <cell r="E43" t="str">
            <v/>
          </cell>
          <cell r="F43" t="str">
            <v/>
          </cell>
        </row>
        <row r="44">
          <cell r="B44" t="str">
            <v>Rest of North Island</v>
          </cell>
          <cell r="C44" t="str">
            <v>Ŝ</v>
          </cell>
          <cell r="D44">
            <v>13.08</v>
          </cell>
          <cell r="E44" t="str">
            <v/>
          </cell>
          <cell r="F44" t="str">
            <v/>
          </cell>
        </row>
        <row r="45">
          <cell r="B45" t="str">
            <v>Canterbury</v>
          </cell>
          <cell r="C45" t="str">
            <v>SŜ</v>
          </cell>
          <cell r="D45">
            <v>16.05</v>
          </cell>
          <cell r="E45" t="str">
            <v/>
          </cell>
          <cell r="F45" t="str">
            <v/>
          </cell>
        </row>
        <row r="46">
          <cell r="B46" t="str">
            <v>Rest of South Island</v>
          </cell>
          <cell r="C46" t="str">
            <v>S</v>
          </cell>
          <cell r="D46">
            <v>20.38</v>
          </cell>
          <cell r="E46" t="str">
            <v/>
          </cell>
          <cell r="F46" t="str">
            <v/>
          </cell>
        </row>
        <row r="47">
          <cell r="B47" t="str">
            <v>Major urban area</v>
          </cell>
          <cell r="C47">
            <v>27.53</v>
          </cell>
          <cell r="D47">
            <v>10.61</v>
          </cell>
          <cell r="E47" t="str">
            <v>.</v>
          </cell>
          <cell r="F47" t="str">
            <v/>
          </cell>
        </row>
        <row r="48">
          <cell r="B48" t="str">
            <v>Large urban area</v>
          </cell>
          <cell r="C48" t="str">
            <v>SŜ</v>
          </cell>
          <cell r="D48">
            <v>12.56</v>
          </cell>
          <cell r="E48" t="str">
            <v/>
          </cell>
          <cell r="F48" t="str">
            <v/>
          </cell>
        </row>
        <row r="49">
          <cell r="B49" t="str">
            <v>Medium urban area</v>
          </cell>
          <cell r="C49" t="str">
            <v>S</v>
          </cell>
          <cell r="D49">
            <v>22.67</v>
          </cell>
          <cell r="E49" t="str">
            <v/>
          </cell>
          <cell r="F49" t="str">
            <v/>
          </cell>
        </row>
        <row r="50">
          <cell r="B50" t="str">
            <v>Small urban area</v>
          </cell>
          <cell r="C50" t="str">
            <v>S</v>
          </cell>
          <cell r="D50">
            <v>23.51</v>
          </cell>
          <cell r="E50" t="str">
            <v/>
          </cell>
          <cell r="F50" t="str">
            <v/>
          </cell>
        </row>
        <row r="51">
          <cell r="B51" t="str">
            <v>Rural settlement/rural other</v>
          </cell>
          <cell r="C51" t="str">
            <v>S</v>
          </cell>
          <cell r="D51">
            <v>25.1</v>
          </cell>
          <cell r="E51" t="str">
            <v/>
          </cell>
          <cell r="F51" t="str">
            <v/>
          </cell>
        </row>
        <row r="52">
          <cell r="B52" t="str">
            <v>Major urban area</v>
          </cell>
          <cell r="C52">
            <v>27.53</v>
          </cell>
          <cell r="D52">
            <v>10.61</v>
          </cell>
          <cell r="E52" t="str">
            <v>.</v>
          </cell>
          <cell r="F52" t="str">
            <v/>
          </cell>
        </row>
        <row r="53">
          <cell r="B53" t="str">
            <v>Medium/large urban area</v>
          </cell>
          <cell r="C53" t="str">
            <v>SŜ</v>
          </cell>
          <cell r="D53">
            <v>11.07</v>
          </cell>
          <cell r="E53" t="str">
            <v/>
          </cell>
          <cell r="F53" t="str">
            <v/>
          </cell>
        </row>
        <row r="54">
          <cell r="B54" t="str">
            <v>Small urban/rural area</v>
          </cell>
          <cell r="C54" t="str">
            <v>Ŝ</v>
          </cell>
          <cell r="D54">
            <v>17.690000000000001</v>
          </cell>
          <cell r="E54" t="str">
            <v/>
          </cell>
          <cell r="F54" t="str">
            <v/>
          </cell>
        </row>
        <row r="55">
          <cell r="B55" t="str">
            <v>Quintile 1 (least deprived)</v>
          </cell>
          <cell r="C55" t="str">
            <v>S</v>
          </cell>
          <cell r="D55">
            <v>29.24</v>
          </cell>
          <cell r="E55" t="str">
            <v/>
          </cell>
          <cell r="F55" t="str">
            <v/>
          </cell>
        </row>
        <row r="56">
          <cell r="B56" t="str">
            <v>Quintile 2</v>
          </cell>
          <cell r="C56" t="str">
            <v>S</v>
          </cell>
          <cell r="D56">
            <v>25.57</v>
          </cell>
          <cell r="E56" t="str">
            <v/>
          </cell>
          <cell r="F56" t="str">
            <v/>
          </cell>
        </row>
        <row r="57">
          <cell r="B57" t="str">
            <v>Quintile 3</v>
          </cell>
          <cell r="C57" t="str">
            <v>SŜ</v>
          </cell>
          <cell r="D57">
            <v>14.8</v>
          </cell>
          <cell r="E57" t="str">
            <v/>
          </cell>
          <cell r="F57" t="str">
            <v/>
          </cell>
        </row>
        <row r="58">
          <cell r="B58" t="str">
            <v>Quintile 4</v>
          </cell>
          <cell r="C58" t="str">
            <v>SŜ</v>
          </cell>
          <cell r="D58">
            <v>16.920000000000002</v>
          </cell>
          <cell r="E58" t="str">
            <v/>
          </cell>
          <cell r="F58" t="str">
            <v/>
          </cell>
        </row>
        <row r="59">
          <cell r="B59" t="str">
            <v>Quintile 5 (most deprived)</v>
          </cell>
          <cell r="C59" t="str">
            <v>Ŝ</v>
          </cell>
          <cell r="D59">
            <v>9.42</v>
          </cell>
          <cell r="E59" t="str">
            <v/>
          </cell>
          <cell r="F59" t="str">
            <v/>
          </cell>
        </row>
        <row r="60">
          <cell r="B60" t="str">
            <v>Had partner within last 12 months</v>
          </cell>
          <cell r="C60">
            <v>28.18</v>
          </cell>
          <cell r="D60">
            <v>7.67</v>
          </cell>
          <cell r="E60" t="str">
            <v>.‡</v>
          </cell>
          <cell r="F60" t="str">
            <v/>
          </cell>
        </row>
        <row r="61">
          <cell r="B61" t="str">
            <v>Has ever had a partner</v>
          </cell>
          <cell r="C61">
            <v>28.18</v>
          </cell>
          <cell r="D61">
            <v>7.67</v>
          </cell>
          <cell r="E61" t="str">
            <v>.‡</v>
          </cell>
          <cell r="F61" t="str">
            <v/>
          </cell>
        </row>
        <row r="62">
          <cell r="B62" t="str">
            <v>Partnered – legally registered</v>
          </cell>
          <cell r="C62">
            <v>35.479999999999997</v>
          </cell>
          <cell r="D62">
            <v>12.39</v>
          </cell>
          <cell r="E62" t="str">
            <v>.</v>
          </cell>
          <cell r="F62" t="str">
            <v/>
          </cell>
        </row>
        <row r="63">
          <cell r="B63" t="str">
            <v>Partnered – not legally registered</v>
          </cell>
          <cell r="C63" t="str">
            <v>S</v>
          </cell>
          <cell r="D63">
            <v>22.56</v>
          </cell>
          <cell r="E63" t="str">
            <v/>
          </cell>
          <cell r="F63" t="str">
            <v/>
          </cell>
        </row>
        <row r="64">
          <cell r="B64" t="str">
            <v>Non-partnered</v>
          </cell>
          <cell r="C64" t="str">
            <v>Ŝ</v>
          </cell>
          <cell r="D64">
            <v>9.94</v>
          </cell>
          <cell r="E64" t="str">
            <v/>
          </cell>
          <cell r="F64" t="str">
            <v/>
          </cell>
        </row>
        <row r="65">
          <cell r="B65" t="str">
            <v>Never married and never in a civil union</v>
          </cell>
          <cell r="C65" t="str">
            <v>SŜ</v>
          </cell>
          <cell r="D65">
            <v>18.45</v>
          </cell>
          <cell r="E65" t="str">
            <v/>
          </cell>
          <cell r="F65" t="str">
            <v/>
          </cell>
        </row>
        <row r="66">
          <cell r="B66" t="str">
            <v>Divorced</v>
          </cell>
          <cell r="C66" t="str">
            <v>S</v>
          </cell>
          <cell r="D66">
            <v>46.57</v>
          </cell>
          <cell r="E66" t="str">
            <v/>
          </cell>
          <cell r="F66" t="str">
            <v/>
          </cell>
        </row>
        <row r="67">
          <cell r="B67" t="str">
            <v>Widowed/surviving partner</v>
          </cell>
          <cell r="C67" t="str">
            <v>S</v>
          </cell>
          <cell r="D67">
            <v>46.75</v>
          </cell>
          <cell r="E67" t="str">
            <v/>
          </cell>
          <cell r="F67" t="str">
            <v/>
          </cell>
        </row>
        <row r="68">
          <cell r="B68" t="str">
            <v>Separated</v>
          </cell>
          <cell r="C68" t="str">
            <v>SŜ</v>
          </cell>
          <cell r="D68">
            <v>13.88</v>
          </cell>
          <cell r="E68" t="str">
            <v/>
          </cell>
          <cell r="F68" t="str">
            <v/>
          </cell>
        </row>
        <row r="69">
          <cell r="B69" t="str">
            <v>Married/civil union/de facto</v>
          </cell>
          <cell r="C69">
            <v>35.479999999999997</v>
          </cell>
          <cell r="D69">
            <v>12.39</v>
          </cell>
          <cell r="E69" t="str">
            <v>.</v>
          </cell>
          <cell r="F69" t="str">
            <v/>
          </cell>
        </row>
        <row r="70">
          <cell r="B70" t="str">
            <v>Adults with disability</v>
          </cell>
          <cell r="C70" t="str">
            <v>SŜ</v>
          </cell>
          <cell r="D70">
            <v>13.34</v>
          </cell>
          <cell r="E70" t="str">
            <v/>
          </cell>
          <cell r="F70" t="str">
            <v/>
          </cell>
        </row>
        <row r="71">
          <cell r="B71" t="str">
            <v>Adults without disability</v>
          </cell>
          <cell r="C71">
            <v>30.06</v>
          </cell>
          <cell r="D71">
            <v>8.02</v>
          </cell>
          <cell r="E71" t="str">
            <v>.‡</v>
          </cell>
          <cell r="F71" t="str">
            <v/>
          </cell>
        </row>
        <row r="72">
          <cell r="B72" t="str">
            <v>Low level of psychological distress</v>
          </cell>
          <cell r="C72">
            <v>31.28</v>
          </cell>
          <cell r="D72">
            <v>9.81</v>
          </cell>
          <cell r="E72" t="str">
            <v>.‡</v>
          </cell>
          <cell r="F72" t="str">
            <v/>
          </cell>
        </row>
        <row r="73">
          <cell r="B73" t="str">
            <v>Moderate level of psychological distress</v>
          </cell>
          <cell r="C73" t="str">
            <v>S</v>
          </cell>
          <cell r="D73">
            <v>21.19</v>
          </cell>
          <cell r="E73" t="str">
            <v/>
          </cell>
          <cell r="F73" t="str">
            <v/>
          </cell>
        </row>
        <row r="74">
          <cell r="B74" t="str">
            <v>High level of psychological distress</v>
          </cell>
          <cell r="C74" t="str">
            <v>SŜ</v>
          </cell>
          <cell r="D74">
            <v>7.51</v>
          </cell>
          <cell r="E74" t="str">
            <v/>
          </cell>
          <cell r="F74" t="str">
            <v>*</v>
          </cell>
        </row>
        <row r="75">
          <cell r="B75" t="str">
            <v>No probable serious mental illness</v>
          </cell>
          <cell r="C75">
            <v>31.28</v>
          </cell>
          <cell r="D75">
            <v>9.81</v>
          </cell>
          <cell r="E75" t="str">
            <v>.‡</v>
          </cell>
          <cell r="F75" t="str">
            <v/>
          </cell>
        </row>
        <row r="76">
          <cell r="B76" t="str">
            <v>Probable serious mental illness</v>
          </cell>
          <cell r="C76" t="str">
            <v>S</v>
          </cell>
          <cell r="D76">
            <v>21.19</v>
          </cell>
          <cell r="E76" t="str">
            <v/>
          </cell>
          <cell r="F76" t="str">
            <v/>
          </cell>
        </row>
        <row r="77">
          <cell r="B77" t="str">
            <v>Employed</v>
          </cell>
          <cell r="C77">
            <v>34.799999999999997</v>
          </cell>
          <cell r="D77">
            <v>11.03</v>
          </cell>
          <cell r="E77" t="str">
            <v>.</v>
          </cell>
          <cell r="F77" t="str">
            <v/>
          </cell>
        </row>
        <row r="78">
          <cell r="B78" t="str">
            <v>Unemployed</v>
          </cell>
          <cell r="C78" t="str">
            <v>SŜ</v>
          </cell>
          <cell r="D78">
            <v>7.16</v>
          </cell>
          <cell r="E78" t="str">
            <v/>
          </cell>
          <cell r="F78" t="str">
            <v>*</v>
          </cell>
        </row>
        <row r="79">
          <cell r="B79" t="str">
            <v>Retired</v>
          </cell>
          <cell r="C79" t="str">
            <v>S</v>
          </cell>
          <cell r="D79">
            <v>34.229999999999997</v>
          </cell>
          <cell r="E79" t="str">
            <v/>
          </cell>
          <cell r="F79" t="str">
            <v/>
          </cell>
        </row>
        <row r="80">
          <cell r="B80" t="str">
            <v>Home or caring duties or voluntary work</v>
          </cell>
          <cell r="C80" t="str">
            <v>SŜ</v>
          </cell>
          <cell r="D80">
            <v>17.77</v>
          </cell>
          <cell r="E80" t="str">
            <v/>
          </cell>
          <cell r="F80" t="str">
            <v/>
          </cell>
        </row>
        <row r="81">
          <cell r="B81" t="str">
            <v>Not employed, studying</v>
          </cell>
          <cell r="C81" t="str">
            <v>SŜ</v>
          </cell>
          <cell r="D81">
            <v>12.09</v>
          </cell>
          <cell r="E81" t="str">
            <v/>
          </cell>
          <cell r="F81" t="str">
            <v/>
          </cell>
        </row>
        <row r="82">
          <cell r="B82" t="str">
            <v>Not employed, not actively seeking work/unable to work</v>
          </cell>
          <cell r="C82" t="str">
            <v>S</v>
          </cell>
          <cell r="D82">
            <v>36.79</v>
          </cell>
          <cell r="E82" t="str">
            <v/>
          </cell>
          <cell r="F82" t="str">
            <v/>
          </cell>
        </row>
        <row r="83">
          <cell r="B83" t="str">
            <v>Other employment status</v>
          </cell>
          <cell r="C83" t="str">
            <v>S</v>
          </cell>
          <cell r="D83">
            <v>33.94</v>
          </cell>
          <cell r="E83" t="str">
            <v/>
          </cell>
          <cell r="F83" t="str">
            <v/>
          </cell>
        </row>
        <row r="84">
          <cell r="B84" t="str">
            <v>Not in the labour force</v>
          </cell>
          <cell r="C84" t="str">
            <v>SŜ</v>
          </cell>
          <cell r="D84">
            <v>10.72</v>
          </cell>
          <cell r="E84" t="str">
            <v/>
          </cell>
          <cell r="F84" t="str">
            <v/>
          </cell>
        </row>
        <row r="85">
          <cell r="B85" t="str">
            <v>Personal income: $20,000 or less</v>
          </cell>
          <cell r="C85" t="str">
            <v>SŜ</v>
          </cell>
          <cell r="D85">
            <v>12.22</v>
          </cell>
          <cell r="E85" t="str">
            <v/>
          </cell>
          <cell r="F85" t="str">
            <v/>
          </cell>
        </row>
        <row r="86">
          <cell r="B86" t="str">
            <v>Personal income: $20,001–$40,000</v>
          </cell>
          <cell r="C86" t="str">
            <v>SŜ</v>
          </cell>
          <cell r="D86">
            <v>14.14</v>
          </cell>
          <cell r="E86" t="str">
            <v/>
          </cell>
          <cell r="F86" t="str">
            <v/>
          </cell>
        </row>
        <row r="87">
          <cell r="B87" t="str">
            <v>Personal income: $40,001–$60,000</v>
          </cell>
          <cell r="C87" t="str">
            <v>SŜ</v>
          </cell>
          <cell r="D87">
            <v>15.38</v>
          </cell>
          <cell r="E87" t="str">
            <v/>
          </cell>
          <cell r="F87" t="str">
            <v/>
          </cell>
        </row>
        <row r="88">
          <cell r="B88" t="str">
            <v>Personal income: $60,001 or more</v>
          </cell>
          <cell r="C88" t="str">
            <v>Ŝ</v>
          </cell>
          <cell r="D88">
            <v>19.579999999999998</v>
          </cell>
          <cell r="E88" t="str">
            <v/>
          </cell>
          <cell r="F88" t="str">
            <v/>
          </cell>
        </row>
        <row r="89">
          <cell r="B89" t="str">
            <v>Household income: $40,000 or less</v>
          </cell>
          <cell r="C89" t="str">
            <v>Ŝ</v>
          </cell>
          <cell r="D89">
            <v>9.92</v>
          </cell>
          <cell r="E89" t="str">
            <v/>
          </cell>
          <cell r="F89" t="str">
            <v/>
          </cell>
        </row>
        <row r="90">
          <cell r="B90" t="str">
            <v>Household income: $40,001–$60,000</v>
          </cell>
          <cell r="C90" t="str">
            <v>SŜ</v>
          </cell>
          <cell r="D90">
            <v>17.059999999999999</v>
          </cell>
          <cell r="E90" t="str">
            <v/>
          </cell>
          <cell r="F90" t="str">
            <v/>
          </cell>
        </row>
        <row r="91">
          <cell r="B91" t="str">
            <v>Household income: $60,001–$100,000</v>
          </cell>
          <cell r="C91" t="str">
            <v>SŜ</v>
          </cell>
          <cell r="D91">
            <v>11.12</v>
          </cell>
          <cell r="E91" t="str">
            <v/>
          </cell>
          <cell r="F91" t="str">
            <v/>
          </cell>
        </row>
        <row r="92">
          <cell r="B92" t="str">
            <v>Household income: $100,001 or more</v>
          </cell>
          <cell r="C92" t="str">
            <v>Ŝ</v>
          </cell>
          <cell r="D92">
            <v>19.34</v>
          </cell>
          <cell r="E92" t="str">
            <v/>
          </cell>
          <cell r="F92" t="str">
            <v/>
          </cell>
        </row>
        <row r="93">
          <cell r="B93" t="str">
            <v>Not at all limited</v>
          </cell>
          <cell r="C93" t="str">
            <v>Ŝ</v>
          </cell>
          <cell r="D93">
            <v>16.100000000000001</v>
          </cell>
          <cell r="E93" t="str">
            <v/>
          </cell>
          <cell r="F93" t="str">
            <v/>
          </cell>
        </row>
        <row r="94">
          <cell r="B94" t="str">
            <v>A little limited</v>
          </cell>
          <cell r="C94" t="str">
            <v>S</v>
          </cell>
          <cell r="D94">
            <v>23.54</v>
          </cell>
          <cell r="E94" t="str">
            <v/>
          </cell>
          <cell r="F94" t="str">
            <v/>
          </cell>
        </row>
        <row r="95">
          <cell r="B95" t="str">
            <v>Quite limited</v>
          </cell>
          <cell r="C95" t="str">
            <v>SŜ</v>
          </cell>
          <cell r="D95">
            <v>7.09</v>
          </cell>
          <cell r="E95" t="str">
            <v/>
          </cell>
          <cell r="F95" t="str">
            <v>*</v>
          </cell>
        </row>
        <row r="96">
          <cell r="B96" t="str">
            <v>Very limited</v>
          </cell>
          <cell r="C96" t="str">
            <v>S</v>
          </cell>
          <cell r="D96">
            <v>26.18</v>
          </cell>
          <cell r="E96" t="str">
            <v/>
          </cell>
          <cell r="F96" t="str">
            <v/>
          </cell>
        </row>
        <row r="97">
          <cell r="B97" t="str">
            <v>Couldn't buy it</v>
          </cell>
          <cell r="C97" t="str">
            <v>SŜ</v>
          </cell>
          <cell r="D97">
            <v>11.18</v>
          </cell>
          <cell r="E97" t="str">
            <v/>
          </cell>
          <cell r="F97" t="str">
            <v/>
          </cell>
        </row>
        <row r="98">
          <cell r="B98" t="str">
            <v>Not at all limited</v>
          </cell>
          <cell r="C98" t="str">
            <v>Ŝ</v>
          </cell>
          <cell r="D98">
            <v>16.100000000000001</v>
          </cell>
          <cell r="E98" t="str">
            <v/>
          </cell>
          <cell r="F98" t="str">
            <v/>
          </cell>
        </row>
        <row r="99">
          <cell r="B99" t="str">
            <v>A little limited</v>
          </cell>
          <cell r="C99" t="str">
            <v>S</v>
          </cell>
          <cell r="D99">
            <v>23.54</v>
          </cell>
          <cell r="E99" t="str">
            <v/>
          </cell>
          <cell r="F99" t="str">
            <v/>
          </cell>
        </row>
        <row r="100">
          <cell r="B100" t="str">
            <v>Quite or very limited</v>
          </cell>
          <cell r="C100" t="str">
            <v>SŜ</v>
          </cell>
          <cell r="D100">
            <v>15.96</v>
          </cell>
          <cell r="E100" t="str">
            <v/>
          </cell>
          <cell r="F100" t="str">
            <v/>
          </cell>
        </row>
        <row r="101">
          <cell r="B101" t="str">
            <v>Couldn't buy it</v>
          </cell>
          <cell r="C101" t="str">
            <v>SŜ</v>
          </cell>
          <cell r="D101">
            <v>11.18</v>
          </cell>
          <cell r="E101" t="str">
            <v/>
          </cell>
          <cell r="F101" t="str">
            <v/>
          </cell>
        </row>
        <row r="102">
          <cell r="B102" t="str">
            <v>Yes, can meet unexpected expense</v>
          </cell>
          <cell r="C102">
            <v>32.549999999999997</v>
          </cell>
          <cell r="D102">
            <v>10.06</v>
          </cell>
          <cell r="E102" t="str">
            <v>.</v>
          </cell>
          <cell r="F102" t="str">
            <v/>
          </cell>
        </row>
        <row r="103">
          <cell r="B103" t="str">
            <v>No, cannot meet unexpected expense</v>
          </cell>
          <cell r="C103" t="str">
            <v>SŜ</v>
          </cell>
          <cell r="D103">
            <v>10.43</v>
          </cell>
          <cell r="E103" t="str">
            <v/>
          </cell>
          <cell r="F103" t="str">
            <v/>
          </cell>
        </row>
        <row r="104">
          <cell r="B104" t="str">
            <v>Household had no vehicle access</v>
          </cell>
          <cell r="C104" t="str">
            <v>SŜ</v>
          </cell>
          <cell r="D104">
            <v>16.21</v>
          </cell>
          <cell r="E104" t="str">
            <v/>
          </cell>
          <cell r="F104" t="str">
            <v/>
          </cell>
        </row>
        <row r="105">
          <cell r="B105" t="str">
            <v>Household had vehicle access</v>
          </cell>
          <cell r="C105">
            <v>29.26</v>
          </cell>
          <cell r="D105">
            <v>7.89</v>
          </cell>
          <cell r="E105" t="str">
            <v>.‡</v>
          </cell>
          <cell r="F105" t="str">
            <v/>
          </cell>
        </row>
        <row r="106">
          <cell r="B106" t="str">
            <v>Household had no access to device</v>
          </cell>
          <cell r="C106" t="str">
            <v>SŜ</v>
          </cell>
          <cell r="D106">
            <v>9.23</v>
          </cell>
          <cell r="E106" t="str">
            <v/>
          </cell>
          <cell r="F106" t="str">
            <v>*</v>
          </cell>
        </row>
        <row r="107">
          <cell r="B107" t="str">
            <v>Household had access to device</v>
          </cell>
          <cell r="C107">
            <v>28.45</v>
          </cell>
          <cell r="D107">
            <v>7.72</v>
          </cell>
          <cell r="E107" t="str">
            <v>.‡</v>
          </cell>
          <cell r="F107" t="str">
            <v/>
          </cell>
        </row>
        <row r="108">
          <cell r="B108" t="str">
            <v>One person household</v>
          </cell>
          <cell r="C108" t="str">
            <v>SŜ</v>
          </cell>
          <cell r="D108">
            <v>12.52</v>
          </cell>
          <cell r="E108" t="str">
            <v/>
          </cell>
          <cell r="F108" t="str">
            <v/>
          </cell>
        </row>
        <row r="109">
          <cell r="B109" t="str">
            <v>One parent with child(ren)</v>
          </cell>
          <cell r="C109" t="str">
            <v>SŜ</v>
          </cell>
          <cell r="D109">
            <v>11.67</v>
          </cell>
          <cell r="E109" t="str">
            <v/>
          </cell>
          <cell r="F109" t="str">
            <v/>
          </cell>
        </row>
        <row r="110">
          <cell r="B110" t="str">
            <v>Couple only</v>
          </cell>
          <cell r="C110" t="str">
            <v>S</v>
          </cell>
          <cell r="D110">
            <v>25.1</v>
          </cell>
          <cell r="E110" t="str">
            <v/>
          </cell>
          <cell r="F110" t="str">
            <v/>
          </cell>
        </row>
        <row r="111">
          <cell r="B111" t="str">
            <v>Couple with child(ren)</v>
          </cell>
          <cell r="C111" t="str">
            <v>SŜ</v>
          </cell>
          <cell r="D111">
            <v>14.66</v>
          </cell>
          <cell r="E111" t="str">
            <v/>
          </cell>
          <cell r="F111" t="str">
            <v/>
          </cell>
        </row>
        <row r="112">
          <cell r="B112" t="str">
            <v>Other multi-person household</v>
          </cell>
          <cell r="C112" t="str">
            <v>S</v>
          </cell>
          <cell r="D112">
            <v>30.88</v>
          </cell>
          <cell r="E112" t="str">
            <v/>
          </cell>
          <cell r="F112" t="str">
            <v/>
          </cell>
        </row>
        <row r="113">
          <cell r="B113" t="str">
            <v>Other household with couple and/or child</v>
          </cell>
          <cell r="C113" t="str">
            <v>S</v>
          </cell>
          <cell r="D113">
            <v>21.86</v>
          </cell>
          <cell r="E113" t="str">
            <v/>
          </cell>
          <cell r="F113" t="str">
            <v/>
          </cell>
        </row>
        <row r="114">
          <cell r="B114" t="str">
            <v>One-person household</v>
          </cell>
          <cell r="C114" t="str">
            <v>SŜ</v>
          </cell>
          <cell r="D114">
            <v>12.52</v>
          </cell>
          <cell r="E114" t="str">
            <v/>
          </cell>
          <cell r="F114" t="str">
            <v/>
          </cell>
        </row>
        <row r="115">
          <cell r="B115" t="str">
            <v>Two-people household</v>
          </cell>
          <cell r="C115" t="str">
            <v>Ŝ</v>
          </cell>
          <cell r="D115">
            <v>16.61</v>
          </cell>
          <cell r="E115" t="str">
            <v/>
          </cell>
          <cell r="F115" t="str">
            <v/>
          </cell>
        </row>
        <row r="116">
          <cell r="B116" t="str">
            <v>Three-people household</v>
          </cell>
          <cell r="C116" t="str">
            <v>SŜ</v>
          </cell>
          <cell r="D116">
            <v>13.32</v>
          </cell>
          <cell r="E116" t="str">
            <v/>
          </cell>
          <cell r="F116" t="str">
            <v/>
          </cell>
        </row>
        <row r="117">
          <cell r="B117" t="str">
            <v>Four-people household</v>
          </cell>
          <cell r="C117" t="str">
            <v>SŜ</v>
          </cell>
          <cell r="D117">
            <v>14.49</v>
          </cell>
          <cell r="E117" t="str">
            <v/>
          </cell>
          <cell r="F117" t="str">
            <v/>
          </cell>
        </row>
        <row r="118">
          <cell r="B118" t="str">
            <v>Five-or-more-people household</v>
          </cell>
          <cell r="C118" t="str">
            <v>SŜ</v>
          </cell>
          <cell r="D118">
            <v>19.920000000000002</v>
          </cell>
          <cell r="E118" t="str">
            <v/>
          </cell>
          <cell r="F118" t="str">
            <v/>
          </cell>
        </row>
        <row r="119">
          <cell r="B119" t="str">
            <v>No children in household</v>
          </cell>
          <cell r="C119">
            <v>37.06</v>
          </cell>
          <cell r="D119">
            <v>12.46</v>
          </cell>
          <cell r="E119" t="str">
            <v>.</v>
          </cell>
          <cell r="F119" t="str">
            <v/>
          </cell>
        </row>
        <row r="120">
          <cell r="B120" t="str">
            <v>One-child household</v>
          </cell>
          <cell r="C120" t="str">
            <v>SŜ</v>
          </cell>
          <cell r="D120">
            <v>17.45</v>
          </cell>
          <cell r="E120" t="str">
            <v/>
          </cell>
          <cell r="F120" t="str">
            <v/>
          </cell>
        </row>
        <row r="121">
          <cell r="B121" t="str">
            <v>Two-or-more-children household</v>
          </cell>
          <cell r="C121" t="str">
            <v>SŜ</v>
          </cell>
          <cell r="D121">
            <v>11.45</v>
          </cell>
          <cell r="E121" t="str">
            <v/>
          </cell>
          <cell r="F121" t="str">
            <v/>
          </cell>
        </row>
        <row r="122">
          <cell r="B122" t="str">
            <v>No children in household</v>
          </cell>
          <cell r="C122">
            <v>37.06</v>
          </cell>
          <cell r="D122">
            <v>12.46</v>
          </cell>
          <cell r="E122" t="str">
            <v>.</v>
          </cell>
          <cell r="F122" t="str">
            <v/>
          </cell>
        </row>
        <row r="123">
          <cell r="B123" t="str">
            <v>One-or-more-children household</v>
          </cell>
          <cell r="C123" t="str">
            <v>Ŝ</v>
          </cell>
          <cell r="D123">
            <v>9.0500000000000007</v>
          </cell>
          <cell r="E123" t="str">
            <v/>
          </cell>
          <cell r="F123" t="str">
            <v/>
          </cell>
        </row>
        <row r="124">
          <cell r="B124" t="str">
            <v>Yes, lived at current address</v>
          </cell>
          <cell r="C124">
            <v>26.82</v>
          </cell>
          <cell r="D124">
            <v>8.9</v>
          </cell>
          <cell r="E124" t="str">
            <v>.‡</v>
          </cell>
          <cell r="F124" t="str">
            <v/>
          </cell>
        </row>
        <row r="125">
          <cell r="B125" t="str">
            <v>No, did not live at current address</v>
          </cell>
          <cell r="C125" t="str">
            <v>Ŝ</v>
          </cell>
          <cell r="D125">
            <v>13.05</v>
          </cell>
          <cell r="E125" t="str">
            <v/>
          </cell>
          <cell r="F125" t="str">
            <v/>
          </cell>
        </row>
        <row r="126">
          <cell r="B126" t="str">
            <v>Owned</v>
          </cell>
          <cell r="C126">
            <v>35.979999999999997</v>
          </cell>
          <cell r="D126">
            <v>13.5</v>
          </cell>
          <cell r="E126" t="str">
            <v>.</v>
          </cell>
          <cell r="F126" t="str">
            <v/>
          </cell>
        </row>
        <row r="127">
          <cell r="B127" t="str">
            <v>Rented, private</v>
          </cell>
          <cell r="C127" t="str">
            <v>Ŝ</v>
          </cell>
          <cell r="D127">
            <v>11.53</v>
          </cell>
          <cell r="E127" t="str">
            <v/>
          </cell>
          <cell r="F127" t="str">
            <v/>
          </cell>
        </row>
        <row r="128">
          <cell r="B128" t="str">
            <v>Rented, government</v>
          </cell>
          <cell r="C128" t="str">
            <v>SŜ</v>
          </cell>
          <cell r="D128">
            <v>11</v>
          </cell>
          <cell r="E128" t="str">
            <v/>
          </cell>
          <cell r="F128" t="str">
            <v/>
          </cell>
        </row>
        <row r="130">
          <cell r="B130"/>
          <cell r="C130"/>
          <cell r="D130"/>
          <cell r="E130"/>
          <cell r="F130"/>
        </row>
      </sheetData>
      <sheetData sheetId="4">
        <row r="4">
          <cell r="B4" t="str">
            <v>New Zealand Average</v>
          </cell>
          <cell r="C4">
            <v>93.57</v>
          </cell>
          <cell r="D4">
            <v>4.4800000000000004</v>
          </cell>
          <cell r="E4" t="str">
            <v>.</v>
          </cell>
          <cell r="F4" t="str">
            <v/>
          </cell>
        </row>
        <row r="5">
          <cell r="B5" t="str">
            <v>Male</v>
          </cell>
          <cell r="C5">
            <v>85.34</v>
          </cell>
          <cell r="D5">
            <v>16.78</v>
          </cell>
          <cell r="E5" t="str">
            <v>.</v>
          </cell>
          <cell r="F5" t="str">
            <v/>
          </cell>
        </row>
        <row r="6">
          <cell r="B6" t="str">
            <v>Female</v>
          </cell>
          <cell r="C6">
            <v>95.72</v>
          </cell>
          <cell r="D6">
            <v>3.79</v>
          </cell>
          <cell r="E6" t="str">
            <v>.</v>
          </cell>
          <cell r="F6" t="str">
            <v/>
          </cell>
        </row>
        <row r="7">
          <cell r="B7" t="str">
            <v>Cis-male</v>
          </cell>
          <cell r="C7">
            <v>85.02</v>
          </cell>
          <cell r="D7">
            <v>17.13</v>
          </cell>
          <cell r="E7" t="str">
            <v>.</v>
          </cell>
          <cell r="F7" t="str">
            <v/>
          </cell>
        </row>
        <row r="8">
          <cell r="B8" t="str">
            <v>Cis-female</v>
          </cell>
          <cell r="C8">
            <v>95.7</v>
          </cell>
          <cell r="D8">
            <v>3.81</v>
          </cell>
          <cell r="E8" t="str">
            <v>.</v>
          </cell>
          <cell r="F8" t="str">
            <v/>
          </cell>
        </row>
        <row r="9">
          <cell r="B9" t="str">
            <v>Gender-diverse or trans-gender</v>
          </cell>
          <cell r="C9" t="str">
            <v>Ŝ</v>
          </cell>
          <cell r="D9">
            <v>0</v>
          </cell>
          <cell r="E9" t="str">
            <v/>
          </cell>
          <cell r="F9" t="str">
            <v>*</v>
          </cell>
        </row>
        <row r="10">
          <cell r="B10" t="str">
            <v>Heterosexual</v>
          </cell>
          <cell r="C10">
            <v>93.04</v>
          </cell>
          <cell r="D10">
            <v>4.82</v>
          </cell>
          <cell r="E10" t="str">
            <v>.</v>
          </cell>
          <cell r="F10" t="str">
            <v/>
          </cell>
        </row>
        <row r="11">
          <cell r="B11" t="str">
            <v>Gay or lesbian</v>
          </cell>
          <cell r="C11" t="str">
            <v>Ŝ</v>
          </cell>
          <cell r="D11">
            <v>0</v>
          </cell>
          <cell r="E11" t="str">
            <v/>
          </cell>
          <cell r="F11" t="str">
            <v>*</v>
          </cell>
        </row>
        <row r="12">
          <cell r="B12" t="str">
            <v>Bisexual</v>
          </cell>
          <cell r="C12" t="str">
            <v>Ŝ</v>
          </cell>
          <cell r="D12">
            <v>0</v>
          </cell>
          <cell r="E12" t="str">
            <v/>
          </cell>
          <cell r="F12" t="str">
            <v>*</v>
          </cell>
        </row>
        <row r="13">
          <cell r="B13" t="str">
            <v>Other sexual identity</v>
          </cell>
          <cell r="C13" t="str">
            <v>Ŝ</v>
          </cell>
          <cell r="D13">
            <v>0</v>
          </cell>
          <cell r="E13" t="str">
            <v/>
          </cell>
          <cell r="F13" t="str">
            <v>*</v>
          </cell>
        </row>
        <row r="14">
          <cell r="B14" t="str">
            <v>People with diverse sexualities</v>
          </cell>
          <cell r="C14" t="str">
            <v>Ŝ</v>
          </cell>
          <cell r="D14">
            <v>0</v>
          </cell>
          <cell r="E14" t="str">
            <v/>
          </cell>
          <cell r="F14" t="str">
            <v>*</v>
          </cell>
        </row>
        <row r="15">
          <cell r="B15" t="str">
            <v>Not LGBT</v>
          </cell>
          <cell r="C15">
            <v>93.04</v>
          </cell>
          <cell r="D15">
            <v>4.82</v>
          </cell>
          <cell r="E15" t="str">
            <v>.</v>
          </cell>
          <cell r="F15" t="str">
            <v/>
          </cell>
        </row>
        <row r="16">
          <cell r="B16" t="str">
            <v>LGBT</v>
          </cell>
          <cell r="C16" t="str">
            <v>Ŝ</v>
          </cell>
          <cell r="D16">
            <v>0</v>
          </cell>
          <cell r="E16" t="str">
            <v/>
          </cell>
          <cell r="F16" t="str">
            <v>*</v>
          </cell>
        </row>
        <row r="17">
          <cell r="B17" t="str">
            <v>15–19 years</v>
          </cell>
          <cell r="C17" t="str">
            <v>S</v>
          </cell>
          <cell r="D17">
            <v>37.729999999999997</v>
          </cell>
          <cell r="E17" t="str">
            <v/>
          </cell>
          <cell r="F17" t="str">
            <v>*</v>
          </cell>
        </row>
        <row r="18">
          <cell r="B18" t="str">
            <v>20–29 years</v>
          </cell>
          <cell r="C18">
            <v>94.17</v>
          </cell>
          <cell r="D18">
            <v>6.58</v>
          </cell>
          <cell r="E18" t="str">
            <v>.‡</v>
          </cell>
          <cell r="F18" t="str">
            <v/>
          </cell>
        </row>
        <row r="19">
          <cell r="B19" t="str">
            <v>30–39 years</v>
          </cell>
          <cell r="C19">
            <v>99.17</v>
          </cell>
          <cell r="D19">
            <v>1.65</v>
          </cell>
          <cell r="E19" t="str">
            <v>.‡</v>
          </cell>
          <cell r="F19" t="str">
            <v/>
          </cell>
        </row>
        <row r="20">
          <cell r="B20" t="str">
            <v>40–49 years</v>
          </cell>
          <cell r="C20">
            <v>96.01</v>
          </cell>
          <cell r="D20">
            <v>7.74</v>
          </cell>
          <cell r="E20" t="str">
            <v>.‡</v>
          </cell>
          <cell r="F20" t="str">
            <v/>
          </cell>
        </row>
        <row r="21">
          <cell r="B21" t="str">
            <v>50–59 years</v>
          </cell>
          <cell r="C21" t="str">
            <v>Ŝ</v>
          </cell>
          <cell r="D21">
            <v>0</v>
          </cell>
          <cell r="E21" t="str">
            <v/>
          </cell>
          <cell r="F21" t="str">
            <v>*</v>
          </cell>
        </row>
        <row r="22">
          <cell r="B22" t="str">
            <v>60–64 years</v>
          </cell>
          <cell r="C22" t="str">
            <v>Ŝ</v>
          </cell>
          <cell r="D22">
            <v>0</v>
          </cell>
          <cell r="E22" t="str">
            <v/>
          </cell>
          <cell r="F22" t="str">
            <v>*</v>
          </cell>
        </row>
        <row r="23">
          <cell r="B23" t="str">
            <v>65 years and over</v>
          </cell>
          <cell r="C23" t="str">
            <v>Ŝ</v>
          </cell>
          <cell r="D23">
            <v>0</v>
          </cell>
          <cell r="E23" t="str">
            <v/>
          </cell>
          <cell r="F23" t="str">
            <v>*</v>
          </cell>
        </row>
        <row r="24">
          <cell r="B24" t="str">
            <v>15–29 years</v>
          </cell>
          <cell r="C24">
            <v>84.2</v>
          </cell>
          <cell r="D24">
            <v>11.79</v>
          </cell>
          <cell r="E24" t="str">
            <v>.</v>
          </cell>
          <cell r="F24" t="str">
            <v/>
          </cell>
        </row>
        <row r="25">
          <cell r="B25" t="str">
            <v>30–64 years</v>
          </cell>
          <cell r="C25">
            <v>98.33</v>
          </cell>
          <cell r="D25">
            <v>2.4900000000000002</v>
          </cell>
          <cell r="E25" t="str">
            <v>.‡</v>
          </cell>
          <cell r="F25" t="str">
            <v/>
          </cell>
        </row>
        <row r="26">
          <cell r="B26" t="str">
            <v>65 years and over</v>
          </cell>
          <cell r="C26" t="str">
            <v>Ŝ</v>
          </cell>
          <cell r="D26">
            <v>0</v>
          </cell>
          <cell r="E26" t="str">
            <v/>
          </cell>
          <cell r="F26" t="str">
            <v>*</v>
          </cell>
        </row>
        <row r="27">
          <cell r="B27" t="str">
            <v>15–19 years</v>
          </cell>
          <cell r="C27" t="str">
            <v>S</v>
          </cell>
          <cell r="D27">
            <v>37.729999999999997</v>
          </cell>
          <cell r="E27" t="str">
            <v/>
          </cell>
          <cell r="F27" t="str">
            <v>*</v>
          </cell>
        </row>
        <row r="28">
          <cell r="B28" t="str">
            <v>20–29 years</v>
          </cell>
          <cell r="C28">
            <v>94.17</v>
          </cell>
          <cell r="D28">
            <v>6.58</v>
          </cell>
          <cell r="E28" t="str">
            <v>.‡</v>
          </cell>
          <cell r="F28" t="str">
            <v/>
          </cell>
        </row>
        <row r="29">
          <cell r="B29" t="str">
            <v>NZ European</v>
          </cell>
          <cell r="C29">
            <v>94.1</v>
          </cell>
          <cell r="D29">
            <v>5.63</v>
          </cell>
          <cell r="E29" t="str">
            <v>.‡</v>
          </cell>
          <cell r="F29" t="str">
            <v/>
          </cell>
        </row>
        <row r="30">
          <cell r="B30" t="str">
            <v>Māori</v>
          </cell>
          <cell r="C30">
            <v>96.68</v>
          </cell>
          <cell r="D30">
            <v>4.49</v>
          </cell>
          <cell r="E30" t="str">
            <v>.‡</v>
          </cell>
          <cell r="F30" t="str">
            <v/>
          </cell>
        </row>
        <row r="31">
          <cell r="B31" t="str">
            <v>Pacific peoples</v>
          </cell>
          <cell r="C31">
            <v>95.17</v>
          </cell>
          <cell r="D31">
            <v>9.7799999999999994</v>
          </cell>
          <cell r="E31" t="str">
            <v>.‡</v>
          </cell>
          <cell r="F31" t="str">
            <v/>
          </cell>
        </row>
        <row r="32">
          <cell r="B32" t="str">
            <v>Asian</v>
          </cell>
          <cell r="C32" t="str">
            <v>S</v>
          </cell>
          <cell r="D32">
            <v>61.71</v>
          </cell>
          <cell r="E32" t="str">
            <v/>
          </cell>
          <cell r="F32" t="str">
            <v/>
          </cell>
        </row>
        <row r="33">
          <cell r="B33" t="str">
            <v>Chinese</v>
          </cell>
          <cell r="C33" t="str">
            <v>Ŝ</v>
          </cell>
          <cell r="D33">
            <v>0</v>
          </cell>
          <cell r="E33" t="str">
            <v/>
          </cell>
          <cell r="F33" t="str">
            <v>*</v>
          </cell>
        </row>
        <row r="34">
          <cell r="B34" t="str">
            <v>Indian</v>
          </cell>
          <cell r="C34" t="str">
            <v>S</v>
          </cell>
          <cell r="D34">
            <v>71.28</v>
          </cell>
          <cell r="E34" t="str">
            <v/>
          </cell>
          <cell r="F34" t="str">
            <v/>
          </cell>
        </row>
        <row r="35">
          <cell r="B35" t="str">
            <v>Other ethnicity</v>
          </cell>
          <cell r="C35" t="str">
            <v>Ŝ</v>
          </cell>
          <cell r="D35">
            <v>0</v>
          </cell>
          <cell r="E35" t="str">
            <v/>
          </cell>
          <cell r="F35" t="str">
            <v>*</v>
          </cell>
        </row>
        <row r="36">
          <cell r="B36" t="str">
            <v>Other ethnicity (except European and Māori)</v>
          </cell>
          <cell r="C36">
            <v>90.01</v>
          </cell>
          <cell r="D36">
            <v>12</v>
          </cell>
          <cell r="E36" t="str">
            <v>.</v>
          </cell>
          <cell r="F36" t="str">
            <v/>
          </cell>
        </row>
        <row r="37">
          <cell r="B37" t="str">
            <v>Other ethnicity (except European, Māori and Asian)</v>
          </cell>
          <cell r="C37">
            <v>95.99</v>
          </cell>
          <cell r="D37">
            <v>8.11</v>
          </cell>
          <cell r="E37" t="str">
            <v>.‡</v>
          </cell>
          <cell r="F37" t="str">
            <v/>
          </cell>
        </row>
        <row r="38">
          <cell r="B38" t="str">
            <v>Other ethnicity (except European, Māori and Pacific)</v>
          </cell>
          <cell r="C38">
            <v>78.540000000000006</v>
          </cell>
          <cell r="D38">
            <v>32.200000000000003</v>
          </cell>
          <cell r="E38" t="str">
            <v>.</v>
          </cell>
          <cell r="F38" t="str">
            <v/>
          </cell>
        </row>
        <row r="39">
          <cell r="B39">
            <v>2018</v>
          </cell>
          <cell r="C39">
            <v>91.54</v>
          </cell>
          <cell r="D39">
            <v>7.71</v>
          </cell>
          <cell r="E39" t="str">
            <v>.‡</v>
          </cell>
          <cell r="F39" t="str">
            <v/>
          </cell>
        </row>
        <row r="40">
          <cell r="B40" t="str">
            <v>2019/20</v>
          </cell>
          <cell r="C40">
            <v>95.8</v>
          </cell>
          <cell r="D40">
            <v>4.6900000000000004</v>
          </cell>
          <cell r="E40" t="str">
            <v>.‡</v>
          </cell>
          <cell r="F40" t="str">
            <v/>
          </cell>
        </row>
        <row r="41">
          <cell r="B41" t="str">
            <v>Auckland</v>
          </cell>
          <cell r="C41">
            <v>83.47</v>
          </cell>
          <cell r="D41">
            <v>12.18</v>
          </cell>
          <cell r="E41" t="str">
            <v>.</v>
          </cell>
          <cell r="F41" t="str">
            <v/>
          </cell>
        </row>
        <row r="42">
          <cell r="B42" t="str">
            <v>Wellington</v>
          </cell>
          <cell r="C42">
            <v>100</v>
          </cell>
          <cell r="D42">
            <v>0</v>
          </cell>
          <cell r="E42" t="str">
            <v>.‡</v>
          </cell>
          <cell r="F42" t="str">
            <v>*</v>
          </cell>
        </row>
        <row r="43">
          <cell r="B43" t="str">
            <v>Rest of North Island</v>
          </cell>
          <cell r="C43">
            <v>97.2</v>
          </cell>
          <cell r="D43">
            <v>3.9</v>
          </cell>
          <cell r="E43" t="str">
            <v>.‡</v>
          </cell>
          <cell r="F43" t="str">
            <v/>
          </cell>
        </row>
        <row r="44">
          <cell r="B44" t="str">
            <v>Canterbury</v>
          </cell>
          <cell r="C44">
            <v>100</v>
          </cell>
          <cell r="D44">
            <v>0</v>
          </cell>
          <cell r="E44" t="str">
            <v>.‡</v>
          </cell>
          <cell r="F44" t="str">
            <v>*</v>
          </cell>
        </row>
        <row r="45">
          <cell r="B45" t="str">
            <v>Rest of South Island</v>
          </cell>
          <cell r="C45">
            <v>100</v>
          </cell>
          <cell r="D45">
            <v>0</v>
          </cell>
          <cell r="E45" t="str">
            <v>.‡</v>
          </cell>
          <cell r="F45" t="str">
            <v>*</v>
          </cell>
        </row>
        <row r="46">
          <cell r="B46" t="str">
            <v>Major urban area</v>
          </cell>
          <cell r="C46">
            <v>92.53</v>
          </cell>
          <cell r="D46">
            <v>5.95</v>
          </cell>
          <cell r="E46" t="str">
            <v>.‡</v>
          </cell>
          <cell r="F46" t="str">
            <v/>
          </cell>
        </row>
        <row r="47">
          <cell r="B47" t="str">
            <v>Large urban area</v>
          </cell>
          <cell r="C47">
            <v>100</v>
          </cell>
          <cell r="D47">
            <v>0</v>
          </cell>
          <cell r="E47" t="str">
            <v>.‡</v>
          </cell>
          <cell r="F47" t="str">
            <v>*</v>
          </cell>
        </row>
        <row r="48">
          <cell r="B48" t="str">
            <v>Medium urban area</v>
          </cell>
          <cell r="C48" t="str">
            <v>Ŝ</v>
          </cell>
          <cell r="D48">
            <v>0</v>
          </cell>
          <cell r="E48" t="str">
            <v/>
          </cell>
          <cell r="F48" t="str">
            <v>*</v>
          </cell>
        </row>
        <row r="49">
          <cell r="B49" t="str">
            <v>Small urban area</v>
          </cell>
          <cell r="C49">
            <v>100</v>
          </cell>
          <cell r="D49">
            <v>0</v>
          </cell>
          <cell r="E49" t="str">
            <v>.‡</v>
          </cell>
          <cell r="F49" t="str">
            <v>*</v>
          </cell>
        </row>
        <row r="50">
          <cell r="B50" t="str">
            <v>Rural settlement/rural other</v>
          </cell>
          <cell r="C50">
            <v>81.75</v>
          </cell>
          <cell r="D50">
            <v>25.4</v>
          </cell>
          <cell r="E50" t="str">
            <v>.</v>
          </cell>
          <cell r="F50" t="str">
            <v/>
          </cell>
        </row>
        <row r="51">
          <cell r="B51" t="str">
            <v>Major urban area</v>
          </cell>
          <cell r="C51">
            <v>92.53</v>
          </cell>
          <cell r="D51">
            <v>5.95</v>
          </cell>
          <cell r="E51" t="str">
            <v>.‡</v>
          </cell>
          <cell r="F51" t="str">
            <v/>
          </cell>
        </row>
        <row r="52">
          <cell r="B52" t="str">
            <v>Medium/large urban area</v>
          </cell>
          <cell r="C52">
            <v>100</v>
          </cell>
          <cell r="D52">
            <v>0</v>
          </cell>
          <cell r="E52" t="str">
            <v>.‡</v>
          </cell>
          <cell r="F52" t="str">
            <v>*</v>
          </cell>
        </row>
        <row r="53">
          <cell r="B53" t="str">
            <v>Small urban/rural area</v>
          </cell>
          <cell r="C53">
            <v>89.61</v>
          </cell>
          <cell r="D53">
            <v>14.66</v>
          </cell>
          <cell r="E53" t="str">
            <v>.</v>
          </cell>
          <cell r="F53" t="str">
            <v/>
          </cell>
        </row>
        <row r="54">
          <cell r="B54" t="str">
            <v>Quintile 1 (least deprived)</v>
          </cell>
          <cell r="C54" t="str">
            <v>Ŝ</v>
          </cell>
          <cell r="D54">
            <v>13.79</v>
          </cell>
          <cell r="E54" t="str">
            <v/>
          </cell>
          <cell r="F54" t="str">
            <v/>
          </cell>
        </row>
        <row r="55">
          <cell r="B55" t="str">
            <v>Quintile 2</v>
          </cell>
          <cell r="C55">
            <v>84.3</v>
          </cell>
          <cell r="D55">
            <v>31</v>
          </cell>
          <cell r="E55" t="str">
            <v>.</v>
          </cell>
          <cell r="F55" t="str">
            <v/>
          </cell>
        </row>
        <row r="56">
          <cell r="B56" t="str">
            <v>Quintile 3</v>
          </cell>
          <cell r="C56">
            <v>98.76</v>
          </cell>
          <cell r="D56">
            <v>2.4900000000000002</v>
          </cell>
          <cell r="E56" t="str">
            <v>.‡</v>
          </cell>
          <cell r="F56" t="str">
            <v/>
          </cell>
        </row>
        <row r="57">
          <cell r="B57" t="str">
            <v>Quintile 4</v>
          </cell>
          <cell r="C57">
            <v>97.13</v>
          </cell>
          <cell r="D57">
            <v>5.73</v>
          </cell>
          <cell r="E57" t="str">
            <v>.‡</v>
          </cell>
          <cell r="F57" t="str">
            <v/>
          </cell>
        </row>
        <row r="58">
          <cell r="B58" t="str">
            <v>Quintile 5 (most deprived)</v>
          </cell>
          <cell r="C58">
            <v>92.14</v>
          </cell>
          <cell r="D58">
            <v>7.77</v>
          </cell>
          <cell r="E58" t="str">
            <v>.‡</v>
          </cell>
          <cell r="F58" t="str">
            <v/>
          </cell>
        </row>
        <row r="59">
          <cell r="B59" t="str">
            <v>Had partner within last 12 months</v>
          </cell>
          <cell r="C59">
            <v>93.57</v>
          </cell>
          <cell r="D59">
            <v>4.4800000000000004</v>
          </cell>
          <cell r="E59" t="str">
            <v>.</v>
          </cell>
          <cell r="F59" t="str">
            <v/>
          </cell>
        </row>
        <row r="60">
          <cell r="B60" t="str">
            <v>Has ever had a partner</v>
          </cell>
          <cell r="C60">
            <v>93.57</v>
          </cell>
          <cell r="D60">
            <v>4.4800000000000004</v>
          </cell>
          <cell r="E60" t="str">
            <v>.</v>
          </cell>
          <cell r="F60" t="str">
            <v/>
          </cell>
        </row>
        <row r="61">
          <cell r="B61" t="str">
            <v>Partnered – legally registered</v>
          </cell>
          <cell r="C61">
            <v>96.42</v>
          </cell>
          <cell r="D61">
            <v>4.42</v>
          </cell>
          <cell r="E61" t="str">
            <v>.‡</v>
          </cell>
          <cell r="F61" t="str">
            <v/>
          </cell>
        </row>
        <row r="62">
          <cell r="B62" t="str">
            <v>Partnered – not legally registered</v>
          </cell>
          <cell r="C62">
            <v>81.45</v>
          </cell>
          <cell r="D62">
            <v>17.440000000000001</v>
          </cell>
          <cell r="E62" t="str">
            <v>.</v>
          </cell>
          <cell r="F62" t="str">
            <v/>
          </cell>
        </row>
        <row r="63">
          <cell r="B63" t="str">
            <v>Non-partnered</v>
          </cell>
          <cell r="C63">
            <v>96.92</v>
          </cell>
          <cell r="D63">
            <v>4.18</v>
          </cell>
          <cell r="E63" t="str">
            <v>.‡</v>
          </cell>
          <cell r="F63" t="str">
            <v/>
          </cell>
        </row>
        <row r="64">
          <cell r="B64" t="str">
            <v>Never married and never in a civil union</v>
          </cell>
          <cell r="C64">
            <v>86.33</v>
          </cell>
          <cell r="D64">
            <v>14.09</v>
          </cell>
          <cell r="E64" t="str">
            <v>.</v>
          </cell>
          <cell r="F64" t="str">
            <v/>
          </cell>
        </row>
        <row r="65">
          <cell r="B65" t="str">
            <v>Divorced</v>
          </cell>
          <cell r="C65" t="str">
            <v>Ŝ</v>
          </cell>
          <cell r="D65">
            <v>0</v>
          </cell>
          <cell r="E65" t="str">
            <v/>
          </cell>
          <cell r="F65" t="str">
            <v>*</v>
          </cell>
        </row>
        <row r="66">
          <cell r="B66" t="str">
            <v>Widowed/surviving partner</v>
          </cell>
          <cell r="C66" t="str">
            <v>Ŝ</v>
          </cell>
          <cell r="D66">
            <v>0</v>
          </cell>
          <cell r="E66" t="str">
            <v/>
          </cell>
          <cell r="F66" t="str">
            <v>*</v>
          </cell>
        </row>
        <row r="67">
          <cell r="B67" t="str">
            <v>Separated</v>
          </cell>
          <cell r="C67">
            <v>95.32</v>
          </cell>
          <cell r="D67">
            <v>6.43</v>
          </cell>
          <cell r="E67" t="str">
            <v>.‡</v>
          </cell>
          <cell r="F67" t="str">
            <v/>
          </cell>
        </row>
        <row r="68">
          <cell r="B68" t="str">
            <v>Married/civil union/de facto</v>
          </cell>
          <cell r="C68">
            <v>96.42</v>
          </cell>
          <cell r="D68">
            <v>4.42</v>
          </cell>
          <cell r="E68" t="str">
            <v>.‡</v>
          </cell>
          <cell r="F68" t="str">
            <v/>
          </cell>
        </row>
        <row r="69">
          <cell r="B69" t="str">
            <v>Adults with disability</v>
          </cell>
          <cell r="C69" t="str">
            <v>Ŝ</v>
          </cell>
          <cell r="D69">
            <v>16.12</v>
          </cell>
          <cell r="E69" t="str">
            <v/>
          </cell>
          <cell r="F69" t="str">
            <v/>
          </cell>
        </row>
        <row r="70">
          <cell r="B70" t="str">
            <v>Adults without disability</v>
          </cell>
          <cell r="C70">
            <v>93.73</v>
          </cell>
          <cell r="D70">
            <v>4.8499999999999996</v>
          </cell>
          <cell r="E70" t="str">
            <v>.</v>
          </cell>
          <cell r="F70" t="str">
            <v/>
          </cell>
        </row>
        <row r="71">
          <cell r="B71" t="str">
            <v>Low level of psychological distress</v>
          </cell>
          <cell r="C71">
            <v>95.42</v>
          </cell>
          <cell r="D71">
            <v>4.87</v>
          </cell>
          <cell r="E71" t="str">
            <v>.</v>
          </cell>
          <cell r="F71" t="str">
            <v/>
          </cell>
        </row>
        <row r="72">
          <cell r="B72" t="str">
            <v>Moderate level of psychological distress</v>
          </cell>
          <cell r="C72">
            <v>94.19</v>
          </cell>
          <cell r="D72">
            <v>11.72</v>
          </cell>
          <cell r="E72" t="str">
            <v>.</v>
          </cell>
          <cell r="F72" t="str">
            <v/>
          </cell>
        </row>
        <row r="73">
          <cell r="B73" t="str">
            <v>High level of psychological distress</v>
          </cell>
          <cell r="C73" t="str">
            <v>Ŝ</v>
          </cell>
          <cell r="D73">
            <v>18.8</v>
          </cell>
          <cell r="E73" t="str">
            <v/>
          </cell>
          <cell r="F73" t="str">
            <v/>
          </cell>
        </row>
        <row r="74">
          <cell r="B74" t="str">
            <v>No probable serious mental illness</v>
          </cell>
          <cell r="C74">
            <v>95.42</v>
          </cell>
          <cell r="D74">
            <v>4.87</v>
          </cell>
          <cell r="E74" t="str">
            <v>.</v>
          </cell>
          <cell r="F74" t="str">
            <v/>
          </cell>
        </row>
        <row r="75">
          <cell r="B75" t="str">
            <v>Probable serious mental illness</v>
          </cell>
          <cell r="C75">
            <v>94.19</v>
          </cell>
          <cell r="D75">
            <v>11.72</v>
          </cell>
          <cell r="E75" t="str">
            <v>.</v>
          </cell>
          <cell r="F75" t="str">
            <v/>
          </cell>
        </row>
        <row r="76">
          <cell r="B76" t="str">
            <v>Employed</v>
          </cell>
          <cell r="C76">
            <v>91.12</v>
          </cell>
          <cell r="D76">
            <v>7.43</v>
          </cell>
          <cell r="E76" t="str">
            <v>.‡</v>
          </cell>
          <cell r="F76" t="str">
            <v/>
          </cell>
        </row>
        <row r="77">
          <cell r="B77" t="str">
            <v>Unemployed</v>
          </cell>
          <cell r="C77" t="str">
            <v>Ŝ</v>
          </cell>
          <cell r="D77">
            <v>0</v>
          </cell>
          <cell r="E77" t="str">
            <v/>
          </cell>
          <cell r="F77" t="str">
            <v>*</v>
          </cell>
        </row>
        <row r="78">
          <cell r="B78" t="str">
            <v>Retired</v>
          </cell>
          <cell r="C78" t="str">
            <v>Ŝ</v>
          </cell>
          <cell r="D78">
            <v>0</v>
          </cell>
          <cell r="E78" t="str">
            <v/>
          </cell>
          <cell r="F78" t="str">
            <v>*</v>
          </cell>
        </row>
        <row r="79">
          <cell r="B79" t="str">
            <v>Home or caring duties or voluntary work</v>
          </cell>
          <cell r="C79">
            <v>100</v>
          </cell>
          <cell r="D79">
            <v>0</v>
          </cell>
          <cell r="E79" t="str">
            <v>.‡</v>
          </cell>
          <cell r="F79" t="str">
            <v>*</v>
          </cell>
        </row>
        <row r="80">
          <cell r="B80" t="str">
            <v>Not employed, studying</v>
          </cell>
          <cell r="C80">
            <v>76.510000000000005</v>
          </cell>
          <cell r="D80">
            <v>35.57</v>
          </cell>
          <cell r="E80" t="str">
            <v>.</v>
          </cell>
          <cell r="F80" t="str">
            <v/>
          </cell>
        </row>
        <row r="81">
          <cell r="B81" t="str">
            <v>Not employed, not actively seeking work/unable to work</v>
          </cell>
          <cell r="C81" t="str">
            <v>Ŝ</v>
          </cell>
          <cell r="D81">
            <v>0</v>
          </cell>
          <cell r="E81" t="str">
            <v/>
          </cell>
          <cell r="F81" t="str">
            <v>*</v>
          </cell>
        </row>
        <row r="82">
          <cell r="B82" t="str">
            <v>Other employment status</v>
          </cell>
          <cell r="C82" t="str">
            <v>Ŝ</v>
          </cell>
          <cell r="D82">
            <v>2.25</v>
          </cell>
          <cell r="E82" t="str">
            <v/>
          </cell>
          <cell r="F82" t="str">
            <v/>
          </cell>
        </row>
        <row r="83">
          <cell r="B83" t="str">
            <v>Not in the labour force</v>
          </cell>
          <cell r="C83">
            <v>96.15</v>
          </cell>
          <cell r="D83">
            <v>5.5</v>
          </cell>
          <cell r="E83" t="str">
            <v>.‡</v>
          </cell>
          <cell r="F83" t="str">
            <v/>
          </cell>
        </row>
        <row r="84">
          <cell r="B84" t="str">
            <v>Personal income: $20,000 or less</v>
          </cell>
          <cell r="C84">
            <v>93.28</v>
          </cell>
          <cell r="D84">
            <v>7.79</v>
          </cell>
          <cell r="E84" t="str">
            <v>.‡</v>
          </cell>
          <cell r="F84" t="str">
            <v/>
          </cell>
        </row>
        <row r="85">
          <cell r="B85" t="str">
            <v>Personal income: $20,001–$40,000</v>
          </cell>
          <cell r="C85">
            <v>92.55</v>
          </cell>
          <cell r="D85">
            <v>11.65</v>
          </cell>
          <cell r="E85" t="str">
            <v>.</v>
          </cell>
          <cell r="F85" t="str">
            <v/>
          </cell>
        </row>
        <row r="86">
          <cell r="B86" t="str">
            <v>Personal income: $40,001–$60,000</v>
          </cell>
          <cell r="C86">
            <v>95.67</v>
          </cell>
          <cell r="D86">
            <v>6.54</v>
          </cell>
          <cell r="E86" t="str">
            <v>.‡</v>
          </cell>
          <cell r="F86" t="str">
            <v/>
          </cell>
        </row>
        <row r="87">
          <cell r="B87" t="str">
            <v>Personal income: $60,001 or more</v>
          </cell>
          <cell r="C87">
            <v>93.57</v>
          </cell>
          <cell r="D87">
            <v>8.93</v>
          </cell>
          <cell r="E87" t="str">
            <v>.‡</v>
          </cell>
          <cell r="F87" t="str">
            <v/>
          </cell>
        </row>
        <row r="88">
          <cell r="B88" t="str">
            <v>Household income: $40,000 or less</v>
          </cell>
          <cell r="C88">
            <v>93.86</v>
          </cell>
          <cell r="D88">
            <v>6.91</v>
          </cell>
          <cell r="E88" t="str">
            <v>.‡</v>
          </cell>
          <cell r="F88" t="str">
            <v/>
          </cell>
        </row>
        <row r="89">
          <cell r="B89" t="str">
            <v>Household income: $40,001–$60,000</v>
          </cell>
          <cell r="C89">
            <v>94.15</v>
          </cell>
          <cell r="D89">
            <v>6.94</v>
          </cell>
          <cell r="E89" t="str">
            <v>.‡</v>
          </cell>
          <cell r="F89" t="str">
            <v/>
          </cell>
        </row>
        <row r="90">
          <cell r="B90" t="str">
            <v>Household income: $60,001–$100,000</v>
          </cell>
          <cell r="C90">
            <v>99.84</v>
          </cell>
          <cell r="D90">
            <v>0.32</v>
          </cell>
          <cell r="E90" t="str">
            <v>.‡</v>
          </cell>
          <cell r="F90" t="str">
            <v>*</v>
          </cell>
        </row>
        <row r="91">
          <cell r="B91" t="str">
            <v>Household income: $100,001 or more</v>
          </cell>
          <cell r="C91">
            <v>87.8</v>
          </cell>
          <cell r="D91">
            <v>14.44</v>
          </cell>
          <cell r="E91" t="str">
            <v>.</v>
          </cell>
          <cell r="F91" t="str">
            <v/>
          </cell>
        </row>
        <row r="92">
          <cell r="B92" t="str">
            <v>Not at all limited</v>
          </cell>
          <cell r="C92">
            <v>96.9</v>
          </cell>
          <cell r="D92">
            <v>6.18</v>
          </cell>
          <cell r="E92" t="str">
            <v>.‡</v>
          </cell>
          <cell r="F92" t="str">
            <v/>
          </cell>
        </row>
        <row r="93">
          <cell r="B93" t="str">
            <v>A little limited</v>
          </cell>
          <cell r="C93">
            <v>96.3</v>
          </cell>
          <cell r="D93">
            <v>7.42</v>
          </cell>
          <cell r="E93" t="str">
            <v>.‡</v>
          </cell>
          <cell r="F93" t="str">
            <v/>
          </cell>
        </row>
        <row r="94">
          <cell r="B94" t="str">
            <v>Quite limited</v>
          </cell>
          <cell r="C94">
            <v>100</v>
          </cell>
          <cell r="D94">
            <v>0</v>
          </cell>
          <cell r="E94" t="str">
            <v>.‡</v>
          </cell>
          <cell r="F94" t="str">
            <v>*</v>
          </cell>
        </row>
        <row r="95">
          <cell r="B95" t="str">
            <v>Very limited</v>
          </cell>
          <cell r="C95">
            <v>73.67</v>
          </cell>
          <cell r="D95">
            <v>29</v>
          </cell>
          <cell r="E95" t="str">
            <v>.</v>
          </cell>
          <cell r="F95" t="str">
            <v/>
          </cell>
        </row>
        <row r="96">
          <cell r="B96" t="str">
            <v>Couldn't buy it</v>
          </cell>
          <cell r="C96">
            <v>94.3</v>
          </cell>
          <cell r="D96">
            <v>6.67</v>
          </cell>
          <cell r="E96" t="str">
            <v>.‡</v>
          </cell>
          <cell r="F96" t="str">
            <v/>
          </cell>
        </row>
        <row r="97">
          <cell r="B97" t="str">
            <v>Not at all limited</v>
          </cell>
          <cell r="C97">
            <v>96.9</v>
          </cell>
          <cell r="D97">
            <v>6.18</v>
          </cell>
          <cell r="E97" t="str">
            <v>.‡</v>
          </cell>
          <cell r="F97" t="str">
            <v/>
          </cell>
        </row>
        <row r="98">
          <cell r="B98" t="str">
            <v>A little limited</v>
          </cell>
          <cell r="C98">
            <v>96.3</v>
          </cell>
          <cell r="D98">
            <v>7.42</v>
          </cell>
          <cell r="E98" t="str">
            <v>.‡</v>
          </cell>
          <cell r="F98" t="str">
            <v/>
          </cell>
        </row>
        <row r="99">
          <cell r="B99" t="str">
            <v>Quite or very limited</v>
          </cell>
          <cell r="C99">
            <v>86.47</v>
          </cell>
          <cell r="D99">
            <v>15.3</v>
          </cell>
          <cell r="E99" t="str">
            <v>.</v>
          </cell>
          <cell r="F99" t="str">
            <v/>
          </cell>
        </row>
        <row r="100">
          <cell r="B100" t="str">
            <v>Couldn't buy it</v>
          </cell>
          <cell r="C100">
            <v>94.3</v>
          </cell>
          <cell r="D100">
            <v>6.67</v>
          </cell>
          <cell r="E100" t="str">
            <v>.‡</v>
          </cell>
          <cell r="F100" t="str">
            <v/>
          </cell>
        </row>
        <row r="101">
          <cell r="B101" t="str">
            <v>Yes, can meet unexpected expense</v>
          </cell>
          <cell r="C101">
            <v>92.36</v>
          </cell>
          <cell r="D101">
            <v>6.35</v>
          </cell>
          <cell r="E101" t="str">
            <v>.‡</v>
          </cell>
          <cell r="F101" t="str">
            <v/>
          </cell>
        </row>
        <row r="102">
          <cell r="B102" t="str">
            <v>No, cannot meet unexpected expense</v>
          </cell>
          <cell r="C102">
            <v>97.25</v>
          </cell>
          <cell r="D102">
            <v>3.87</v>
          </cell>
          <cell r="E102" t="str">
            <v>.‡</v>
          </cell>
          <cell r="F102" t="str">
            <v/>
          </cell>
        </row>
        <row r="103">
          <cell r="B103" t="str">
            <v>Household had no vehicle access</v>
          </cell>
          <cell r="C103" t="str">
            <v>Ŝ</v>
          </cell>
          <cell r="D103">
            <v>0</v>
          </cell>
          <cell r="E103" t="str">
            <v/>
          </cell>
          <cell r="F103" t="str">
            <v>*</v>
          </cell>
        </row>
        <row r="104">
          <cell r="B104" t="str">
            <v>Household had vehicle access</v>
          </cell>
          <cell r="C104">
            <v>93.18</v>
          </cell>
          <cell r="D104">
            <v>4.72</v>
          </cell>
          <cell r="E104" t="str">
            <v>.</v>
          </cell>
          <cell r="F104" t="str">
            <v/>
          </cell>
        </row>
        <row r="105">
          <cell r="B105" t="str">
            <v>Household had no access to device</v>
          </cell>
          <cell r="C105" t="str">
            <v>Ŝ</v>
          </cell>
          <cell r="D105">
            <v>0</v>
          </cell>
          <cell r="E105" t="str">
            <v/>
          </cell>
          <cell r="F105" t="str">
            <v>*</v>
          </cell>
        </row>
        <row r="106">
          <cell r="B106" t="str">
            <v>Household had access to device</v>
          </cell>
          <cell r="C106">
            <v>93.5</v>
          </cell>
          <cell r="D106">
            <v>4.54</v>
          </cell>
          <cell r="E106" t="str">
            <v>.</v>
          </cell>
          <cell r="F106" t="str">
            <v/>
          </cell>
        </row>
        <row r="107">
          <cell r="B107" t="str">
            <v>One person household</v>
          </cell>
          <cell r="C107">
            <v>97.42</v>
          </cell>
          <cell r="D107">
            <v>4.53</v>
          </cell>
          <cell r="E107" t="str">
            <v>.‡</v>
          </cell>
          <cell r="F107" t="str">
            <v/>
          </cell>
        </row>
        <row r="108">
          <cell r="B108" t="str">
            <v>One parent with child(ren)</v>
          </cell>
          <cell r="C108">
            <v>97.69</v>
          </cell>
          <cell r="D108">
            <v>4.59</v>
          </cell>
          <cell r="E108" t="str">
            <v>.‡</v>
          </cell>
          <cell r="F108" t="str">
            <v/>
          </cell>
        </row>
        <row r="109">
          <cell r="B109" t="str">
            <v>Couple only</v>
          </cell>
          <cell r="C109" t="str">
            <v>Ŝ</v>
          </cell>
          <cell r="D109">
            <v>0</v>
          </cell>
          <cell r="E109" t="str">
            <v/>
          </cell>
          <cell r="F109" t="str">
            <v>*</v>
          </cell>
        </row>
        <row r="110">
          <cell r="B110" t="str">
            <v>Couple with child(ren)</v>
          </cell>
          <cell r="C110">
            <v>94.78</v>
          </cell>
          <cell r="D110">
            <v>7.53</v>
          </cell>
          <cell r="E110" t="str">
            <v>.‡</v>
          </cell>
          <cell r="F110" t="str">
            <v/>
          </cell>
        </row>
        <row r="111">
          <cell r="B111" t="str">
            <v>Other multi-person household</v>
          </cell>
          <cell r="C111">
            <v>85.47</v>
          </cell>
          <cell r="D111">
            <v>29.61</v>
          </cell>
          <cell r="E111" t="str">
            <v>.</v>
          </cell>
          <cell r="F111" t="str">
            <v/>
          </cell>
        </row>
        <row r="112">
          <cell r="B112" t="str">
            <v>Other household with couple and/or child</v>
          </cell>
          <cell r="C112" t="str">
            <v>Ŝ</v>
          </cell>
          <cell r="D112">
            <v>15.19</v>
          </cell>
          <cell r="E112" t="str">
            <v/>
          </cell>
          <cell r="F112" t="str">
            <v/>
          </cell>
        </row>
        <row r="113">
          <cell r="B113" t="str">
            <v>One-person household</v>
          </cell>
          <cell r="C113">
            <v>97.42</v>
          </cell>
          <cell r="D113">
            <v>4.53</v>
          </cell>
          <cell r="E113" t="str">
            <v>.‡</v>
          </cell>
          <cell r="F113" t="str">
            <v/>
          </cell>
        </row>
        <row r="114">
          <cell r="B114" t="str">
            <v>Two-people household</v>
          </cell>
          <cell r="C114">
            <v>97</v>
          </cell>
          <cell r="D114">
            <v>5.97</v>
          </cell>
          <cell r="E114" t="str">
            <v>.‡</v>
          </cell>
          <cell r="F114" t="str">
            <v/>
          </cell>
        </row>
        <row r="115">
          <cell r="B115" t="str">
            <v>Three-people household</v>
          </cell>
          <cell r="C115">
            <v>90.86</v>
          </cell>
          <cell r="D115">
            <v>9.43</v>
          </cell>
          <cell r="E115" t="str">
            <v>.‡</v>
          </cell>
          <cell r="F115" t="str">
            <v/>
          </cell>
        </row>
        <row r="116">
          <cell r="B116" t="str">
            <v>Four-people household</v>
          </cell>
          <cell r="C116">
            <v>95.22</v>
          </cell>
          <cell r="D116">
            <v>9.56</v>
          </cell>
          <cell r="E116" t="str">
            <v>.‡</v>
          </cell>
          <cell r="F116" t="str">
            <v/>
          </cell>
        </row>
        <row r="117">
          <cell r="B117" t="str">
            <v>Five-or-more-people household</v>
          </cell>
          <cell r="C117">
            <v>90.51</v>
          </cell>
          <cell r="D117">
            <v>13.55</v>
          </cell>
          <cell r="E117" t="str">
            <v>.</v>
          </cell>
          <cell r="F117" t="str">
            <v/>
          </cell>
        </row>
        <row r="118">
          <cell r="B118" t="str">
            <v>No children in household</v>
          </cell>
          <cell r="C118">
            <v>93.36</v>
          </cell>
          <cell r="D118">
            <v>6.1</v>
          </cell>
          <cell r="E118" t="str">
            <v>.‡</v>
          </cell>
          <cell r="F118" t="str">
            <v/>
          </cell>
        </row>
        <row r="119">
          <cell r="B119" t="str">
            <v>One-child household</v>
          </cell>
          <cell r="C119">
            <v>97.32</v>
          </cell>
          <cell r="D119">
            <v>5.47</v>
          </cell>
          <cell r="E119" t="str">
            <v>.‡</v>
          </cell>
          <cell r="F119" t="str">
            <v/>
          </cell>
        </row>
        <row r="120">
          <cell r="B120" t="str">
            <v>Two-or-more-children household</v>
          </cell>
          <cell r="C120">
            <v>92.11</v>
          </cell>
          <cell r="D120">
            <v>9.49</v>
          </cell>
          <cell r="E120" t="str">
            <v>.‡</v>
          </cell>
          <cell r="F120" t="str">
            <v/>
          </cell>
        </row>
        <row r="121">
          <cell r="B121" t="str">
            <v>No children in household</v>
          </cell>
          <cell r="C121">
            <v>93.36</v>
          </cell>
          <cell r="D121">
            <v>6.1</v>
          </cell>
          <cell r="E121" t="str">
            <v>.‡</v>
          </cell>
          <cell r="F121" t="str">
            <v/>
          </cell>
        </row>
        <row r="122">
          <cell r="B122" t="str">
            <v>One-or-more-children household</v>
          </cell>
          <cell r="C122">
            <v>93.75</v>
          </cell>
          <cell r="D122">
            <v>6.78</v>
          </cell>
          <cell r="E122" t="str">
            <v>.‡</v>
          </cell>
          <cell r="F122" t="str">
            <v/>
          </cell>
        </row>
        <row r="123">
          <cell r="B123" t="str">
            <v>Yes, lived at current address</v>
          </cell>
          <cell r="C123">
            <v>94.54</v>
          </cell>
          <cell r="D123">
            <v>5.31</v>
          </cell>
          <cell r="E123" t="str">
            <v>.</v>
          </cell>
          <cell r="F123" t="str">
            <v/>
          </cell>
        </row>
        <row r="124">
          <cell r="B124" t="str">
            <v>No, did not live at current address</v>
          </cell>
          <cell r="C124">
            <v>90.96</v>
          </cell>
          <cell r="D124">
            <v>9.26</v>
          </cell>
          <cell r="E124" t="str">
            <v>.‡</v>
          </cell>
          <cell r="F124" t="str">
            <v/>
          </cell>
        </row>
        <row r="125">
          <cell r="B125" t="str">
            <v>Owned</v>
          </cell>
          <cell r="C125">
            <v>89.13</v>
          </cell>
          <cell r="D125">
            <v>9.2100000000000009</v>
          </cell>
          <cell r="E125" t="str">
            <v>.‡</v>
          </cell>
          <cell r="F125" t="str">
            <v/>
          </cell>
        </row>
        <row r="126">
          <cell r="B126" t="str">
            <v>Rented, private</v>
          </cell>
          <cell r="C126">
            <v>95.83</v>
          </cell>
          <cell r="D126">
            <v>4.6399999999999997</v>
          </cell>
          <cell r="E126" t="str">
            <v>.‡</v>
          </cell>
          <cell r="F126" t="str">
            <v/>
          </cell>
        </row>
        <row r="127">
          <cell r="B127" t="str">
            <v>Rented, government</v>
          </cell>
          <cell r="C127">
            <v>100</v>
          </cell>
          <cell r="D127">
            <v>0</v>
          </cell>
          <cell r="E127" t="str">
            <v>.‡</v>
          </cell>
          <cell r="F127" t="str">
            <v>*</v>
          </cell>
        </row>
        <row r="129">
          <cell r="B129"/>
          <cell r="C129"/>
          <cell r="D129"/>
          <cell r="E129"/>
          <cell r="F129"/>
        </row>
        <row r="130">
          <cell r="B130"/>
          <cell r="C130"/>
          <cell r="D130"/>
          <cell r="E130"/>
          <cell r="F130"/>
        </row>
      </sheetData>
      <sheetData sheetId="5">
        <row r="4">
          <cell r="B4" t="str">
            <v>New Zealand Average</v>
          </cell>
          <cell r="C4">
            <v>44.18</v>
          </cell>
          <cell r="D4">
            <v>9.67</v>
          </cell>
          <cell r="E4" t="str">
            <v>.‡</v>
          </cell>
          <cell r="F4" t="str">
            <v/>
          </cell>
        </row>
        <row r="5">
          <cell r="B5" t="str">
            <v>Male</v>
          </cell>
          <cell r="C5" t="str">
            <v>SŜ</v>
          </cell>
          <cell r="D5">
            <v>12.5</v>
          </cell>
          <cell r="E5" t="str">
            <v/>
          </cell>
          <cell r="F5" t="str">
            <v>*</v>
          </cell>
        </row>
        <row r="6">
          <cell r="B6" t="str">
            <v>Female</v>
          </cell>
          <cell r="C6">
            <v>50.38</v>
          </cell>
          <cell r="D6">
            <v>10.5</v>
          </cell>
          <cell r="E6" t="str">
            <v>.</v>
          </cell>
          <cell r="F6" t="str">
            <v/>
          </cell>
        </row>
        <row r="7">
          <cell r="B7" t="str">
            <v>Cis-male</v>
          </cell>
          <cell r="C7" t="str">
            <v>SŜ</v>
          </cell>
          <cell r="D7">
            <v>13.09</v>
          </cell>
          <cell r="E7" t="str">
            <v/>
          </cell>
          <cell r="F7" t="str">
            <v/>
          </cell>
        </row>
        <row r="8">
          <cell r="B8" t="str">
            <v>Cis-female</v>
          </cell>
          <cell r="C8">
            <v>50.1</v>
          </cell>
          <cell r="D8">
            <v>10.56</v>
          </cell>
          <cell r="E8" t="str">
            <v>.</v>
          </cell>
          <cell r="F8" t="str">
            <v/>
          </cell>
        </row>
        <row r="9">
          <cell r="B9" t="str">
            <v>Gender-diverse or trans-gender</v>
          </cell>
          <cell r="C9" t="str">
            <v>S</v>
          </cell>
          <cell r="D9">
            <v>110.69</v>
          </cell>
          <cell r="E9" t="str">
            <v/>
          </cell>
          <cell r="F9" t="str">
            <v/>
          </cell>
        </row>
        <row r="10">
          <cell r="B10" t="str">
            <v>Heterosexual</v>
          </cell>
          <cell r="C10">
            <v>45.89</v>
          </cell>
          <cell r="D10">
            <v>10.29</v>
          </cell>
          <cell r="E10" t="str">
            <v>.</v>
          </cell>
          <cell r="F10" t="str">
            <v/>
          </cell>
        </row>
        <row r="11">
          <cell r="B11" t="str">
            <v>Gay or lesbian</v>
          </cell>
          <cell r="C11" t="str">
            <v>S</v>
          </cell>
          <cell r="D11">
            <v>145.55000000000001</v>
          </cell>
          <cell r="E11" t="str">
            <v/>
          </cell>
          <cell r="F11" t="str">
            <v/>
          </cell>
        </row>
        <row r="12">
          <cell r="B12" t="str">
            <v>Bisexual</v>
          </cell>
          <cell r="C12" t="str">
            <v>S</v>
          </cell>
          <cell r="D12">
            <v>33.35</v>
          </cell>
          <cell r="E12" t="str">
            <v/>
          </cell>
          <cell r="F12" t="str">
            <v/>
          </cell>
        </row>
        <row r="13">
          <cell r="B13" t="str">
            <v>Other sexual identity</v>
          </cell>
          <cell r="C13">
            <v>0</v>
          </cell>
          <cell r="D13">
            <v>0</v>
          </cell>
          <cell r="E13" t="str">
            <v>.</v>
          </cell>
          <cell r="F13" t="str">
            <v>*</v>
          </cell>
        </row>
        <row r="14">
          <cell r="B14" t="str">
            <v>People with diverse sexualities</v>
          </cell>
          <cell r="C14" t="str">
            <v>S</v>
          </cell>
          <cell r="D14">
            <v>25.61</v>
          </cell>
          <cell r="E14" t="str">
            <v/>
          </cell>
          <cell r="F14" t="str">
            <v/>
          </cell>
        </row>
        <row r="15">
          <cell r="B15" t="str">
            <v>Not LGBT</v>
          </cell>
          <cell r="C15">
            <v>45.45</v>
          </cell>
          <cell r="D15">
            <v>10.38</v>
          </cell>
          <cell r="E15" t="str">
            <v>.</v>
          </cell>
          <cell r="F15" t="str">
            <v/>
          </cell>
        </row>
        <row r="16">
          <cell r="B16" t="str">
            <v>LGBT</v>
          </cell>
          <cell r="C16" t="str">
            <v>S</v>
          </cell>
          <cell r="D16">
            <v>23.97</v>
          </cell>
          <cell r="E16" t="str">
            <v/>
          </cell>
          <cell r="F16" t="str">
            <v/>
          </cell>
        </row>
        <row r="17">
          <cell r="B17" t="str">
            <v>15–19 years</v>
          </cell>
          <cell r="C17" t="str">
            <v>S</v>
          </cell>
          <cell r="D17">
            <v>41.58</v>
          </cell>
          <cell r="E17" t="str">
            <v/>
          </cell>
          <cell r="F17" t="str">
            <v/>
          </cell>
        </row>
        <row r="18">
          <cell r="B18" t="str">
            <v>20–29 years</v>
          </cell>
          <cell r="C18">
            <v>48.22</v>
          </cell>
          <cell r="D18">
            <v>17.600000000000001</v>
          </cell>
          <cell r="E18" t="str">
            <v>.</v>
          </cell>
          <cell r="F18" t="str">
            <v/>
          </cell>
        </row>
        <row r="19">
          <cell r="B19" t="str">
            <v>30–39 years</v>
          </cell>
          <cell r="C19" t="str">
            <v>Ŝ</v>
          </cell>
          <cell r="D19">
            <v>15.04</v>
          </cell>
          <cell r="E19" t="str">
            <v/>
          </cell>
          <cell r="F19" t="str">
            <v/>
          </cell>
        </row>
        <row r="20">
          <cell r="B20" t="str">
            <v>40–49 years</v>
          </cell>
          <cell r="C20">
            <v>56.08</v>
          </cell>
          <cell r="D20">
            <v>23.83</v>
          </cell>
          <cell r="E20" t="str">
            <v>.</v>
          </cell>
          <cell r="F20" t="str">
            <v/>
          </cell>
        </row>
        <row r="21">
          <cell r="B21" t="str">
            <v>50–59 years</v>
          </cell>
          <cell r="C21" t="str">
            <v>S</v>
          </cell>
          <cell r="D21">
            <v>27.63</v>
          </cell>
          <cell r="E21" t="str">
            <v/>
          </cell>
          <cell r="F21" t="str">
            <v/>
          </cell>
        </row>
        <row r="22">
          <cell r="B22" t="str">
            <v>60–64 years</v>
          </cell>
          <cell r="C22" t="str">
            <v>S</v>
          </cell>
          <cell r="D22">
            <v>51.87</v>
          </cell>
          <cell r="E22" t="str">
            <v/>
          </cell>
          <cell r="F22" t="str">
            <v/>
          </cell>
        </row>
        <row r="23">
          <cell r="B23" t="str">
            <v>65 years and over</v>
          </cell>
          <cell r="C23" t="str">
            <v>S</v>
          </cell>
          <cell r="D23">
            <v>33.72</v>
          </cell>
          <cell r="E23" t="str">
            <v/>
          </cell>
          <cell r="F23" t="str">
            <v/>
          </cell>
        </row>
        <row r="24">
          <cell r="B24" t="str">
            <v>15–29 years</v>
          </cell>
          <cell r="C24">
            <v>46.93</v>
          </cell>
          <cell r="D24">
            <v>15.63</v>
          </cell>
          <cell r="E24" t="str">
            <v>.</v>
          </cell>
          <cell r="F24" t="str">
            <v/>
          </cell>
        </row>
        <row r="25">
          <cell r="B25" t="str">
            <v>30–64 years</v>
          </cell>
          <cell r="C25">
            <v>43.15</v>
          </cell>
          <cell r="D25">
            <v>12.31</v>
          </cell>
          <cell r="E25" t="str">
            <v>.</v>
          </cell>
          <cell r="F25" t="str">
            <v/>
          </cell>
        </row>
        <row r="26">
          <cell r="B26" t="str">
            <v>65 years and over</v>
          </cell>
          <cell r="C26" t="str">
            <v>S</v>
          </cell>
          <cell r="D26">
            <v>33.72</v>
          </cell>
          <cell r="E26" t="str">
            <v/>
          </cell>
          <cell r="F26" t="str">
            <v/>
          </cell>
        </row>
        <row r="27">
          <cell r="B27" t="str">
            <v>15–19 years</v>
          </cell>
          <cell r="C27" t="str">
            <v>S</v>
          </cell>
          <cell r="D27">
            <v>41.58</v>
          </cell>
          <cell r="E27" t="str">
            <v/>
          </cell>
          <cell r="F27" t="str">
            <v/>
          </cell>
        </row>
        <row r="28">
          <cell r="B28" t="str">
            <v>20–29 years</v>
          </cell>
          <cell r="C28">
            <v>48.22</v>
          </cell>
          <cell r="D28">
            <v>17.600000000000001</v>
          </cell>
          <cell r="E28" t="str">
            <v>.</v>
          </cell>
          <cell r="F28" t="str">
            <v/>
          </cell>
        </row>
        <row r="29">
          <cell r="B29" t="str">
            <v>NZ European</v>
          </cell>
          <cell r="C29">
            <v>45.24</v>
          </cell>
          <cell r="D29">
            <v>11.63</v>
          </cell>
          <cell r="E29" t="str">
            <v>.</v>
          </cell>
          <cell r="F29" t="str">
            <v/>
          </cell>
        </row>
        <row r="30">
          <cell r="B30" t="str">
            <v>Māori</v>
          </cell>
          <cell r="C30">
            <v>52.01</v>
          </cell>
          <cell r="D30">
            <v>12.98</v>
          </cell>
          <cell r="E30" t="str">
            <v>.</v>
          </cell>
          <cell r="F30" t="str">
            <v/>
          </cell>
        </row>
        <row r="31">
          <cell r="B31" t="str">
            <v>Pacific peoples</v>
          </cell>
          <cell r="C31" t="str">
            <v>S</v>
          </cell>
          <cell r="D31">
            <v>24.07</v>
          </cell>
          <cell r="E31" t="str">
            <v/>
          </cell>
          <cell r="F31" t="str">
            <v/>
          </cell>
        </row>
        <row r="32">
          <cell r="B32" t="str">
            <v>Asian</v>
          </cell>
          <cell r="C32" t="str">
            <v>S</v>
          </cell>
          <cell r="D32">
            <v>38.35</v>
          </cell>
          <cell r="E32" t="str">
            <v/>
          </cell>
          <cell r="F32" t="str">
            <v/>
          </cell>
        </row>
        <row r="33">
          <cell r="B33" t="str">
            <v>Chinese</v>
          </cell>
          <cell r="C33">
            <v>0</v>
          </cell>
          <cell r="D33">
            <v>0</v>
          </cell>
          <cell r="E33" t="str">
            <v>.</v>
          </cell>
          <cell r="F33" t="str">
            <v>*</v>
          </cell>
        </row>
        <row r="34">
          <cell r="B34" t="str">
            <v>Indian</v>
          </cell>
          <cell r="C34" t="str">
            <v>S</v>
          </cell>
          <cell r="D34">
            <v>49.98</v>
          </cell>
          <cell r="E34" t="str">
            <v/>
          </cell>
          <cell r="F34" t="str">
            <v/>
          </cell>
        </row>
        <row r="35">
          <cell r="B35" t="str">
            <v>Other ethnicity</v>
          </cell>
          <cell r="C35">
            <v>0</v>
          </cell>
          <cell r="D35">
            <v>0</v>
          </cell>
          <cell r="E35" t="str">
            <v>.</v>
          </cell>
          <cell r="F35" t="str">
            <v>*</v>
          </cell>
        </row>
        <row r="36">
          <cell r="B36" t="str">
            <v>Other ethnicity (except European and Māori)</v>
          </cell>
          <cell r="C36" t="str">
            <v>SŜ</v>
          </cell>
          <cell r="D36">
            <v>18.78</v>
          </cell>
          <cell r="E36" t="str">
            <v/>
          </cell>
          <cell r="F36" t="str">
            <v/>
          </cell>
        </row>
        <row r="37">
          <cell r="B37" t="str">
            <v>Other ethnicity (except European, Māori and Asian)</v>
          </cell>
          <cell r="C37" t="str">
            <v>S</v>
          </cell>
          <cell r="D37">
            <v>20.190000000000001</v>
          </cell>
          <cell r="E37" t="str">
            <v/>
          </cell>
          <cell r="F37" t="str">
            <v/>
          </cell>
        </row>
        <row r="38">
          <cell r="B38" t="str">
            <v>Other ethnicity (except European, Māori and Pacific)</v>
          </cell>
          <cell r="C38" t="str">
            <v>S</v>
          </cell>
          <cell r="D38">
            <v>20.14</v>
          </cell>
          <cell r="E38" t="str">
            <v/>
          </cell>
          <cell r="F38" t="str">
            <v>*</v>
          </cell>
        </row>
        <row r="39">
          <cell r="B39">
            <v>2018</v>
          </cell>
          <cell r="C39">
            <v>51.03</v>
          </cell>
          <cell r="D39">
            <v>13.42</v>
          </cell>
          <cell r="E39" t="str">
            <v>.</v>
          </cell>
          <cell r="F39" t="str">
            <v/>
          </cell>
        </row>
        <row r="40">
          <cell r="B40" t="str">
            <v>2019/20</v>
          </cell>
          <cell r="C40">
            <v>36.880000000000003</v>
          </cell>
          <cell r="D40">
            <v>11.49</v>
          </cell>
          <cell r="E40" t="str">
            <v>.</v>
          </cell>
          <cell r="F40" t="str">
            <v/>
          </cell>
        </row>
        <row r="41">
          <cell r="B41" t="str">
            <v>Auckland</v>
          </cell>
          <cell r="C41" t="str">
            <v>Ŝ</v>
          </cell>
          <cell r="D41">
            <v>15.52</v>
          </cell>
          <cell r="E41" t="str">
            <v/>
          </cell>
          <cell r="F41" t="str">
            <v/>
          </cell>
        </row>
        <row r="42">
          <cell r="B42" t="str">
            <v>Wellington</v>
          </cell>
          <cell r="C42" t="str">
            <v>S</v>
          </cell>
          <cell r="D42">
            <v>23.83</v>
          </cell>
          <cell r="E42" t="str">
            <v/>
          </cell>
          <cell r="F42" t="str">
            <v/>
          </cell>
        </row>
        <row r="43">
          <cell r="B43" t="str">
            <v>Rest of North Island</v>
          </cell>
          <cell r="C43">
            <v>48.74</v>
          </cell>
          <cell r="D43">
            <v>13.95</v>
          </cell>
          <cell r="E43" t="str">
            <v>.</v>
          </cell>
          <cell r="F43" t="str">
            <v/>
          </cell>
        </row>
        <row r="44">
          <cell r="B44" t="str">
            <v>Canterbury</v>
          </cell>
          <cell r="C44" t="str">
            <v>S</v>
          </cell>
          <cell r="D44">
            <v>28.87</v>
          </cell>
          <cell r="E44" t="str">
            <v/>
          </cell>
          <cell r="F44" t="str">
            <v/>
          </cell>
        </row>
        <row r="45">
          <cell r="B45" t="str">
            <v>Rest of South Island</v>
          </cell>
          <cell r="C45">
            <v>55.26</v>
          </cell>
          <cell r="D45">
            <v>26.91</v>
          </cell>
          <cell r="E45" t="str">
            <v>.</v>
          </cell>
          <cell r="F45" t="str">
            <v/>
          </cell>
        </row>
        <row r="46">
          <cell r="B46" t="str">
            <v>Major urban area</v>
          </cell>
          <cell r="C46">
            <v>40.61</v>
          </cell>
          <cell r="D46">
            <v>12.31</v>
          </cell>
          <cell r="E46" t="str">
            <v>.</v>
          </cell>
          <cell r="F46" t="str">
            <v/>
          </cell>
        </row>
        <row r="47">
          <cell r="B47" t="str">
            <v>Large urban area</v>
          </cell>
          <cell r="C47">
            <v>60.71</v>
          </cell>
          <cell r="D47">
            <v>22</v>
          </cell>
          <cell r="E47" t="str">
            <v>.</v>
          </cell>
          <cell r="F47" t="str">
            <v/>
          </cell>
        </row>
        <row r="48">
          <cell r="B48" t="str">
            <v>Medium urban area</v>
          </cell>
          <cell r="C48" t="str">
            <v>S</v>
          </cell>
          <cell r="D48">
            <v>41.28</v>
          </cell>
          <cell r="E48" t="str">
            <v/>
          </cell>
          <cell r="F48" t="str">
            <v/>
          </cell>
        </row>
        <row r="49">
          <cell r="B49" t="str">
            <v>Small urban area</v>
          </cell>
          <cell r="C49" t="str">
            <v>S</v>
          </cell>
          <cell r="D49">
            <v>23.38</v>
          </cell>
          <cell r="E49" t="str">
            <v/>
          </cell>
          <cell r="F49" t="str">
            <v/>
          </cell>
        </row>
        <row r="50">
          <cell r="B50" t="str">
            <v>Rural settlement/rural other</v>
          </cell>
          <cell r="C50" t="str">
            <v>SŜ</v>
          </cell>
          <cell r="D50">
            <v>19.28</v>
          </cell>
          <cell r="E50" t="str">
            <v/>
          </cell>
          <cell r="F50" t="str">
            <v/>
          </cell>
        </row>
        <row r="51">
          <cell r="B51" t="str">
            <v>Major urban area</v>
          </cell>
          <cell r="C51">
            <v>40.61</v>
          </cell>
          <cell r="D51">
            <v>12.31</v>
          </cell>
          <cell r="E51" t="str">
            <v>.</v>
          </cell>
          <cell r="F51" t="str">
            <v/>
          </cell>
        </row>
        <row r="52">
          <cell r="B52" t="str">
            <v>Medium/large urban area</v>
          </cell>
          <cell r="C52" t="str">
            <v>Ŝ</v>
          </cell>
          <cell r="D52">
            <v>19.399999999999999</v>
          </cell>
          <cell r="E52" t="str">
            <v/>
          </cell>
          <cell r="F52" t="str">
            <v/>
          </cell>
        </row>
        <row r="53">
          <cell r="B53" t="str">
            <v>Small urban/rural area</v>
          </cell>
          <cell r="C53">
            <v>34.24</v>
          </cell>
          <cell r="D53">
            <v>15.57</v>
          </cell>
          <cell r="E53" t="str">
            <v>.</v>
          </cell>
          <cell r="F53" t="str">
            <v/>
          </cell>
        </row>
        <row r="54">
          <cell r="B54" t="str">
            <v>Quintile 1 (least deprived)</v>
          </cell>
          <cell r="C54" t="str">
            <v>S</v>
          </cell>
          <cell r="D54">
            <v>26.89</v>
          </cell>
          <cell r="E54" t="str">
            <v/>
          </cell>
          <cell r="F54" t="str">
            <v/>
          </cell>
        </row>
        <row r="55">
          <cell r="B55" t="str">
            <v>Quintile 2</v>
          </cell>
          <cell r="C55" t="str">
            <v>S</v>
          </cell>
          <cell r="D55">
            <v>25.97</v>
          </cell>
          <cell r="E55" t="str">
            <v/>
          </cell>
          <cell r="F55" t="str">
            <v/>
          </cell>
        </row>
        <row r="56">
          <cell r="B56" t="str">
            <v>Quintile 3</v>
          </cell>
          <cell r="C56" t="str">
            <v>S</v>
          </cell>
          <cell r="D56">
            <v>28.4</v>
          </cell>
          <cell r="E56" t="str">
            <v/>
          </cell>
          <cell r="F56" t="str">
            <v/>
          </cell>
        </row>
        <row r="57">
          <cell r="B57" t="str">
            <v>Quintile 4</v>
          </cell>
          <cell r="C57" t="str">
            <v>Ŝ</v>
          </cell>
          <cell r="D57">
            <v>18.48</v>
          </cell>
          <cell r="E57" t="str">
            <v/>
          </cell>
          <cell r="F57" t="str">
            <v/>
          </cell>
        </row>
        <row r="58">
          <cell r="B58" t="str">
            <v>Quintile 5 (most deprived)</v>
          </cell>
          <cell r="C58">
            <v>52.81</v>
          </cell>
          <cell r="D58">
            <v>12.2</v>
          </cell>
          <cell r="E58" t="str">
            <v>.</v>
          </cell>
          <cell r="F58" t="str">
            <v/>
          </cell>
        </row>
        <row r="59">
          <cell r="B59" t="str">
            <v>Had partner within last 12 months</v>
          </cell>
          <cell r="C59">
            <v>44.18</v>
          </cell>
          <cell r="D59">
            <v>9.67</v>
          </cell>
          <cell r="E59" t="str">
            <v>.‡</v>
          </cell>
          <cell r="F59" t="str">
            <v/>
          </cell>
        </row>
        <row r="60">
          <cell r="B60" t="str">
            <v>Has ever had a partner</v>
          </cell>
          <cell r="C60">
            <v>44.18</v>
          </cell>
          <cell r="D60">
            <v>9.67</v>
          </cell>
          <cell r="E60" t="str">
            <v>.‡</v>
          </cell>
          <cell r="F60" t="str">
            <v/>
          </cell>
        </row>
        <row r="61">
          <cell r="B61" t="str">
            <v>Partnered – legally registered</v>
          </cell>
          <cell r="C61">
            <v>44.56</v>
          </cell>
          <cell r="D61">
            <v>14.08</v>
          </cell>
          <cell r="E61" t="str">
            <v>.</v>
          </cell>
          <cell r="F61" t="str">
            <v/>
          </cell>
        </row>
        <row r="62">
          <cell r="B62" t="str">
            <v>Partnered – not legally registered</v>
          </cell>
          <cell r="C62" t="str">
            <v>S</v>
          </cell>
          <cell r="D62">
            <v>22.09</v>
          </cell>
          <cell r="E62" t="str">
            <v/>
          </cell>
          <cell r="F62" t="str">
            <v/>
          </cell>
        </row>
        <row r="63">
          <cell r="B63" t="str">
            <v>Non-partnered</v>
          </cell>
          <cell r="C63">
            <v>46.98</v>
          </cell>
          <cell r="D63">
            <v>16.2</v>
          </cell>
          <cell r="E63" t="str">
            <v>.</v>
          </cell>
          <cell r="F63" t="str">
            <v/>
          </cell>
        </row>
        <row r="64">
          <cell r="B64" t="str">
            <v>Never married and never in a civil union</v>
          </cell>
          <cell r="C64">
            <v>39.54</v>
          </cell>
          <cell r="D64">
            <v>16.71</v>
          </cell>
          <cell r="E64" t="str">
            <v>.</v>
          </cell>
          <cell r="F64" t="str">
            <v/>
          </cell>
        </row>
        <row r="65">
          <cell r="B65" t="str">
            <v>Divorced</v>
          </cell>
          <cell r="C65" t="str">
            <v>S</v>
          </cell>
          <cell r="D65">
            <v>39.35</v>
          </cell>
          <cell r="E65" t="str">
            <v/>
          </cell>
          <cell r="F65" t="str">
            <v/>
          </cell>
        </row>
        <row r="66">
          <cell r="B66" t="str">
            <v>Widowed/surviving partner</v>
          </cell>
          <cell r="C66">
            <v>0</v>
          </cell>
          <cell r="D66">
            <v>0</v>
          </cell>
          <cell r="E66" t="str">
            <v>.</v>
          </cell>
          <cell r="F66" t="str">
            <v>*</v>
          </cell>
        </row>
        <row r="67">
          <cell r="B67" t="str">
            <v>Separated</v>
          </cell>
          <cell r="C67">
            <v>51.66</v>
          </cell>
          <cell r="D67">
            <v>21.76</v>
          </cell>
          <cell r="E67" t="str">
            <v>.</v>
          </cell>
          <cell r="F67" t="str">
            <v/>
          </cell>
        </row>
        <row r="68">
          <cell r="B68" t="str">
            <v>Married/civil union/de facto</v>
          </cell>
          <cell r="C68">
            <v>44.56</v>
          </cell>
          <cell r="D68">
            <v>14.08</v>
          </cell>
          <cell r="E68" t="str">
            <v>.</v>
          </cell>
          <cell r="F68" t="str">
            <v/>
          </cell>
        </row>
        <row r="69">
          <cell r="B69" t="str">
            <v>Adults with disability</v>
          </cell>
          <cell r="C69" t="str">
            <v>S</v>
          </cell>
          <cell r="D69">
            <v>43.01</v>
          </cell>
          <cell r="E69" t="str">
            <v/>
          </cell>
          <cell r="F69" t="str">
            <v/>
          </cell>
        </row>
        <row r="70">
          <cell r="B70" t="str">
            <v>Adults without disability</v>
          </cell>
          <cell r="C70">
            <v>42.5</v>
          </cell>
          <cell r="D70">
            <v>9.51</v>
          </cell>
          <cell r="E70" t="str">
            <v>.‡</v>
          </cell>
          <cell r="F70" t="str">
            <v/>
          </cell>
        </row>
        <row r="71">
          <cell r="B71" t="str">
            <v>Low level of psychological distress</v>
          </cell>
          <cell r="C71">
            <v>45.29</v>
          </cell>
          <cell r="D71">
            <v>10.68</v>
          </cell>
          <cell r="E71" t="str">
            <v>.</v>
          </cell>
          <cell r="F71" t="str">
            <v/>
          </cell>
        </row>
        <row r="72">
          <cell r="B72" t="str">
            <v>Moderate level of psychological distress</v>
          </cell>
          <cell r="C72" t="str">
            <v>S</v>
          </cell>
          <cell r="D72">
            <v>25.57</v>
          </cell>
          <cell r="E72" t="str">
            <v/>
          </cell>
          <cell r="F72" t="str">
            <v/>
          </cell>
        </row>
        <row r="73">
          <cell r="B73" t="str">
            <v>High level of psychological distress</v>
          </cell>
          <cell r="C73" t="str">
            <v>Ŝ</v>
          </cell>
          <cell r="D73">
            <v>19.079999999999998</v>
          </cell>
          <cell r="E73" t="str">
            <v/>
          </cell>
          <cell r="F73" t="str">
            <v/>
          </cell>
        </row>
        <row r="74">
          <cell r="B74" t="str">
            <v>No probable serious mental illness</v>
          </cell>
          <cell r="C74">
            <v>45.29</v>
          </cell>
          <cell r="D74">
            <v>10.68</v>
          </cell>
          <cell r="E74" t="str">
            <v>.</v>
          </cell>
          <cell r="F74" t="str">
            <v/>
          </cell>
        </row>
        <row r="75">
          <cell r="B75" t="str">
            <v>Probable serious mental illness</v>
          </cell>
          <cell r="C75" t="str">
            <v>S</v>
          </cell>
          <cell r="D75">
            <v>25.57</v>
          </cell>
          <cell r="E75" t="str">
            <v/>
          </cell>
          <cell r="F75" t="str">
            <v/>
          </cell>
        </row>
        <row r="76">
          <cell r="B76" t="str">
            <v>Employed</v>
          </cell>
          <cell r="C76">
            <v>44.61</v>
          </cell>
          <cell r="D76">
            <v>12.17</v>
          </cell>
          <cell r="E76" t="str">
            <v>.</v>
          </cell>
          <cell r="F76" t="str">
            <v/>
          </cell>
        </row>
        <row r="77">
          <cell r="B77" t="str">
            <v>Unemployed</v>
          </cell>
          <cell r="C77" t="str">
            <v>S</v>
          </cell>
          <cell r="D77">
            <v>30.5</v>
          </cell>
          <cell r="E77" t="str">
            <v/>
          </cell>
          <cell r="F77" t="str">
            <v/>
          </cell>
        </row>
        <row r="78">
          <cell r="B78" t="str">
            <v>Retired</v>
          </cell>
          <cell r="C78" t="str">
            <v>S</v>
          </cell>
          <cell r="D78">
            <v>39.380000000000003</v>
          </cell>
          <cell r="E78" t="str">
            <v/>
          </cell>
          <cell r="F78" t="str">
            <v/>
          </cell>
        </row>
        <row r="79">
          <cell r="B79" t="str">
            <v>Home or caring duties or voluntary work</v>
          </cell>
          <cell r="C79">
            <v>55.4</v>
          </cell>
          <cell r="D79">
            <v>23.71</v>
          </cell>
          <cell r="E79" t="str">
            <v>.</v>
          </cell>
          <cell r="F79" t="str">
            <v/>
          </cell>
        </row>
        <row r="80">
          <cell r="B80" t="str">
            <v>Not employed, studying</v>
          </cell>
          <cell r="C80" t="str">
            <v>S</v>
          </cell>
          <cell r="D80">
            <v>42.52</v>
          </cell>
          <cell r="E80" t="str">
            <v/>
          </cell>
          <cell r="F80" t="str">
            <v/>
          </cell>
        </row>
        <row r="81">
          <cell r="B81" t="str">
            <v>Not employed, not actively seeking work/unable to work</v>
          </cell>
          <cell r="C81" t="str">
            <v>S</v>
          </cell>
          <cell r="D81">
            <v>28.29</v>
          </cell>
          <cell r="E81" t="str">
            <v/>
          </cell>
          <cell r="F81" t="str">
            <v/>
          </cell>
        </row>
        <row r="82">
          <cell r="B82" t="str">
            <v>Other employment status</v>
          </cell>
          <cell r="C82" t="str">
            <v>S</v>
          </cell>
          <cell r="D82">
            <v>40.369999999999997</v>
          </cell>
          <cell r="E82" t="str">
            <v/>
          </cell>
          <cell r="F82" t="str">
            <v/>
          </cell>
        </row>
        <row r="83">
          <cell r="B83" t="str">
            <v>Not in the labour force</v>
          </cell>
          <cell r="C83">
            <v>48.51</v>
          </cell>
          <cell r="D83">
            <v>15.3</v>
          </cell>
          <cell r="E83" t="str">
            <v>.</v>
          </cell>
          <cell r="F83" t="str">
            <v/>
          </cell>
        </row>
        <row r="84">
          <cell r="B84" t="str">
            <v>Personal income: $20,000 or less</v>
          </cell>
          <cell r="C84" t="str">
            <v>Ŝ</v>
          </cell>
          <cell r="D84">
            <v>18.61</v>
          </cell>
          <cell r="E84" t="str">
            <v/>
          </cell>
          <cell r="F84" t="str">
            <v/>
          </cell>
        </row>
        <row r="85">
          <cell r="B85" t="str">
            <v>Personal income: $20,001–$40,000</v>
          </cell>
          <cell r="C85">
            <v>41.08</v>
          </cell>
          <cell r="D85">
            <v>16.27</v>
          </cell>
          <cell r="E85" t="str">
            <v>.</v>
          </cell>
          <cell r="F85" t="str">
            <v/>
          </cell>
        </row>
        <row r="86">
          <cell r="B86" t="str">
            <v>Personal income: $40,001–$60,000</v>
          </cell>
          <cell r="C86" t="str">
            <v>Ŝ</v>
          </cell>
          <cell r="D86">
            <v>18.95</v>
          </cell>
          <cell r="E86" t="str">
            <v/>
          </cell>
          <cell r="F86" t="str">
            <v/>
          </cell>
        </row>
        <row r="87">
          <cell r="B87" t="str">
            <v>Personal income: $60,001 or more</v>
          </cell>
          <cell r="C87" t="str">
            <v>Ŝ</v>
          </cell>
          <cell r="D87">
            <v>19.39</v>
          </cell>
          <cell r="E87" t="str">
            <v/>
          </cell>
          <cell r="F87" t="str">
            <v/>
          </cell>
        </row>
        <row r="88">
          <cell r="B88" t="str">
            <v>Household income: $40,000 or less</v>
          </cell>
          <cell r="C88">
            <v>44.2</v>
          </cell>
          <cell r="D88">
            <v>13.17</v>
          </cell>
          <cell r="E88" t="str">
            <v>.</v>
          </cell>
          <cell r="F88" t="str">
            <v/>
          </cell>
        </row>
        <row r="89">
          <cell r="B89" t="str">
            <v>Household income: $40,001–$60,000</v>
          </cell>
          <cell r="C89">
            <v>32.72</v>
          </cell>
          <cell r="D89">
            <v>14.89</v>
          </cell>
          <cell r="E89" t="str">
            <v>.</v>
          </cell>
          <cell r="F89" t="str">
            <v/>
          </cell>
        </row>
        <row r="90">
          <cell r="B90" t="str">
            <v>Household income: $60,001–$100,000</v>
          </cell>
          <cell r="C90">
            <v>62.44</v>
          </cell>
          <cell r="D90">
            <v>20.82</v>
          </cell>
          <cell r="E90" t="str">
            <v>.</v>
          </cell>
          <cell r="F90" t="str">
            <v/>
          </cell>
        </row>
        <row r="91">
          <cell r="B91" t="str">
            <v>Household income: $100,001 or more</v>
          </cell>
          <cell r="C91" t="str">
            <v>Ŝ</v>
          </cell>
          <cell r="D91">
            <v>19.23</v>
          </cell>
          <cell r="E91" t="str">
            <v/>
          </cell>
          <cell r="F91" t="str">
            <v/>
          </cell>
        </row>
        <row r="92">
          <cell r="B92" t="str">
            <v>Not at all limited</v>
          </cell>
          <cell r="C92" t="str">
            <v>Ŝ</v>
          </cell>
          <cell r="D92">
            <v>16.95</v>
          </cell>
          <cell r="E92" t="str">
            <v/>
          </cell>
          <cell r="F92" t="str">
            <v/>
          </cell>
        </row>
        <row r="93">
          <cell r="B93" t="str">
            <v>A little limited</v>
          </cell>
          <cell r="C93" t="str">
            <v>S</v>
          </cell>
          <cell r="D93">
            <v>24.26</v>
          </cell>
          <cell r="E93" t="str">
            <v/>
          </cell>
          <cell r="F93" t="str">
            <v/>
          </cell>
        </row>
        <row r="94">
          <cell r="B94" t="str">
            <v>Quite limited</v>
          </cell>
          <cell r="C94" t="str">
            <v>S</v>
          </cell>
          <cell r="D94">
            <v>29.31</v>
          </cell>
          <cell r="E94" t="str">
            <v/>
          </cell>
          <cell r="F94" t="str">
            <v/>
          </cell>
        </row>
        <row r="95">
          <cell r="B95" t="str">
            <v>Very limited</v>
          </cell>
          <cell r="C95" t="str">
            <v>S</v>
          </cell>
          <cell r="D95">
            <v>21.28</v>
          </cell>
          <cell r="E95" t="str">
            <v/>
          </cell>
          <cell r="F95" t="str">
            <v/>
          </cell>
        </row>
        <row r="96">
          <cell r="B96" t="str">
            <v>Couldn't buy it</v>
          </cell>
          <cell r="C96">
            <v>53.1</v>
          </cell>
          <cell r="D96">
            <v>16.91</v>
          </cell>
          <cell r="E96" t="str">
            <v>.</v>
          </cell>
          <cell r="F96" t="str">
            <v/>
          </cell>
        </row>
        <row r="97">
          <cell r="B97" t="str">
            <v>Not at all limited</v>
          </cell>
          <cell r="C97" t="str">
            <v>Ŝ</v>
          </cell>
          <cell r="D97">
            <v>16.95</v>
          </cell>
          <cell r="E97" t="str">
            <v/>
          </cell>
          <cell r="F97" t="str">
            <v/>
          </cell>
        </row>
        <row r="98">
          <cell r="B98" t="str">
            <v>A little limited</v>
          </cell>
          <cell r="C98" t="str">
            <v>S</v>
          </cell>
          <cell r="D98">
            <v>24.26</v>
          </cell>
          <cell r="E98" t="str">
            <v/>
          </cell>
          <cell r="F98" t="str">
            <v/>
          </cell>
        </row>
        <row r="99">
          <cell r="B99" t="str">
            <v>Quite or very limited</v>
          </cell>
          <cell r="C99">
            <v>40.369999999999997</v>
          </cell>
          <cell r="D99">
            <v>17.399999999999999</v>
          </cell>
          <cell r="E99" t="str">
            <v>.</v>
          </cell>
          <cell r="F99" t="str">
            <v/>
          </cell>
        </row>
        <row r="100">
          <cell r="B100" t="str">
            <v>Couldn't buy it</v>
          </cell>
          <cell r="C100">
            <v>53.1</v>
          </cell>
          <cell r="D100">
            <v>16.91</v>
          </cell>
          <cell r="E100" t="str">
            <v>.</v>
          </cell>
          <cell r="F100" t="str">
            <v/>
          </cell>
        </row>
        <row r="101">
          <cell r="B101" t="str">
            <v>Yes, can meet unexpected expense</v>
          </cell>
          <cell r="C101">
            <v>41.64</v>
          </cell>
          <cell r="D101">
            <v>11.91</v>
          </cell>
          <cell r="E101" t="str">
            <v>.</v>
          </cell>
          <cell r="F101" t="str">
            <v/>
          </cell>
        </row>
        <row r="102">
          <cell r="B102" t="str">
            <v>No, cannot meet unexpected expense</v>
          </cell>
          <cell r="C102">
            <v>47.93</v>
          </cell>
          <cell r="D102">
            <v>16.489999999999998</v>
          </cell>
          <cell r="E102" t="str">
            <v>.</v>
          </cell>
          <cell r="F102" t="str">
            <v/>
          </cell>
        </row>
        <row r="103">
          <cell r="B103" t="str">
            <v>Household had no vehicle access</v>
          </cell>
          <cell r="C103" t="str">
            <v>Ŝ</v>
          </cell>
          <cell r="D103">
            <v>19.78</v>
          </cell>
          <cell r="E103" t="str">
            <v/>
          </cell>
          <cell r="F103" t="str">
            <v>*</v>
          </cell>
        </row>
        <row r="104">
          <cell r="B104" t="str">
            <v>Household had vehicle access</v>
          </cell>
          <cell r="C104">
            <v>42.09</v>
          </cell>
          <cell r="D104">
            <v>10.029999999999999</v>
          </cell>
          <cell r="E104" t="str">
            <v>.</v>
          </cell>
          <cell r="F104" t="str">
            <v/>
          </cell>
        </row>
        <row r="105">
          <cell r="B105" t="str">
            <v>Household had no access to device</v>
          </cell>
          <cell r="C105" t="str">
            <v>Ŝ</v>
          </cell>
          <cell r="D105">
            <v>0</v>
          </cell>
          <cell r="E105" t="str">
            <v/>
          </cell>
          <cell r="F105" t="str">
            <v>*</v>
          </cell>
        </row>
        <row r="106">
          <cell r="B106" t="str">
            <v>Household had access to device</v>
          </cell>
          <cell r="C106">
            <v>43.48</v>
          </cell>
          <cell r="D106">
            <v>9.74</v>
          </cell>
          <cell r="E106" t="str">
            <v>.‡</v>
          </cell>
          <cell r="F106" t="str">
            <v/>
          </cell>
        </row>
        <row r="107">
          <cell r="B107" t="str">
            <v>One person household</v>
          </cell>
          <cell r="C107">
            <v>49.44</v>
          </cell>
          <cell r="D107">
            <v>16.04</v>
          </cell>
          <cell r="E107" t="str">
            <v>.</v>
          </cell>
          <cell r="F107" t="str">
            <v/>
          </cell>
        </row>
        <row r="108">
          <cell r="B108" t="str">
            <v>One parent with child(ren)</v>
          </cell>
          <cell r="C108">
            <v>47.62</v>
          </cell>
          <cell r="D108">
            <v>16.420000000000002</v>
          </cell>
          <cell r="E108" t="str">
            <v>.</v>
          </cell>
          <cell r="F108" t="str">
            <v/>
          </cell>
        </row>
        <row r="109">
          <cell r="B109" t="str">
            <v>Couple only</v>
          </cell>
          <cell r="C109" t="str">
            <v>S</v>
          </cell>
          <cell r="D109">
            <v>30.17</v>
          </cell>
          <cell r="E109" t="str">
            <v/>
          </cell>
          <cell r="F109" t="str">
            <v/>
          </cell>
        </row>
        <row r="110">
          <cell r="B110" t="str">
            <v>Couple with child(ren)</v>
          </cell>
          <cell r="C110">
            <v>45.55</v>
          </cell>
          <cell r="D110">
            <v>20.62</v>
          </cell>
          <cell r="E110" t="str">
            <v>.</v>
          </cell>
          <cell r="F110" t="str">
            <v/>
          </cell>
        </row>
        <row r="111">
          <cell r="B111" t="str">
            <v>Other multi-person household</v>
          </cell>
          <cell r="C111" t="str">
            <v>S</v>
          </cell>
          <cell r="D111">
            <v>26.73</v>
          </cell>
          <cell r="E111" t="str">
            <v/>
          </cell>
          <cell r="F111" t="str">
            <v/>
          </cell>
        </row>
        <row r="112">
          <cell r="B112" t="str">
            <v>Other household with couple and/or child</v>
          </cell>
          <cell r="C112" t="str">
            <v>S</v>
          </cell>
          <cell r="D112">
            <v>23</v>
          </cell>
          <cell r="E112" t="str">
            <v/>
          </cell>
          <cell r="F112" t="str">
            <v/>
          </cell>
        </row>
        <row r="113">
          <cell r="B113" t="str">
            <v>One-person household</v>
          </cell>
          <cell r="C113">
            <v>49.44</v>
          </cell>
          <cell r="D113">
            <v>16.04</v>
          </cell>
          <cell r="E113" t="str">
            <v>.</v>
          </cell>
          <cell r="F113" t="str">
            <v/>
          </cell>
        </row>
        <row r="114">
          <cell r="B114" t="str">
            <v>Two-people household</v>
          </cell>
          <cell r="C114" t="str">
            <v>Ŝ</v>
          </cell>
          <cell r="D114">
            <v>16.41</v>
          </cell>
          <cell r="E114" t="str">
            <v/>
          </cell>
          <cell r="F114" t="str">
            <v/>
          </cell>
        </row>
        <row r="115">
          <cell r="B115" t="str">
            <v>Three-people household</v>
          </cell>
          <cell r="C115">
            <v>57.4</v>
          </cell>
          <cell r="D115">
            <v>21.09</v>
          </cell>
          <cell r="E115" t="str">
            <v>.</v>
          </cell>
          <cell r="F115" t="str">
            <v/>
          </cell>
        </row>
        <row r="116">
          <cell r="B116" t="str">
            <v>Four-people household</v>
          </cell>
          <cell r="C116">
            <v>52.62</v>
          </cell>
          <cell r="D116">
            <v>23.32</v>
          </cell>
          <cell r="E116" t="str">
            <v>.</v>
          </cell>
          <cell r="F116" t="str">
            <v/>
          </cell>
        </row>
        <row r="117">
          <cell r="B117" t="str">
            <v>Five-or-more-people household</v>
          </cell>
          <cell r="C117" t="str">
            <v>S</v>
          </cell>
          <cell r="D117">
            <v>20.329999999999998</v>
          </cell>
          <cell r="E117" t="str">
            <v/>
          </cell>
          <cell r="F117" t="str">
            <v/>
          </cell>
        </row>
        <row r="118">
          <cell r="B118" t="str">
            <v>No children in household</v>
          </cell>
          <cell r="C118">
            <v>40.44</v>
          </cell>
          <cell r="D118">
            <v>12.64</v>
          </cell>
          <cell r="E118" t="str">
            <v>.</v>
          </cell>
          <cell r="F118" t="str">
            <v/>
          </cell>
        </row>
        <row r="119">
          <cell r="B119" t="str">
            <v>One-child household</v>
          </cell>
          <cell r="C119" t="str">
            <v>S</v>
          </cell>
          <cell r="D119">
            <v>27.66</v>
          </cell>
          <cell r="E119" t="str">
            <v/>
          </cell>
          <cell r="F119" t="str">
            <v/>
          </cell>
        </row>
        <row r="120">
          <cell r="B120" t="str">
            <v>Two-or-more-children household</v>
          </cell>
          <cell r="C120">
            <v>45.28</v>
          </cell>
          <cell r="D120">
            <v>17.920000000000002</v>
          </cell>
          <cell r="E120" t="str">
            <v>.</v>
          </cell>
          <cell r="F120" t="str">
            <v/>
          </cell>
        </row>
        <row r="121">
          <cell r="B121" t="str">
            <v>No children in household</v>
          </cell>
          <cell r="C121">
            <v>40.44</v>
          </cell>
          <cell r="D121">
            <v>12.64</v>
          </cell>
          <cell r="E121" t="str">
            <v>.</v>
          </cell>
          <cell r="F121" t="str">
            <v/>
          </cell>
        </row>
        <row r="122">
          <cell r="B122" t="str">
            <v>One-or-more-children household</v>
          </cell>
          <cell r="C122">
            <v>47.37</v>
          </cell>
          <cell r="D122">
            <v>14.75</v>
          </cell>
          <cell r="E122" t="str">
            <v>.</v>
          </cell>
          <cell r="F122" t="str">
            <v/>
          </cell>
        </row>
        <row r="123">
          <cell r="B123" t="str">
            <v>Yes, lived at current address</v>
          </cell>
          <cell r="C123">
            <v>41.92</v>
          </cell>
          <cell r="D123">
            <v>11.01</v>
          </cell>
          <cell r="E123" t="str">
            <v>.</v>
          </cell>
          <cell r="F123" t="str">
            <v/>
          </cell>
        </row>
        <row r="124">
          <cell r="B124" t="str">
            <v>No, did not live at current address</v>
          </cell>
          <cell r="C124">
            <v>50.36</v>
          </cell>
          <cell r="D124">
            <v>20.13</v>
          </cell>
          <cell r="E124" t="str">
            <v>.</v>
          </cell>
          <cell r="F124" t="str">
            <v/>
          </cell>
        </row>
        <row r="125">
          <cell r="B125" t="str">
            <v>Owned</v>
          </cell>
          <cell r="C125">
            <v>43.67</v>
          </cell>
          <cell r="D125">
            <v>15.56</v>
          </cell>
          <cell r="E125" t="str">
            <v>.</v>
          </cell>
          <cell r="F125" t="str">
            <v/>
          </cell>
        </row>
        <row r="126">
          <cell r="B126" t="str">
            <v>Rented, private</v>
          </cell>
          <cell r="C126">
            <v>43.38</v>
          </cell>
          <cell r="D126">
            <v>13.12</v>
          </cell>
          <cell r="E126" t="str">
            <v>.</v>
          </cell>
          <cell r="F126" t="str">
            <v/>
          </cell>
        </row>
        <row r="127">
          <cell r="B127" t="str">
            <v>Rented, government</v>
          </cell>
          <cell r="C127">
            <v>43.73</v>
          </cell>
          <cell r="D127">
            <v>21.75</v>
          </cell>
          <cell r="E127" t="str">
            <v>.</v>
          </cell>
          <cell r="F127" t="str">
            <v/>
          </cell>
        </row>
        <row r="129">
          <cell r="B129"/>
          <cell r="C129"/>
          <cell r="D129"/>
          <cell r="E129"/>
          <cell r="F129"/>
        </row>
        <row r="130">
          <cell r="B130"/>
          <cell r="C130"/>
          <cell r="D130"/>
          <cell r="E130"/>
          <cell r="F130"/>
        </row>
      </sheetData>
      <sheetData sheetId="6">
        <row r="4">
          <cell r="B4" t="str">
            <v>New Zealand Average</v>
          </cell>
          <cell r="C4">
            <v>46</v>
          </cell>
          <cell r="D4">
            <v>16.899999999999999</v>
          </cell>
          <cell r="E4" t="str">
            <v/>
          </cell>
        </row>
        <row r="5">
          <cell r="B5" t="str">
            <v>Male</v>
          </cell>
          <cell r="C5">
            <v>6</v>
          </cell>
          <cell r="D5">
            <v>42.25</v>
          </cell>
          <cell r="E5" t="str">
            <v>#</v>
          </cell>
        </row>
        <row r="6">
          <cell r="B6" t="str">
            <v>Female</v>
          </cell>
          <cell r="C6">
            <v>39</v>
          </cell>
          <cell r="D6">
            <v>18.41</v>
          </cell>
          <cell r="E6" t="str">
            <v/>
          </cell>
        </row>
        <row r="7">
          <cell r="B7" t="str">
            <v>Cis-male</v>
          </cell>
          <cell r="C7">
            <v>6</v>
          </cell>
          <cell r="D7">
            <v>42.05</v>
          </cell>
          <cell r="E7" t="str">
            <v>#</v>
          </cell>
        </row>
        <row r="8">
          <cell r="B8" t="str">
            <v>Cis-female</v>
          </cell>
          <cell r="C8">
            <v>39</v>
          </cell>
          <cell r="D8">
            <v>18.579999999999998</v>
          </cell>
          <cell r="E8" t="str">
            <v/>
          </cell>
        </row>
        <row r="9">
          <cell r="B9" t="str">
            <v>Gender-diverse or trans-gender</v>
          </cell>
          <cell r="C9" t="str">
            <v>S</v>
          </cell>
          <cell r="D9">
            <v>122.75</v>
          </cell>
          <cell r="E9" t="str">
            <v/>
          </cell>
        </row>
        <row r="10">
          <cell r="B10" t="str">
            <v>Heterosexual</v>
          </cell>
          <cell r="C10">
            <v>42</v>
          </cell>
          <cell r="D10">
            <v>17.37</v>
          </cell>
          <cell r="E10" t="str">
            <v/>
          </cell>
        </row>
        <row r="11">
          <cell r="B11" t="str">
            <v>Gay or lesbian</v>
          </cell>
          <cell r="C11" t="str">
            <v>S</v>
          </cell>
          <cell r="D11">
            <v>145.56</v>
          </cell>
          <cell r="E11" t="str">
            <v/>
          </cell>
        </row>
        <row r="12">
          <cell r="B12" t="str">
            <v>Bisexual</v>
          </cell>
          <cell r="C12" t="str">
            <v>S</v>
          </cell>
          <cell r="D12">
            <v>79.989999999999995</v>
          </cell>
          <cell r="E12" t="str">
            <v/>
          </cell>
        </row>
        <row r="13">
          <cell r="B13" t="str">
            <v>Other sexual identity</v>
          </cell>
          <cell r="C13" t="str">
            <v>S</v>
          </cell>
          <cell r="D13">
            <v>196.38</v>
          </cell>
          <cell r="E13" t="str">
            <v/>
          </cell>
        </row>
        <row r="14">
          <cell r="B14" t="str">
            <v>People with diverse sexualities</v>
          </cell>
          <cell r="C14" t="str">
            <v>S</v>
          </cell>
          <cell r="D14">
            <v>65.88</v>
          </cell>
          <cell r="E14" t="str">
            <v/>
          </cell>
        </row>
        <row r="15">
          <cell r="B15" t="str">
            <v>Not LGBT</v>
          </cell>
          <cell r="C15">
            <v>42</v>
          </cell>
          <cell r="D15">
            <v>17.28</v>
          </cell>
          <cell r="E15" t="str">
            <v/>
          </cell>
        </row>
        <row r="16">
          <cell r="B16" t="str">
            <v>LGBT</v>
          </cell>
          <cell r="C16" t="str">
            <v>S</v>
          </cell>
          <cell r="D16">
            <v>58.61</v>
          </cell>
          <cell r="E16" t="str">
            <v/>
          </cell>
        </row>
        <row r="17">
          <cell r="B17" t="str">
            <v>15–19 years</v>
          </cell>
          <cell r="C17" t="str">
            <v>S</v>
          </cell>
          <cell r="D17">
            <v>69.66</v>
          </cell>
          <cell r="E17" t="str">
            <v/>
          </cell>
        </row>
        <row r="18">
          <cell r="B18" t="str">
            <v>20–29 years</v>
          </cell>
          <cell r="C18">
            <v>13</v>
          </cell>
          <cell r="D18">
            <v>32.18</v>
          </cell>
          <cell r="E18" t="str">
            <v>#</v>
          </cell>
        </row>
        <row r="19">
          <cell r="B19" t="str">
            <v>30–39 years</v>
          </cell>
          <cell r="C19">
            <v>11</v>
          </cell>
          <cell r="D19">
            <v>39.700000000000003</v>
          </cell>
          <cell r="E19" t="str">
            <v>#</v>
          </cell>
        </row>
        <row r="20">
          <cell r="B20" t="str">
            <v>40–49 years</v>
          </cell>
          <cell r="C20">
            <v>11</v>
          </cell>
          <cell r="D20">
            <v>46.81</v>
          </cell>
          <cell r="E20" t="str">
            <v>#</v>
          </cell>
        </row>
        <row r="21">
          <cell r="B21" t="str">
            <v>50–59 years</v>
          </cell>
          <cell r="C21" t="str">
            <v>S</v>
          </cell>
          <cell r="D21">
            <v>58.25</v>
          </cell>
          <cell r="E21" t="str">
            <v/>
          </cell>
        </row>
        <row r="22">
          <cell r="B22" t="str">
            <v>60–64 years</v>
          </cell>
          <cell r="C22" t="str">
            <v>S</v>
          </cell>
          <cell r="D22">
            <v>111.8</v>
          </cell>
          <cell r="E22" t="str">
            <v/>
          </cell>
        </row>
        <row r="23">
          <cell r="B23" t="str">
            <v>65 years and over</v>
          </cell>
          <cell r="C23" t="str">
            <v>S</v>
          </cell>
          <cell r="D23">
            <v>66.16</v>
          </cell>
          <cell r="E23" t="str">
            <v/>
          </cell>
        </row>
        <row r="24">
          <cell r="B24" t="str">
            <v>15–29 years</v>
          </cell>
          <cell r="C24">
            <v>16</v>
          </cell>
          <cell r="D24">
            <v>29.84</v>
          </cell>
          <cell r="E24" t="str">
            <v>#</v>
          </cell>
        </row>
        <row r="25">
          <cell r="B25" t="str">
            <v>30–64 years</v>
          </cell>
          <cell r="C25">
            <v>28</v>
          </cell>
          <cell r="D25">
            <v>24.44</v>
          </cell>
          <cell r="E25" t="str">
            <v>#</v>
          </cell>
        </row>
        <row r="26">
          <cell r="B26" t="str">
            <v>65 years and over</v>
          </cell>
          <cell r="C26" t="str">
            <v>S</v>
          </cell>
          <cell r="D26">
            <v>66.16</v>
          </cell>
          <cell r="E26" t="str">
            <v/>
          </cell>
        </row>
        <row r="27">
          <cell r="B27" t="str">
            <v>15–19 years</v>
          </cell>
          <cell r="C27" t="str">
            <v>S</v>
          </cell>
          <cell r="D27">
            <v>69.66</v>
          </cell>
          <cell r="E27" t="str">
            <v/>
          </cell>
        </row>
        <row r="28">
          <cell r="B28" t="str">
            <v>20–29 years</v>
          </cell>
          <cell r="C28">
            <v>13</v>
          </cell>
          <cell r="D28">
            <v>32.18</v>
          </cell>
          <cell r="E28" t="str">
            <v>#</v>
          </cell>
        </row>
        <row r="29">
          <cell r="B29" t="str">
            <v>NZ European</v>
          </cell>
          <cell r="C29">
            <v>33</v>
          </cell>
          <cell r="D29">
            <v>22.31</v>
          </cell>
          <cell r="E29" t="str">
            <v>#</v>
          </cell>
        </row>
        <row r="30">
          <cell r="B30" t="str">
            <v>Māori</v>
          </cell>
          <cell r="C30">
            <v>15</v>
          </cell>
          <cell r="D30">
            <v>30.01</v>
          </cell>
          <cell r="E30" t="str">
            <v>#</v>
          </cell>
        </row>
        <row r="31">
          <cell r="B31" t="str">
            <v>Pacific peoples</v>
          </cell>
          <cell r="C31" t="str">
            <v>S</v>
          </cell>
          <cell r="D31">
            <v>53.33</v>
          </cell>
          <cell r="E31" t="str">
            <v/>
          </cell>
        </row>
        <row r="32">
          <cell r="B32" t="str">
            <v>Asian</v>
          </cell>
          <cell r="C32" t="str">
            <v>S</v>
          </cell>
          <cell r="D32">
            <v>126.6</v>
          </cell>
          <cell r="E32" t="str">
            <v/>
          </cell>
        </row>
        <row r="33">
          <cell r="B33" t="str">
            <v>Chinese</v>
          </cell>
          <cell r="C33">
            <v>0</v>
          </cell>
          <cell r="D33" t="str">
            <v>.</v>
          </cell>
          <cell r="E33" t="str">
            <v/>
          </cell>
        </row>
        <row r="34">
          <cell r="B34" t="str">
            <v>Indian</v>
          </cell>
          <cell r="C34" t="str">
            <v>S</v>
          </cell>
          <cell r="D34">
            <v>126.6</v>
          </cell>
          <cell r="E34" t="str">
            <v/>
          </cell>
        </row>
        <row r="35">
          <cell r="B35" t="str">
            <v>Other Asian ethnicity</v>
          </cell>
          <cell r="C35">
            <v>0</v>
          </cell>
          <cell r="D35" t="str">
            <v>.</v>
          </cell>
          <cell r="E35" t="str">
            <v/>
          </cell>
        </row>
        <row r="36">
          <cell r="B36" t="str">
            <v>Other ethnicity</v>
          </cell>
          <cell r="C36" t="str">
            <v>S</v>
          </cell>
          <cell r="D36">
            <v>158.53</v>
          </cell>
          <cell r="E36" t="str">
            <v/>
          </cell>
        </row>
        <row r="37">
          <cell r="B37" t="str">
            <v>Other ethnicity (except European and Māori)</v>
          </cell>
          <cell r="C37">
            <v>7</v>
          </cell>
          <cell r="D37">
            <v>46.76</v>
          </cell>
          <cell r="E37" t="str">
            <v>#</v>
          </cell>
        </row>
        <row r="38">
          <cell r="B38" t="str">
            <v>Other ethnicity (except European, Māori and Asian)</v>
          </cell>
          <cell r="C38" t="str">
            <v>S</v>
          </cell>
          <cell r="D38">
            <v>50.38</v>
          </cell>
          <cell r="E38" t="str">
            <v/>
          </cell>
        </row>
        <row r="39">
          <cell r="B39" t="str">
            <v>Other ethnicity (except European, Māori and Pacific)</v>
          </cell>
          <cell r="C39" t="str">
            <v>S</v>
          </cell>
          <cell r="D39">
            <v>102.55</v>
          </cell>
          <cell r="E39" t="str">
            <v/>
          </cell>
        </row>
        <row r="40">
          <cell r="B40">
            <v>2018</v>
          </cell>
          <cell r="C40">
            <v>24</v>
          </cell>
          <cell r="D40">
            <v>23.94</v>
          </cell>
          <cell r="E40" t="str">
            <v>#</v>
          </cell>
        </row>
        <row r="41">
          <cell r="B41" t="str">
            <v>2019/20</v>
          </cell>
          <cell r="C41">
            <v>21</v>
          </cell>
          <cell r="D41">
            <v>27.24</v>
          </cell>
          <cell r="E41" t="str">
            <v>#</v>
          </cell>
        </row>
        <row r="42">
          <cell r="B42" t="str">
            <v>Auckland</v>
          </cell>
          <cell r="C42">
            <v>13</v>
          </cell>
          <cell r="D42">
            <v>34.58</v>
          </cell>
          <cell r="E42" t="str">
            <v>#</v>
          </cell>
        </row>
        <row r="43">
          <cell r="B43" t="str">
            <v>Wellington</v>
          </cell>
          <cell r="C43">
            <v>4</v>
          </cell>
          <cell r="D43">
            <v>47.92</v>
          </cell>
          <cell r="E43" t="str">
            <v>#</v>
          </cell>
        </row>
        <row r="44">
          <cell r="B44" t="str">
            <v>Rest of North Island</v>
          </cell>
          <cell r="C44">
            <v>13</v>
          </cell>
          <cell r="D44">
            <v>27.86</v>
          </cell>
          <cell r="E44" t="str">
            <v>#</v>
          </cell>
        </row>
        <row r="45">
          <cell r="B45" t="str">
            <v>Canterbury</v>
          </cell>
          <cell r="C45">
            <v>10</v>
          </cell>
          <cell r="D45">
            <v>48.09</v>
          </cell>
          <cell r="E45" t="str">
            <v>#</v>
          </cell>
        </row>
        <row r="46">
          <cell r="B46" t="str">
            <v>Rest of South Island</v>
          </cell>
          <cell r="C46" t="str">
            <v>S</v>
          </cell>
          <cell r="D46">
            <v>53.26</v>
          </cell>
          <cell r="E46" t="str">
            <v/>
          </cell>
        </row>
        <row r="47">
          <cell r="B47" t="str">
            <v>Major urban area</v>
          </cell>
          <cell r="C47">
            <v>24</v>
          </cell>
          <cell r="D47">
            <v>23.78</v>
          </cell>
          <cell r="E47" t="str">
            <v>#</v>
          </cell>
        </row>
        <row r="48">
          <cell r="B48" t="str">
            <v>Large urban area</v>
          </cell>
          <cell r="C48">
            <v>7</v>
          </cell>
          <cell r="D48">
            <v>41.34</v>
          </cell>
          <cell r="E48" t="str">
            <v>#</v>
          </cell>
        </row>
        <row r="49">
          <cell r="B49" t="str">
            <v>Medium urban area</v>
          </cell>
          <cell r="C49" t="str">
            <v>S</v>
          </cell>
          <cell r="D49">
            <v>82.17</v>
          </cell>
          <cell r="E49" t="str">
            <v/>
          </cell>
        </row>
        <row r="50">
          <cell r="B50" t="str">
            <v>Small urban area</v>
          </cell>
          <cell r="C50" t="str">
            <v>S</v>
          </cell>
          <cell r="D50">
            <v>53</v>
          </cell>
          <cell r="E50" t="str">
            <v/>
          </cell>
        </row>
        <row r="51">
          <cell r="B51" t="str">
            <v>Rural settlement/rural other</v>
          </cell>
          <cell r="C51" t="str">
            <v>S</v>
          </cell>
          <cell r="D51">
            <v>56.7</v>
          </cell>
          <cell r="E51" t="str">
            <v/>
          </cell>
        </row>
        <row r="52">
          <cell r="B52" t="str">
            <v>Major urban area</v>
          </cell>
          <cell r="C52">
            <v>24</v>
          </cell>
          <cell r="D52">
            <v>23.78</v>
          </cell>
          <cell r="E52" t="str">
            <v>#</v>
          </cell>
        </row>
        <row r="53">
          <cell r="B53" t="str">
            <v>Medium/large urban area</v>
          </cell>
          <cell r="C53">
            <v>12</v>
          </cell>
          <cell r="D53">
            <v>42.35</v>
          </cell>
          <cell r="E53" t="str">
            <v>#</v>
          </cell>
        </row>
        <row r="54">
          <cell r="B54" t="str">
            <v>Small urban/rural area</v>
          </cell>
          <cell r="C54">
            <v>9</v>
          </cell>
          <cell r="D54">
            <v>40.56</v>
          </cell>
          <cell r="E54" t="str">
            <v>#</v>
          </cell>
        </row>
        <row r="55">
          <cell r="B55" t="str">
            <v>Quintile 1 (least deprived)</v>
          </cell>
          <cell r="C55" t="str">
            <v>S</v>
          </cell>
          <cell r="D55">
            <v>53.8</v>
          </cell>
          <cell r="E55" t="str">
            <v/>
          </cell>
        </row>
        <row r="56">
          <cell r="B56" t="str">
            <v>Quintile 2</v>
          </cell>
          <cell r="C56" t="str">
            <v>S</v>
          </cell>
          <cell r="D56">
            <v>57.04</v>
          </cell>
          <cell r="E56" t="str">
            <v/>
          </cell>
        </row>
        <row r="57">
          <cell r="B57" t="str">
            <v>Quintile 3</v>
          </cell>
          <cell r="C57" t="str">
            <v>S</v>
          </cell>
          <cell r="D57">
            <v>51.73</v>
          </cell>
          <cell r="E57" t="str">
            <v/>
          </cell>
        </row>
        <row r="58">
          <cell r="B58" t="str">
            <v>Quintile 4</v>
          </cell>
          <cell r="C58">
            <v>11</v>
          </cell>
          <cell r="D58">
            <v>38.9</v>
          </cell>
          <cell r="E58" t="str">
            <v>#</v>
          </cell>
        </row>
        <row r="59">
          <cell r="B59" t="str">
            <v>Quintile 5 (most deprived)</v>
          </cell>
          <cell r="C59">
            <v>14</v>
          </cell>
          <cell r="D59">
            <v>27.8</v>
          </cell>
          <cell r="E59" t="str">
            <v>#</v>
          </cell>
        </row>
        <row r="60">
          <cell r="B60" t="str">
            <v>Had partner within last 12 months</v>
          </cell>
          <cell r="C60">
            <v>46</v>
          </cell>
          <cell r="D60">
            <v>16.899999999999999</v>
          </cell>
          <cell r="E60" t="str">
            <v/>
          </cell>
        </row>
        <row r="61">
          <cell r="B61" t="str">
            <v>Has ever had a partner</v>
          </cell>
          <cell r="C61">
            <v>46</v>
          </cell>
          <cell r="D61">
            <v>16.899999999999999</v>
          </cell>
          <cell r="E61" t="str">
            <v/>
          </cell>
        </row>
        <row r="62">
          <cell r="B62" t="str">
            <v>Partnered – legally registered</v>
          </cell>
          <cell r="C62">
            <v>17</v>
          </cell>
          <cell r="D62">
            <v>31.02</v>
          </cell>
          <cell r="E62" t="str">
            <v>#</v>
          </cell>
        </row>
        <row r="63">
          <cell r="B63" t="str">
            <v>Partnered – not legally registered</v>
          </cell>
          <cell r="C63">
            <v>9</v>
          </cell>
          <cell r="D63">
            <v>38.229999999999997</v>
          </cell>
          <cell r="E63" t="str">
            <v>#</v>
          </cell>
        </row>
        <row r="64">
          <cell r="B64" t="str">
            <v>Non-partnered</v>
          </cell>
          <cell r="C64">
            <v>20</v>
          </cell>
          <cell r="D64">
            <v>29.46</v>
          </cell>
          <cell r="E64" t="str">
            <v>#</v>
          </cell>
        </row>
        <row r="65">
          <cell r="B65" t="str">
            <v>Never married and never in a civil union</v>
          </cell>
          <cell r="C65">
            <v>13</v>
          </cell>
          <cell r="D65">
            <v>31.22</v>
          </cell>
          <cell r="E65" t="str">
            <v>#</v>
          </cell>
        </row>
        <row r="66">
          <cell r="B66" t="str">
            <v>Divorced</v>
          </cell>
          <cell r="C66" t="str">
            <v>S</v>
          </cell>
          <cell r="D66">
            <v>85.65</v>
          </cell>
          <cell r="E66" t="str">
            <v/>
          </cell>
        </row>
        <row r="67">
          <cell r="B67" t="str">
            <v>Widowed/surviving partner</v>
          </cell>
          <cell r="C67" t="str">
            <v>S</v>
          </cell>
          <cell r="D67">
            <v>114.46</v>
          </cell>
          <cell r="E67" t="str">
            <v/>
          </cell>
        </row>
        <row r="68">
          <cell r="B68" t="str">
            <v>Separated</v>
          </cell>
          <cell r="C68">
            <v>13</v>
          </cell>
          <cell r="D68">
            <v>41.53</v>
          </cell>
          <cell r="E68" t="str">
            <v>#</v>
          </cell>
        </row>
        <row r="69">
          <cell r="B69" t="str">
            <v>Married/civil union/de facto</v>
          </cell>
          <cell r="C69">
            <v>17</v>
          </cell>
          <cell r="D69">
            <v>31.02</v>
          </cell>
          <cell r="E69" t="str">
            <v>#</v>
          </cell>
        </row>
        <row r="70">
          <cell r="B70" t="str">
            <v>Adults with disability</v>
          </cell>
          <cell r="C70" t="str">
            <v>S</v>
          </cell>
          <cell r="D70">
            <v>72.540000000000006</v>
          </cell>
          <cell r="E70" t="str">
            <v/>
          </cell>
        </row>
        <row r="71">
          <cell r="B71" t="str">
            <v>Adults without disability</v>
          </cell>
          <cell r="C71">
            <v>40</v>
          </cell>
          <cell r="D71">
            <v>17.989999999999998</v>
          </cell>
          <cell r="E71" t="str">
            <v/>
          </cell>
        </row>
        <row r="72">
          <cell r="B72" t="str">
            <v>Low level of psychological distress</v>
          </cell>
          <cell r="C72">
            <v>34</v>
          </cell>
          <cell r="D72">
            <v>21.12</v>
          </cell>
          <cell r="E72" t="str">
            <v>#</v>
          </cell>
        </row>
        <row r="73">
          <cell r="B73" t="str">
            <v>Moderate level of psychological distress</v>
          </cell>
          <cell r="C73" t="str">
            <v>S</v>
          </cell>
          <cell r="D73">
            <v>53.06</v>
          </cell>
          <cell r="E73" t="str">
            <v/>
          </cell>
        </row>
        <row r="74">
          <cell r="B74" t="str">
            <v>High level of psychological distress</v>
          </cell>
          <cell r="C74" t="str">
            <v>S</v>
          </cell>
          <cell r="D74">
            <v>59.18</v>
          </cell>
          <cell r="E74" t="str">
            <v/>
          </cell>
        </row>
        <row r="75">
          <cell r="B75" t="str">
            <v>No probable serious mental illness</v>
          </cell>
          <cell r="C75">
            <v>34</v>
          </cell>
          <cell r="D75">
            <v>21.12</v>
          </cell>
          <cell r="E75" t="str">
            <v>#</v>
          </cell>
        </row>
        <row r="76">
          <cell r="B76" t="str">
            <v>Probable serious mental illness</v>
          </cell>
          <cell r="C76" t="str">
            <v>S</v>
          </cell>
          <cell r="D76">
            <v>53.06</v>
          </cell>
          <cell r="E76" t="str">
            <v/>
          </cell>
        </row>
        <row r="77">
          <cell r="B77" t="str">
            <v>Employed</v>
          </cell>
          <cell r="C77">
            <v>24</v>
          </cell>
          <cell r="D77">
            <v>25.82</v>
          </cell>
          <cell r="E77" t="str">
            <v>#</v>
          </cell>
        </row>
        <row r="78">
          <cell r="B78" t="str">
            <v>Unemployed</v>
          </cell>
          <cell r="C78" t="str">
            <v>S</v>
          </cell>
          <cell r="D78">
            <v>65.400000000000006</v>
          </cell>
          <cell r="E78" t="str">
            <v/>
          </cell>
        </row>
        <row r="79">
          <cell r="B79" t="str">
            <v>Retired</v>
          </cell>
          <cell r="C79" t="str">
            <v>S</v>
          </cell>
          <cell r="D79">
            <v>79.72</v>
          </cell>
          <cell r="E79" t="str">
            <v/>
          </cell>
        </row>
        <row r="80">
          <cell r="B80" t="str">
            <v>Home or caring duties or voluntary work</v>
          </cell>
          <cell r="C80">
            <v>7</v>
          </cell>
          <cell r="D80">
            <v>40.54</v>
          </cell>
          <cell r="E80" t="str">
            <v>#</v>
          </cell>
        </row>
        <row r="81">
          <cell r="B81" t="str">
            <v>Not employed, studying</v>
          </cell>
          <cell r="C81" t="str">
            <v>S</v>
          </cell>
          <cell r="D81">
            <v>67.489999999999995</v>
          </cell>
          <cell r="E81" t="str">
            <v/>
          </cell>
        </row>
        <row r="82">
          <cell r="B82" t="str">
            <v>Not employed, not actively seeking work/unable to work</v>
          </cell>
          <cell r="C82" t="str">
            <v>S</v>
          </cell>
          <cell r="D82">
            <v>72.63</v>
          </cell>
          <cell r="E82" t="str">
            <v/>
          </cell>
        </row>
        <row r="83">
          <cell r="B83" t="str">
            <v>Other employment status</v>
          </cell>
          <cell r="C83" t="str">
            <v>S</v>
          </cell>
          <cell r="D83">
            <v>88.02</v>
          </cell>
          <cell r="E83" t="str">
            <v/>
          </cell>
        </row>
        <row r="84">
          <cell r="B84" t="str">
            <v>Not in the labour force</v>
          </cell>
          <cell r="C84">
            <v>17</v>
          </cell>
          <cell r="D84">
            <v>25.92</v>
          </cell>
          <cell r="E84" t="str">
            <v>#</v>
          </cell>
        </row>
        <row r="85">
          <cell r="B85" t="str">
            <v>Personal income: $20,000 or less</v>
          </cell>
          <cell r="C85">
            <v>16</v>
          </cell>
          <cell r="D85">
            <v>32.090000000000003</v>
          </cell>
          <cell r="E85" t="str">
            <v>#</v>
          </cell>
        </row>
        <row r="86">
          <cell r="B86" t="str">
            <v>Personal income: $20,001–$40,000</v>
          </cell>
          <cell r="C86">
            <v>14</v>
          </cell>
          <cell r="D86">
            <v>31.25</v>
          </cell>
          <cell r="E86" t="str">
            <v>#</v>
          </cell>
        </row>
        <row r="87">
          <cell r="B87" t="str">
            <v>Personal income: $40,001–$60,000</v>
          </cell>
          <cell r="C87">
            <v>9</v>
          </cell>
          <cell r="D87">
            <v>40.950000000000003</v>
          </cell>
          <cell r="E87" t="str">
            <v>#</v>
          </cell>
        </row>
        <row r="88">
          <cell r="B88" t="str">
            <v>Personal income: $60,001 or more</v>
          </cell>
          <cell r="C88">
            <v>7</v>
          </cell>
          <cell r="D88">
            <v>45.24</v>
          </cell>
          <cell r="E88" t="str">
            <v>#</v>
          </cell>
        </row>
        <row r="89">
          <cell r="B89" t="str">
            <v>Household income: $40,000 or less</v>
          </cell>
          <cell r="C89">
            <v>15</v>
          </cell>
          <cell r="D89">
            <v>27.01</v>
          </cell>
          <cell r="E89" t="str">
            <v>#</v>
          </cell>
        </row>
        <row r="90">
          <cell r="B90" t="str">
            <v>Household income: $40,001–$60,000</v>
          </cell>
          <cell r="C90">
            <v>9</v>
          </cell>
          <cell r="D90">
            <v>41</v>
          </cell>
          <cell r="E90" t="str">
            <v>#</v>
          </cell>
        </row>
        <row r="91">
          <cell r="B91" t="str">
            <v>Household income: $60,001–$100,000</v>
          </cell>
          <cell r="C91">
            <v>12</v>
          </cell>
          <cell r="D91">
            <v>43.85</v>
          </cell>
          <cell r="E91" t="str">
            <v>#</v>
          </cell>
        </row>
        <row r="92">
          <cell r="B92" t="str">
            <v>Household income: $100,001 or more</v>
          </cell>
          <cell r="C92">
            <v>10</v>
          </cell>
          <cell r="D92">
            <v>39.5</v>
          </cell>
          <cell r="E92" t="str">
            <v>#</v>
          </cell>
        </row>
        <row r="93">
          <cell r="B93" t="str">
            <v>Not at all limited</v>
          </cell>
          <cell r="C93">
            <v>9</v>
          </cell>
          <cell r="D93">
            <v>39</v>
          </cell>
          <cell r="E93" t="str">
            <v>#</v>
          </cell>
        </row>
        <row r="94">
          <cell r="B94" t="str">
            <v>A little limited</v>
          </cell>
          <cell r="C94">
            <v>11</v>
          </cell>
          <cell r="D94">
            <v>44.34</v>
          </cell>
          <cell r="E94" t="str">
            <v>#</v>
          </cell>
        </row>
        <row r="95">
          <cell r="B95" t="str">
            <v>Quite limited</v>
          </cell>
          <cell r="C95">
            <v>6</v>
          </cell>
          <cell r="D95">
            <v>49.01</v>
          </cell>
          <cell r="E95" t="str">
            <v>#</v>
          </cell>
        </row>
        <row r="96">
          <cell r="B96" t="str">
            <v>Very limited</v>
          </cell>
          <cell r="C96" t="str">
            <v>S</v>
          </cell>
          <cell r="D96">
            <v>58.06</v>
          </cell>
          <cell r="E96" t="str">
            <v/>
          </cell>
        </row>
        <row r="97">
          <cell r="B97" t="str">
            <v>Couldn't buy it</v>
          </cell>
          <cell r="C97">
            <v>15</v>
          </cell>
          <cell r="D97">
            <v>27.08</v>
          </cell>
          <cell r="E97" t="str">
            <v>#</v>
          </cell>
        </row>
        <row r="98">
          <cell r="B98" t="str">
            <v>Not at all limited</v>
          </cell>
          <cell r="C98">
            <v>9</v>
          </cell>
          <cell r="D98">
            <v>39</v>
          </cell>
          <cell r="E98" t="str">
            <v>#</v>
          </cell>
        </row>
        <row r="99">
          <cell r="B99" t="str">
            <v>A little limited</v>
          </cell>
          <cell r="C99">
            <v>11</v>
          </cell>
          <cell r="D99">
            <v>44.34</v>
          </cell>
          <cell r="E99" t="str">
            <v>#</v>
          </cell>
        </row>
        <row r="100">
          <cell r="B100" t="str">
            <v>Quite or very limited</v>
          </cell>
          <cell r="C100">
            <v>10</v>
          </cell>
          <cell r="D100">
            <v>35.54</v>
          </cell>
          <cell r="E100" t="str">
            <v>#</v>
          </cell>
        </row>
        <row r="101">
          <cell r="B101" t="str">
            <v>Couldn't buy it</v>
          </cell>
          <cell r="C101">
            <v>15</v>
          </cell>
          <cell r="D101">
            <v>27.08</v>
          </cell>
          <cell r="E101" t="str">
            <v>#</v>
          </cell>
        </row>
        <row r="102">
          <cell r="B102" t="str">
            <v>Yes, can meet unexpected expense</v>
          </cell>
          <cell r="C102">
            <v>29</v>
          </cell>
          <cell r="D102">
            <v>23.79</v>
          </cell>
          <cell r="E102" t="str">
            <v>#</v>
          </cell>
        </row>
        <row r="103">
          <cell r="B103" t="str">
            <v>No, cannot meet unexpected expense</v>
          </cell>
          <cell r="C103">
            <v>15</v>
          </cell>
          <cell r="D103">
            <v>28.5</v>
          </cell>
          <cell r="E103" t="str">
            <v>#</v>
          </cell>
        </row>
        <row r="104">
          <cell r="B104" t="str">
            <v>Household had no vehicle access</v>
          </cell>
          <cell r="C104" t="str">
            <v>S</v>
          </cell>
          <cell r="D104">
            <v>51.7</v>
          </cell>
          <cell r="E104" t="str">
            <v/>
          </cell>
        </row>
        <row r="105">
          <cell r="B105" t="str">
            <v>Household had vehicle access</v>
          </cell>
          <cell r="C105">
            <v>43</v>
          </cell>
          <cell r="D105">
            <v>17.600000000000001</v>
          </cell>
          <cell r="E105" t="str">
            <v/>
          </cell>
        </row>
        <row r="106">
          <cell r="B106" t="str">
            <v>Household had no access to device</v>
          </cell>
          <cell r="C106" t="str">
            <v>S</v>
          </cell>
          <cell r="D106">
            <v>107.87</v>
          </cell>
          <cell r="E106" t="str">
            <v/>
          </cell>
        </row>
        <row r="107">
          <cell r="B107" t="str">
            <v>Household had access to device</v>
          </cell>
          <cell r="C107">
            <v>45</v>
          </cell>
          <cell r="D107">
            <v>17.2</v>
          </cell>
          <cell r="E107" t="str">
            <v/>
          </cell>
        </row>
        <row r="108">
          <cell r="B108" t="str">
            <v>One person household</v>
          </cell>
          <cell r="C108">
            <v>5</v>
          </cell>
          <cell r="D108">
            <v>30.15</v>
          </cell>
          <cell r="E108" t="str">
            <v>#</v>
          </cell>
        </row>
        <row r="109">
          <cell r="B109" t="str">
            <v>One parent with child(ren)</v>
          </cell>
          <cell r="C109">
            <v>12</v>
          </cell>
          <cell r="D109">
            <v>34.21</v>
          </cell>
          <cell r="E109" t="str">
            <v>#</v>
          </cell>
        </row>
        <row r="110">
          <cell r="B110" t="str">
            <v>Couple only</v>
          </cell>
          <cell r="C110" t="str">
            <v>S</v>
          </cell>
          <cell r="D110">
            <v>53.85</v>
          </cell>
          <cell r="E110" t="str">
            <v/>
          </cell>
        </row>
        <row r="111">
          <cell r="B111" t="str">
            <v>Couple with child(ren)</v>
          </cell>
          <cell r="C111">
            <v>11</v>
          </cell>
          <cell r="D111">
            <v>41.28</v>
          </cell>
          <cell r="E111" t="str">
            <v>#</v>
          </cell>
        </row>
        <row r="112">
          <cell r="B112" t="str">
            <v>Other multi-person household</v>
          </cell>
          <cell r="C112" t="str">
            <v>S</v>
          </cell>
          <cell r="D112">
            <v>72.91</v>
          </cell>
          <cell r="E112" t="str">
            <v/>
          </cell>
        </row>
        <row r="113">
          <cell r="B113" t="str">
            <v>Other household with couple and/or child</v>
          </cell>
          <cell r="C113">
            <v>11</v>
          </cell>
          <cell r="D113">
            <v>45.1</v>
          </cell>
          <cell r="E113" t="str">
            <v>#</v>
          </cell>
        </row>
        <row r="114">
          <cell r="B114" t="str">
            <v>One-person household</v>
          </cell>
          <cell r="C114">
            <v>5</v>
          </cell>
          <cell r="D114">
            <v>30.15</v>
          </cell>
          <cell r="E114" t="str">
            <v>#</v>
          </cell>
        </row>
        <row r="115">
          <cell r="B115" t="str">
            <v>Two-people household</v>
          </cell>
          <cell r="C115">
            <v>8</v>
          </cell>
          <cell r="D115">
            <v>33.93</v>
          </cell>
          <cell r="E115" t="str">
            <v>#</v>
          </cell>
        </row>
        <row r="116">
          <cell r="B116" t="str">
            <v>Three-people household</v>
          </cell>
          <cell r="C116">
            <v>12</v>
          </cell>
          <cell r="D116">
            <v>39.130000000000003</v>
          </cell>
          <cell r="E116" t="str">
            <v>#</v>
          </cell>
        </row>
        <row r="117">
          <cell r="B117" t="str">
            <v>Four-people household</v>
          </cell>
          <cell r="C117">
            <v>9</v>
          </cell>
          <cell r="D117">
            <v>41.48</v>
          </cell>
          <cell r="E117" t="str">
            <v>#</v>
          </cell>
        </row>
        <row r="118">
          <cell r="B118" t="str">
            <v>Five-or-more-people household</v>
          </cell>
          <cell r="C118">
            <v>11</v>
          </cell>
          <cell r="D118">
            <v>37.97</v>
          </cell>
          <cell r="E118" t="str">
            <v>#</v>
          </cell>
        </row>
        <row r="119">
          <cell r="B119" t="str">
            <v>No children in household</v>
          </cell>
          <cell r="C119">
            <v>18</v>
          </cell>
          <cell r="D119">
            <v>24.15</v>
          </cell>
          <cell r="E119" t="str">
            <v>#</v>
          </cell>
        </row>
        <row r="120">
          <cell r="B120" t="str">
            <v>One-child household</v>
          </cell>
          <cell r="C120">
            <v>9</v>
          </cell>
          <cell r="D120">
            <v>49.49</v>
          </cell>
          <cell r="E120" t="str">
            <v>#</v>
          </cell>
        </row>
        <row r="121">
          <cell r="B121" t="str">
            <v>Two-or-more-children household</v>
          </cell>
          <cell r="C121">
            <v>19</v>
          </cell>
          <cell r="D121">
            <v>29.21</v>
          </cell>
          <cell r="E121" t="str">
            <v>#</v>
          </cell>
        </row>
        <row r="122">
          <cell r="B122" t="str">
            <v>No children in household</v>
          </cell>
          <cell r="C122">
            <v>18</v>
          </cell>
          <cell r="D122">
            <v>24.15</v>
          </cell>
          <cell r="E122" t="str">
            <v>#</v>
          </cell>
        </row>
        <row r="123">
          <cell r="B123" t="str">
            <v>One-or-more-children household</v>
          </cell>
          <cell r="C123">
            <v>28</v>
          </cell>
          <cell r="D123">
            <v>24.42</v>
          </cell>
          <cell r="E123" t="str">
            <v>#</v>
          </cell>
        </row>
        <row r="124">
          <cell r="B124" t="str">
            <v>Yes, lived at current address</v>
          </cell>
          <cell r="C124">
            <v>34</v>
          </cell>
          <cell r="D124">
            <v>21.81</v>
          </cell>
          <cell r="E124" t="str">
            <v>#</v>
          </cell>
        </row>
        <row r="125">
          <cell r="B125" t="str">
            <v>No, did not live at current address</v>
          </cell>
          <cell r="C125">
            <v>12</v>
          </cell>
          <cell r="D125">
            <v>33.18</v>
          </cell>
          <cell r="E125" t="str">
            <v>#</v>
          </cell>
        </row>
        <row r="126">
          <cell r="B126" t="str">
            <v>Owned</v>
          </cell>
          <cell r="C126">
            <v>18</v>
          </cell>
          <cell r="D126">
            <v>30.6</v>
          </cell>
          <cell r="E126" t="str">
            <v>#</v>
          </cell>
        </row>
        <row r="127">
          <cell r="B127" t="str">
            <v>Rented, private</v>
          </cell>
          <cell r="C127">
            <v>19</v>
          </cell>
          <cell r="D127">
            <v>23.62</v>
          </cell>
          <cell r="E127" t="str">
            <v>#</v>
          </cell>
        </row>
        <row r="128">
          <cell r="B128" t="str">
            <v>Rented, government</v>
          </cell>
          <cell r="C128">
            <v>8</v>
          </cell>
          <cell r="D128">
            <v>41.11</v>
          </cell>
          <cell r="E128" t="str">
            <v>#</v>
          </cell>
        </row>
        <row r="130">
          <cell r="B130"/>
          <cell r="C130"/>
          <cell r="D130"/>
          <cell r="E130"/>
        </row>
      </sheetData>
      <sheetData sheetId="7">
        <row r="4">
          <cell r="B4" t="str">
            <v>New Zealand Average</v>
          </cell>
          <cell r="C4">
            <v>34</v>
          </cell>
          <cell r="D4">
            <v>19.88</v>
          </cell>
          <cell r="E4" t="str">
            <v/>
          </cell>
        </row>
        <row r="5">
          <cell r="B5" t="str">
            <v>Male</v>
          </cell>
          <cell r="C5">
            <v>5</v>
          </cell>
          <cell r="D5">
            <v>45.17</v>
          </cell>
          <cell r="E5" t="str">
            <v>#</v>
          </cell>
        </row>
        <row r="6">
          <cell r="B6" t="str">
            <v>Female</v>
          </cell>
          <cell r="C6">
            <v>29</v>
          </cell>
          <cell r="D6">
            <v>21.73</v>
          </cell>
          <cell r="E6" t="str">
            <v>#</v>
          </cell>
        </row>
        <row r="7">
          <cell r="B7" t="str">
            <v>Cis-male</v>
          </cell>
          <cell r="C7">
            <v>5</v>
          </cell>
          <cell r="D7">
            <v>46.8</v>
          </cell>
          <cell r="E7" t="str">
            <v>#</v>
          </cell>
        </row>
        <row r="8">
          <cell r="B8" t="str">
            <v>Cis-female</v>
          </cell>
          <cell r="C8">
            <v>29</v>
          </cell>
          <cell r="D8">
            <v>21.86</v>
          </cell>
          <cell r="E8" t="str">
            <v>#</v>
          </cell>
        </row>
        <row r="9">
          <cell r="B9" t="str">
            <v>Gender-diverse or trans-gender</v>
          </cell>
          <cell r="C9" t="str">
            <v>S</v>
          </cell>
          <cell r="D9">
            <v>145.66</v>
          </cell>
          <cell r="E9" t="str">
            <v/>
          </cell>
        </row>
        <row r="10">
          <cell r="B10" t="str">
            <v>Heterosexual</v>
          </cell>
          <cell r="C10">
            <v>31</v>
          </cell>
          <cell r="D10">
            <v>20.2</v>
          </cell>
          <cell r="E10" t="str">
            <v>#</v>
          </cell>
        </row>
        <row r="11">
          <cell r="B11" t="str">
            <v>Gay or lesbian</v>
          </cell>
          <cell r="C11" t="str">
            <v>S</v>
          </cell>
          <cell r="D11">
            <v>145.56</v>
          </cell>
          <cell r="E11" t="str">
            <v/>
          </cell>
        </row>
        <row r="12">
          <cell r="B12" t="str">
            <v>Bisexual</v>
          </cell>
          <cell r="C12" t="str">
            <v>S</v>
          </cell>
          <cell r="D12">
            <v>96.81</v>
          </cell>
          <cell r="E12" t="str">
            <v/>
          </cell>
        </row>
        <row r="13">
          <cell r="B13" t="str">
            <v>Other sexual identity</v>
          </cell>
          <cell r="C13" t="str">
            <v>S</v>
          </cell>
          <cell r="D13">
            <v>196.38</v>
          </cell>
          <cell r="E13" t="str">
            <v/>
          </cell>
        </row>
        <row r="14">
          <cell r="B14" t="str">
            <v>People with diverse sexualities</v>
          </cell>
          <cell r="C14" t="str">
            <v>S</v>
          </cell>
          <cell r="D14">
            <v>73.83</v>
          </cell>
          <cell r="E14" t="str">
            <v/>
          </cell>
        </row>
        <row r="15">
          <cell r="B15" t="str">
            <v>Not LGBT</v>
          </cell>
          <cell r="C15">
            <v>31</v>
          </cell>
          <cell r="D15">
            <v>20.03</v>
          </cell>
          <cell r="E15" t="str">
            <v>#</v>
          </cell>
        </row>
        <row r="16">
          <cell r="B16" t="str">
            <v>LGBT</v>
          </cell>
          <cell r="C16" t="str">
            <v>S</v>
          </cell>
          <cell r="D16">
            <v>66.540000000000006</v>
          </cell>
          <cell r="E16" t="str">
            <v/>
          </cell>
        </row>
        <row r="17">
          <cell r="B17" t="str">
            <v>15–19 years</v>
          </cell>
          <cell r="C17" t="str">
            <v>S</v>
          </cell>
          <cell r="D17">
            <v>106.45</v>
          </cell>
          <cell r="E17" t="str">
            <v/>
          </cell>
        </row>
        <row r="18">
          <cell r="B18" t="str">
            <v>20–29 years</v>
          </cell>
          <cell r="C18">
            <v>11</v>
          </cell>
          <cell r="D18">
            <v>34.659999999999997</v>
          </cell>
          <cell r="E18" t="str">
            <v>#</v>
          </cell>
        </row>
        <row r="19">
          <cell r="B19" t="str">
            <v>30–39 years</v>
          </cell>
          <cell r="C19">
            <v>9</v>
          </cell>
          <cell r="D19">
            <v>43.88</v>
          </cell>
          <cell r="E19" t="str">
            <v>#</v>
          </cell>
        </row>
        <row r="20">
          <cell r="B20" t="str">
            <v>40–49 years</v>
          </cell>
          <cell r="C20">
            <v>8</v>
          </cell>
          <cell r="D20">
            <v>46.88</v>
          </cell>
          <cell r="E20" t="str">
            <v>#</v>
          </cell>
        </row>
        <row r="21">
          <cell r="B21" t="str">
            <v>50–59 years</v>
          </cell>
          <cell r="C21" t="str">
            <v>S</v>
          </cell>
          <cell r="D21">
            <v>64.31</v>
          </cell>
          <cell r="E21" t="str">
            <v/>
          </cell>
        </row>
        <row r="22">
          <cell r="B22" t="str">
            <v>60–64 years</v>
          </cell>
          <cell r="C22" t="str">
            <v>S</v>
          </cell>
          <cell r="D22">
            <v>138.43</v>
          </cell>
          <cell r="E22" t="str">
            <v/>
          </cell>
        </row>
        <row r="23">
          <cell r="B23" t="str">
            <v>65 years and over</v>
          </cell>
          <cell r="C23" t="str">
            <v>S</v>
          </cell>
          <cell r="D23">
            <v>75.89</v>
          </cell>
          <cell r="E23" t="str">
            <v/>
          </cell>
        </row>
        <row r="24">
          <cell r="B24" t="str">
            <v>15–29 years</v>
          </cell>
          <cell r="C24">
            <v>12</v>
          </cell>
          <cell r="D24">
            <v>32.340000000000003</v>
          </cell>
          <cell r="E24" t="str">
            <v>#</v>
          </cell>
        </row>
        <row r="25">
          <cell r="B25" t="str">
            <v>30–64 years</v>
          </cell>
          <cell r="C25">
            <v>21</v>
          </cell>
          <cell r="D25">
            <v>26.89</v>
          </cell>
          <cell r="E25" t="str">
            <v>#</v>
          </cell>
        </row>
        <row r="26">
          <cell r="B26" t="str">
            <v>65 years and over</v>
          </cell>
          <cell r="C26" t="str">
            <v>S</v>
          </cell>
          <cell r="D26">
            <v>75.89</v>
          </cell>
          <cell r="E26" t="str">
            <v/>
          </cell>
        </row>
        <row r="27">
          <cell r="B27" t="str">
            <v>15–19 years</v>
          </cell>
          <cell r="C27" t="str">
            <v>S</v>
          </cell>
          <cell r="D27">
            <v>106.45</v>
          </cell>
          <cell r="E27" t="str">
            <v/>
          </cell>
        </row>
        <row r="28">
          <cell r="B28" t="str">
            <v>20–29 years</v>
          </cell>
          <cell r="C28">
            <v>11</v>
          </cell>
          <cell r="D28">
            <v>34.659999999999997</v>
          </cell>
          <cell r="E28" t="str">
            <v>#</v>
          </cell>
        </row>
        <row r="29">
          <cell r="B29" t="str">
            <v>NZ European</v>
          </cell>
          <cell r="C29">
            <v>23</v>
          </cell>
          <cell r="D29">
            <v>26.18</v>
          </cell>
          <cell r="E29" t="str">
            <v>#</v>
          </cell>
        </row>
        <row r="30">
          <cell r="B30" t="str">
            <v>Māori</v>
          </cell>
          <cell r="C30">
            <v>13</v>
          </cell>
          <cell r="D30">
            <v>32.72</v>
          </cell>
          <cell r="E30" t="str">
            <v>#</v>
          </cell>
        </row>
        <row r="31">
          <cell r="B31" t="str">
            <v>Pacific peoples</v>
          </cell>
          <cell r="C31" t="str">
            <v>S</v>
          </cell>
          <cell r="D31">
            <v>54.78</v>
          </cell>
          <cell r="E31" t="str">
            <v/>
          </cell>
        </row>
        <row r="32">
          <cell r="B32" t="str">
            <v>Asian</v>
          </cell>
          <cell r="C32" t="str">
            <v>S</v>
          </cell>
          <cell r="D32">
            <v>126.6</v>
          </cell>
          <cell r="E32" t="str">
            <v/>
          </cell>
        </row>
        <row r="33">
          <cell r="B33" t="str">
            <v>Chinese</v>
          </cell>
          <cell r="C33">
            <v>0</v>
          </cell>
          <cell r="D33" t="str">
            <v>.</v>
          </cell>
          <cell r="E33" t="str">
            <v/>
          </cell>
        </row>
        <row r="34">
          <cell r="B34" t="str">
            <v>Indian</v>
          </cell>
          <cell r="C34" t="str">
            <v>S</v>
          </cell>
          <cell r="D34">
            <v>126.6</v>
          </cell>
          <cell r="E34" t="str">
            <v/>
          </cell>
        </row>
        <row r="35">
          <cell r="B35" t="str">
            <v>Other Asian ethnicity</v>
          </cell>
          <cell r="C35">
            <v>0</v>
          </cell>
          <cell r="D35" t="str">
            <v>.</v>
          </cell>
          <cell r="E35" t="str">
            <v/>
          </cell>
        </row>
        <row r="36">
          <cell r="B36" t="str">
            <v>Other ethnicity</v>
          </cell>
          <cell r="C36" t="str">
            <v>S</v>
          </cell>
          <cell r="D36">
            <v>158.53</v>
          </cell>
          <cell r="E36" t="str">
            <v/>
          </cell>
        </row>
        <row r="37">
          <cell r="B37" t="str">
            <v>Other ethnicity (except European and Māori)</v>
          </cell>
          <cell r="C37">
            <v>6</v>
          </cell>
          <cell r="D37">
            <v>47.78</v>
          </cell>
          <cell r="E37" t="str">
            <v>#</v>
          </cell>
        </row>
        <row r="38">
          <cell r="B38" t="str">
            <v>Other ethnicity (except European, Māori and Asian)</v>
          </cell>
          <cell r="C38" t="str">
            <v>S</v>
          </cell>
          <cell r="D38">
            <v>51.63</v>
          </cell>
          <cell r="E38" t="str">
            <v/>
          </cell>
        </row>
        <row r="39">
          <cell r="B39" t="str">
            <v>Other ethnicity (except European, Māori and Pacific)</v>
          </cell>
          <cell r="C39" t="str">
            <v>S</v>
          </cell>
          <cell r="D39">
            <v>102.55</v>
          </cell>
          <cell r="E39" t="str">
            <v/>
          </cell>
        </row>
        <row r="40">
          <cell r="B40">
            <v>2018</v>
          </cell>
          <cell r="C40">
            <v>17</v>
          </cell>
          <cell r="D40">
            <v>26.67</v>
          </cell>
          <cell r="E40" t="str">
            <v>#</v>
          </cell>
        </row>
        <row r="41">
          <cell r="B41" t="str">
            <v>2019/20</v>
          </cell>
          <cell r="C41">
            <v>18</v>
          </cell>
          <cell r="D41">
            <v>30.13</v>
          </cell>
          <cell r="E41" t="str">
            <v>#</v>
          </cell>
        </row>
        <row r="42">
          <cell r="B42" t="str">
            <v>Auckland</v>
          </cell>
          <cell r="C42">
            <v>11</v>
          </cell>
          <cell r="D42">
            <v>38.33</v>
          </cell>
          <cell r="E42" t="str">
            <v>#</v>
          </cell>
        </row>
        <row r="43">
          <cell r="B43" t="str">
            <v>Wellington</v>
          </cell>
          <cell r="C43" t="str">
            <v>S</v>
          </cell>
          <cell r="D43">
            <v>61.23</v>
          </cell>
          <cell r="E43" t="str">
            <v/>
          </cell>
        </row>
        <row r="44">
          <cell r="B44" t="str">
            <v>Rest of North Island</v>
          </cell>
          <cell r="C44">
            <v>11</v>
          </cell>
          <cell r="D44">
            <v>30.63</v>
          </cell>
          <cell r="E44" t="str">
            <v>#</v>
          </cell>
        </row>
        <row r="45">
          <cell r="B45" t="str">
            <v>Canterbury</v>
          </cell>
          <cell r="C45" t="str">
            <v>S</v>
          </cell>
          <cell r="D45">
            <v>55.02</v>
          </cell>
          <cell r="E45" t="str">
            <v/>
          </cell>
        </row>
        <row r="46">
          <cell r="B46" t="str">
            <v>Rest of South Island</v>
          </cell>
          <cell r="C46" t="str">
            <v>S</v>
          </cell>
          <cell r="D46">
            <v>72.09</v>
          </cell>
          <cell r="E46" t="str">
            <v/>
          </cell>
        </row>
        <row r="47">
          <cell r="B47" t="str">
            <v>Major urban area</v>
          </cell>
          <cell r="C47">
            <v>19</v>
          </cell>
          <cell r="D47">
            <v>27.47</v>
          </cell>
          <cell r="E47" t="str">
            <v>#</v>
          </cell>
        </row>
        <row r="48">
          <cell r="B48" t="str">
            <v>Large urban area</v>
          </cell>
          <cell r="C48">
            <v>5</v>
          </cell>
          <cell r="D48">
            <v>47.06</v>
          </cell>
          <cell r="E48" t="str">
            <v>#</v>
          </cell>
        </row>
        <row r="49">
          <cell r="B49" t="str">
            <v>Medium urban area</v>
          </cell>
          <cell r="C49" t="str">
            <v>S</v>
          </cell>
          <cell r="D49">
            <v>65.75</v>
          </cell>
          <cell r="E49" t="str">
            <v/>
          </cell>
        </row>
        <row r="50">
          <cell r="B50" t="str">
            <v>Small urban area</v>
          </cell>
          <cell r="C50" t="str">
            <v>S</v>
          </cell>
          <cell r="D50">
            <v>56.13</v>
          </cell>
          <cell r="E50" t="str">
            <v/>
          </cell>
        </row>
        <row r="51">
          <cell r="B51" t="str">
            <v>Rural settlement/rural other</v>
          </cell>
          <cell r="C51" t="str">
            <v>S</v>
          </cell>
          <cell r="D51">
            <v>62.68</v>
          </cell>
          <cell r="E51" t="str">
            <v/>
          </cell>
        </row>
        <row r="52">
          <cell r="B52" t="str">
            <v>Major urban area</v>
          </cell>
          <cell r="C52">
            <v>19</v>
          </cell>
          <cell r="D52">
            <v>27.47</v>
          </cell>
          <cell r="E52" t="str">
            <v>#</v>
          </cell>
        </row>
        <row r="53">
          <cell r="B53" t="str">
            <v>Medium/large urban area</v>
          </cell>
          <cell r="C53">
            <v>8</v>
          </cell>
          <cell r="D53">
            <v>43.88</v>
          </cell>
          <cell r="E53" t="str">
            <v>#</v>
          </cell>
        </row>
        <row r="54">
          <cell r="B54" t="str">
            <v>Small urban/rural area</v>
          </cell>
          <cell r="C54">
            <v>7</v>
          </cell>
          <cell r="D54">
            <v>47.14</v>
          </cell>
          <cell r="E54" t="str">
            <v>#</v>
          </cell>
        </row>
        <row r="55">
          <cell r="B55" t="str">
            <v>Quintile 1 (least deprived)</v>
          </cell>
          <cell r="C55" t="str">
            <v>S</v>
          </cell>
          <cell r="D55">
            <v>73.900000000000006</v>
          </cell>
          <cell r="E55" t="str">
            <v/>
          </cell>
        </row>
        <row r="56">
          <cell r="B56" t="str">
            <v>Quintile 2</v>
          </cell>
          <cell r="C56" t="str">
            <v>S</v>
          </cell>
          <cell r="D56">
            <v>65.61</v>
          </cell>
          <cell r="E56" t="str">
            <v/>
          </cell>
        </row>
        <row r="57">
          <cell r="B57" t="str">
            <v>Quintile 3</v>
          </cell>
          <cell r="C57" t="str">
            <v>S</v>
          </cell>
          <cell r="D57">
            <v>51.35</v>
          </cell>
          <cell r="E57" t="str">
            <v/>
          </cell>
        </row>
        <row r="58">
          <cell r="B58" t="str">
            <v>Quintile 4</v>
          </cell>
          <cell r="C58">
            <v>9</v>
          </cell>
          <cell r="D58">
            <v>43.54</v>
          </cell>
          <cell r="E58" t="str">
            <v>#</v>
          </cell>
        </row>
        <row r="59">
          <cell r="B59" t="str">
            <v>Quintile 5 (most deprived)</v>
          </cell>
          <cell r="C59">
            <v>12</v>
          </cell>
          <cell r="D59">
            <v>32.54</v>
          </cell>
          <cell r="E59" t="str">
            <v>#</v>
          </cell>
        </row>
        <row r="60">
          <cell r="B60" t="str">
            <v>Had partner within last 12 months</v>
          </cell>
          <cell r="C60">
            <v>34</v>
          </cell>
          <cell r="D60">
            <v>19.88</v>
          </cell>
          <cell r="E60" t="str">
            <v/>
          </cell>
        </row>
        <row r="61">
          <cell r="B61" t="str">
            <v>Has ever had a partner</v>
          </cell>
          <cell r="C61">
            <v>34</v>
          </cell>
          <cell r="D61">
            <v>19.88</v>
          </cell>
          <cell r="E61" t="str">
            <v/>
          </cell>
        </row>
        <row r="62">
          <cell r="B62" t="str">
            <v>Partnered – legally registered</v>
          </cell>
          <cell r="C62">
            <v>12</v>
          </cell>
          <cell r="D62">
            <v>36.61</v>
          </cell>
          <cell r="E62" t="str">
            <v>#</v>
          </cell>
        </row>
        <row r="63">
          <cell r="B63" t="str">
            <v>Partnered – not legally registered</v>
          </cell>
          <cell r="C63">
            <v>6</v>
          </cell>
          <cell r="D63">
            <v>43.65</v>
          </cell>
          <cell r="E63" t="str">
            <v>#</v>
          </cell>
        </row>
        <row r="64">
          <cell r="B64" t="str">
            <v>Non-partnered</v>
          </cell>
          <cell r="C64">
            <v>16</v>
          </cell>
          <cell r="D64">
            <v>29.42</v>
          </cell>
          <cell r="E64" t="str">
            <v>#</v>
          </cell>
        </row>
        <row r="65">
          <cell r="B65" t="str">
            <v>Never married and never in a civil union</v>
          </cell>
          <cell r="C65">
            <v>10</v>
          </cell>
          <cell r="D65">
            <v>34.22</v>
          </cell>
          <cell r="E65" t="str">
            <v>#</v>
          </cell>
        </row>
        <row r="66">
          <cell r="B66" t="str">
            <v>Divorced</v>
          </cell>
          <cell r="C66" t="str">
            <v>S</v>
          </cell>
          <cell r="D66">
            <v>97.42</v>
          </cell>
          <cell r="E66" t="str">
            <v/>
          </cell>
        </row>
        <row r="67">
          <cell r="B67" t="str">
            <v>Widowed/surviving partner</v>
          </cell>
          <cell r="C67" t="str">
            <v>S</v>
          </cell>
          <cell r="D67">
            <v>114.46</v>
          </cell>
          <cell r="E67" t="str">
            <v/>
          </cell>
        </row>
        <row r="68">
          <cell r="B68" t="str">
            <v>Separated</v>
          </cell>
          <cell r="C68">
            <v>10</v>
          </cell>
          <cell r="D68">
            <v>42.8</v>
          </cell>
          <cell r="E68" t="str">
            <v>#</v>
          </cell>
        </row>
        <row r="69">
          <cell r="B69" t="str">
            <v>Married/civil union/de facto</v>
          </cell>
          <cell r="C69">
            <v>12</v>
          </cell>
          <cell r="D69">
            <v>36.61</v>
          </cell>
          <cell r="E69" t="str">
            <v>#</v>
          </cell>
        </row>
        <row r="70">
          <cell r="B70" t="str">
            <v>Adults with disability</v>
          </cell>
          <cell r="C70" t="str">
            <v>S</v>
          </cell>
          <cell r="D70">
            <v>68.84</v>
          </cell>
          <cell r="E70" t="str">
            <v/>
          </cell>
        </row>
        <row r="71">
          <cell r="B71" t="str">
            <v>Adults without disability</v>
          </cell>
          <cell r="C71">
            <v>31</v>
          </cell>
          <cell r="D71">
            <v>21.43</v>
          </cell>
          <cell r="E71" t="str">
            <v>#</v>
          </cell>
        </row>
        <row r="72">
          <cell r="B72" t="str">
            <v>Low level of psychological distress</v>
          </cell>
          <cell r="C72">
            <v>24</v>
          </cell>
          <cell r="D72">
            <v>25.68</v>
          </cell>
          <cell r="E72" t="str">
            <v>#</v>
          </cell>
        </row>
        <row r="73">
          <cell r="B73" t="str">
            <v>Moderate level of psychological distress</v>
          </cell>
          <cell r="C73" t="str">
            <v>S</v>
          </cell>
          <cell r="D73">
            <v>56.87</v>
          </cell>
          <cell r="E73" t="str">
            <v/>
          </cell>
        </row>
        <row r="74">
          <cell r="B74" t="str">
            <v>High level of psychological distress</v>
          </cell>
          <cell r="C74" t="str">
            <v>S</v>
          </cell>
          <cell r="D74">
            <v>58.86</v>
          </cell>
          <cell r="E74" t="str">
            <v/>
          </cell>
        </row>
        <row r="75">
          <cell r="B75" t="str">
            <v>No probable serious mental illness</v>
          </cell>
          <cell r="C75">
            <v>24</v>
          </cell>
          <cell r="D75">
            <v>25.68</v>
          </cell>
          <cell r="E75" t="str">
            <v>#</v>
          </cell>
        </row>
        <row r="76">
          <cell r="B76" t="str">
            <v>Probable serious mental illness</v>
          </cell>
          <cell r="C76" t="str">
            <v>S</v>
          </cell>
          <cell r="D76">
            <v>56.87</v>
          </cell>
          <cell r="E76" t="str">
            <v/>
          </cell>
        </row>
        <row r="77">
          <cell r="B77" t="str">
            <v>Employed</v>
          </cell>
          <cell r="C77">
            <v>17</v>
          </cell>
          <cell r="D77">
            <v>27.23</v>
          </cell>
          <cell r="E77" t="str">
            <v>#</v>
          </cell>
        </row>
        <row r="78">
          <cell r="B78" t="str">
            <v>Unemployed</v>
          </cell>
          <cell r="C78" t="str">
            <v>S</v>
          </cell>
          <cell r="D78">
            <v>72.2</v>
          </cell>
          <cell r="E78" t="str">
            <v/>
          </cell>
        </row>
        <row r="79">
          <cell r="B79" t="str">
            <v>Retired</v>
          </cell>
          <cell r="C79" t="str">
            <v>S</v>
          </cell>
          <cell r="D79">
            <v>99.81</v>
          </cell>
          <cell r="E79" t="str">
            <v/>
          </cell>
        </row>
        <row r="80">
          <cell r="B80" t="str">
            <v>Home or caring duties or voluntary work</v>
          </cell>
          <cell r="C80">
            <v>6</v>
          </cell>
          <cell r="D80">
            <v>45.33</v>
          </cell>
          <cell r="E80" t="str">
            <v>#</v>
          </cell>
        </row>
        <row r="81">
          <cell r="B81" t="str">
            <v>Not employed, studying</v>
          </cell>
          <cell r="C81" t="str">
            <v>S</v>
          </cell>
          <cell r="D81">
            <v>87.96</v>
          </cell>
          <cell r="E81" t="str">
            <v/>
          </cell>
        </row>
        <row r="82">
          <cell r="B82" t="str">
            <v>Not employed, not actively seeking work/unable to work</v>
          </cell>
          <cell r="C82" t="str">
            <v>S</v>
          </cell>
          <cell r="D82">
            <v>89.11</v>
          </cell>
          <cell r="E82" t="str">
            <v/>
          </cell>
        </row>
        <row r="83">
          <cell r="B83" t="str">
            <v>Other employment status</v>
          </cell>
          <cell r="C83" t="str">
            <v>S</v>
          </cell>
          <cell r="D83">
            <v>88.02</v>
          </cell>
          <cell r="E83" t="str">
            <v/>
          </cell>
        </row>
        <row r="84">
          <cell r="B84" t="str">
            <v>Not in the labour force</v>
          </cell>
          <cell r="C84">
            <v>13</v>
          </cell>
          <cell r="D84">
            <v>28.95</v>
          </cell>
          <cell r="E84" t="str">
            <v>#</v>
          </cell>
        </row>
        <row r="85">
          <cell r="B85" t="str">
            <v>Personal income: $20,000 or less</v>
          </cell>
          <cell r="C85">
            <v>11</v>
          </cell>
          <cell r="D85">
            <v>34.15</v>
          </cell>
          <cell r="E85" t="str">
            <v>#</v>
          </cell>
        </row>
        <row r="86">
          <cell r="B86" t="str">
            <v>Personal income: $20,001–$40,000</v>
          </cell>
          <cell r="C86">
            <v>11</v>
          </cell>
          <cell r="D86">
            <v>37.07</v>
          </cell>
          <cell r="E86" t="str">
            <v>#</v>
          </cell>
        </row>
        <row r="87">
          <cell r="B87" t="str">
            <v>Personal income: $40,001–$60,000</v>
          </cell>
          <cell r="C87">
            <v>7</v>
          </cell>
          <cell r="D87">
            <v>44.81</v>
          </cell>
          <cell r="E87" t="str">
            <v>#</v>
          </cell>
        </row>
        <row r="88">
          <cell r="B88" t="str">
            <v>Personal income: $60,001 or more</v>
          </cell>
          <cell r="C88" t="str">
            <v>S</v>
          </cell>
          <cell r="D88">
            <v>53.17</v>
          </cell>
          <cell r="E88" t="str">
            <v/>
          </cell>
        </row>
        <row r="89">
          <cell r="B89" t="str">
            <v>Household income: $40,000 or less</v>
          </cell>
          <cell r="C89">
            <v>13</v>
          </cell>
          <cell r="D89">
            <v>31.62</v>
          </cell>
          <cell r="E89" t="str">
            <v>#</v>
          </cell>
        </row>
        <row r="90">
          <cell r="B90" t="str">
            <v>Household income: $40,001–$60,000</v>
          </cell>
          <cell r="C90">
            <v>8</v>
          </cell>
          <cell r="D90">
            <v>46.68</v>
          </cell>
          <cell r="E90" t="str">
            <v>#</v>
          </cell>
        </row>
        <row r="91">
          <cell r="B91" t="str">
            <v>Household income: $60,001–$100,000</v>
          </cell>
          <cell r="C91">
            <v>8</v>
          </cell>
          <cell r="D91">
            <v>42.78</v>
          </cell>
          <cell r="E91" t="str">
            <v>#</v>
          </cell>
        </row>
        <row r="92">
          <cell r="B92" t="str">
            <v>Household income: $100,001 or more</v>
          </cell>
          <cell r="C92" t="str">
            <v>S</v>
          </cell>
          <cell r="D92">
            <v>51.29</v>
          </cell>
          <cell r="E92" t="str">
            <v/>
          </cell>
        </row>
        <row r="93">
          <cell r="B93" t="str">
            <v>Not at all limited</v>
          </cell>
          <cell r="C93">
            <v>6</v>
          </cell>
          <cell r="D93">
            <v>46.46</v>
          </cell>
          <cell r="E93" t="str">
            <v>#</v>
          </cell>
        </row>
        <row r="94">
          <cell r="B94" t="str">
            <v>A little limited</v>
          </cell>
          <cell r="C94">
            <v>6</v>
          </cell>
          <cell r="D94">
            <v>44.28</v>
          </cell>
          <cell r="E94" t="str">
            <v>#</v>
          </cell>
        </row>
        <row r="95">
          <cell r="B95" t="str">
            <v>Quite limited</v>
          </cell>
          <cell r="C95" t="str">
            <v>S</v>
          </cell>
          <cell r="D95">
            <v>55.07</v>
          </cell>
          <cell r="E95" t="str">
            <v/>
          </cell>
        </row>
        <row r="96">
          <cell r="B96" t="str">
            <v>Very limited</v>
          </cell>
          <cell r="C96" t="str">
            <v>S</v>
          </cell>
          <cell r="D96">
            <v>66.66</v>
          </cell>
          <cell r="E96" t="str">
            <v/>
          </cell>
        </row>
        <row r="97">
          <cell r="B97" t="str">
            <v>Couldn't buy it</v>
          </cell>
          <cell r="C97">
            <v>13</v>
          </cell>
          <cell r="D97">
            <v>30.23</v>
          </cell>
          <cell r="E97" t="str">
            <v>#</v>
          </cell>
        </row>
        <row r="98">
          <cell r="B98" t="str">
            <v>Not at all limited</v>
          </cell>
          <cell r="C98">
            <v>6</v>
          </cell>
          <cell r="D98">
            <v>46.46</v>
          </cell>
          <cell r="E98" t="str">
            <v>#</v>
          </cell>
        </row>
        <row r="99">
          <cell r="B99" t="str">
            <v>A little limited</v>
          </cell>
          <cell r="C99">
            <v>6</v>
          </cell>
          <cell r="D99">
            <v>44.28</v>
          </cell>
          <cell r="E99" t="str">
            <v>#</v>
          </cell>
        </row>
        <row r="100">
          <cell r="B100" t="str">
            <v>Quite or very limited</v>
          </cell>
          <cell r="C100">
            <v>8</v>
          </cell>
          <cell r="D100">
            <v>41.1</v>
          </cell>
          <cell r="E100" t="str">
            <v>#</v>
          </cell>
        </row>
        <row r="101">
          <cell r="B101" t="str">
            <v>Couldn't buy it</v>
          </cell>
          <cell r="C101">
            <v>13</v>
          </cell>
          <cell r="D101">
            <v>30.23</v>
          </cell>
          <cell r="E101" t="str">
            <v>#</v>
          </cell>
        </row>
        <row r="102">
          <cell r="B102" t="str">
            <v>Yes, can meet unexpected expense</v>
          </cell>
          <cell r="C102">
            <v>21</v>
          </cell>
          <cell r="D102">
            <v>29.37</v>
          </cell>
          <cell r="E102" t="str">
            <v>#</v>
          </cell>
        </row>
        <row r="103">
          <cell r="B103" t="str">
            <v>No, cannot meet unexpected expense</v>
          </cell>
          <cell r="C103">
            <v>13</v>
          </cell>
          <cell r="D103">
            <v>31.23</v>
          </cell>
          <cell r="E103" t="str">
            <v>#</v>
          </cell>
        </row>
        <row r="104">
          <cell r="B104" t="str">
            <v>Household had no vehicle access</v>
          </cell>
          <cell r="C104" t="str">
            <v>S</v>
          </cell>
          <cell r="D104">
            <v>62.3</v>
          </cell>
          <cell r="E104" t="str">
            <v/>
          </cell>
        </row>
        <row r="105">
          <cell r="B105" t="str">
            <v>Household had vehicle access</v>
          </cell>
          <cell r="C105">
            <v>32</v>
          </cell>
          <cell r="D105">
            <v>20.96</v>
          </cell>
          <cell r="E105" t="str">
            <v>#</v>
          </cell>
        </row>
        <row r="106">
          <cell r="B106" t="str">
            <v>Household had no access to device</v>
          </cell>
          <cell r="C106" t="str">
            <v>S</v>
          </cell>
          <cell r="D106">
            <v>145.41999999999999</v>
          </cell>
          <cell r="E106" t="str">
            <v/>
          </cell>
        </row>
        <row r="107">
          <cell r="B107" t="str">
            <v>Household had access to device</v>
          </cell>
          <cell r="C107">
            <v>34</v>
          </cell>
          <cell r="D107">
            <v>19.920000000000002</v>
          </cell>
          <cell r="E107" t="str">
            <v/>
          </cell>
        </row>
        <row r="108">
          <cell r="B108" t="str">
            <v>One person household</v>
          </cell>
          <cell r="C108">
            <v>3</v>
          </cell>
          <cell r="D108">
            <v>36.35</v>
          </cell>
          <cell r="E108" t="str">
            <v>#</v>
          </cell>
        </row>
        <row r="109">
          <cell r="B109" t="str">
            <v>One parent with child(ren)</v>
          </cell>
          <cell r="C109">
            <v>11</v>
          </cell>
          <cell r="D109">
            <v>37.11</v>
          </cell>
          <cell r="E109" t="str">
            <v>#</v>
          </cell>
        </row>
        <row r="110">
          <cell r="B110" t="str">
            <v>Couple only</v>
          </cell>
          <cell r="C110" t="str">
            <v>S</v>
          </cell>
          <cell r="D110">
            <v>58.78</v>
          </cell>
          <cell r="E110" t="str">
            <v/>
          </cell>
        </row>
        <row r="111">
          <cell r="B111" t="str">
            <v>Couple with child(ren)</v>
          </cell>
          <cell r="C111">
            <v>9</v>
          </cell>
          <cell r="D111">
            <v>47.42</v>
          </cell>
          <cell r="E111" t="str">
            <v>#</v>
          </cell>
        </row>
        <row r="112">
          <cell r="B112" t="str">
            <v>Other multi-person household</v>
          </cell>
          <cell r="C112" t="str">
            <v>S</v>
          </cell>
          <cell r="D112">
            <v>75.64</v>
          </cell>
          <cell r="E112" t="str">
            <v/>
          </cell>
        </row>
        <row r="113">
          <cell r="B113" t="str">
            <v>Other household with couple and/or child</v>
          </cell>
          <cell r="C113" t="str">
            <v>S</v>
          </cell>
          <cell r="D113">
            <v>50.08</v>
          </cell>
          <cell r="E113" t="str">
            <v/>
          </cell>
        </row>
        <row r="114">
          <cell r="B114" t="str">
            <v>One-person household</v>
          </cell>
          <cell r="C114">
            <v>3</v>
          </cell>
          <cell r="D114">
            <v>36.35</v>
          </cell>
          <cell r="E114" t="str">
            <v>#</v>
          </cell>
        </row>
        <row r="115">
          <cell r="B115" t="str">
            <v>Two-people household</v>
          </cell>
          <cell r="C115">
            <v>6</v>
          </cell>
          <cell r="D115">
            <v>36.11</v>
          </cell>
          <cell r="E115" t="str">
            <v>#</v>
          </cell>
        </row>
        <row r="116">
          <cell r="B116" t="str">
            <v>Three-people household</v>
          </cell>
          <cell r="C116">
            <v>7</v>
          </cell>
          <cell r="D116">
            <v>38.450000000000003</v>
          </cell>
          <cell r="E116" t="str">
            <v>#</v>
          </cell>
        </row>
        <row r="117">
          <cell r="B117" t="str">
            <v>Four-people household</v>
          </cell>
          <cell r="C117" t="str">
            <v>S</v>
          </cell>
          <cell r="D117">
            <v>51.69</v>
          </cell>
          <cell r="E117" t="str">
            <v/>
          </cell>
        </row>
        <row r="118">
          <cell r="B118" t="str">
            <v>Five-or-more-people household</v>
          </cell>
          <cell r="C118">
            <v>11</v>
          </cell>
          <cell r="D118">
            <v>39.92</v>
          </cell>
          <cell r="E118" t="str">
            <v>#</v>
          </cell>
        </row>
        <row r="119">
          <cell r="B119" t="str">
            <v>No children in household</v>
          </cell>
          <cell r="C119">
            <v>12</v>
          </cell>
          <cell r="D119">
            <v>27.38</v>
          </cell>
          <cell r="E119" t="str">
            <v>#</v>
          </cell>
        </row>
        <row r="120">
          <cell r="B120" t="str">
            <v>One-child household</v>
          </cell>
          <cell r="C120">
            <v>6</v>
          </cell>
          <cell r="D120">
            <v>44.39</v>
          </cell>
          <cell r="E120" t="str">
            <v>#</v>
          </cell>
        </row>
        <row r="121">
          <cell r="B121" t="str">
            <v>Two-or-more-children household</v>
          </cell>
          <cell r="C121">
            <v>16</v>
          </cell>
          <cell r="D121">
            <v>31.17</v>
          </cell>
          <cell r="E121" t="str">
            <v>#</v>
          </cell>
        </row>
        <row r="122">
          <cell r="B122" t="str">
            <v>No children in household</v>
          </cell>
          <cell r="C122">
            <v>12</v>
          </cell>
          <cell r="D122">
            <v>27.38</v>
          </cell>
          <cell r="E122" t="str">
            <v>#</v>
          </cell>
        </row>
        <row r="123">
          <cell r="B123" t="str">
            <v>One-or-more-children household</v>
          </cell>
          <cell r="C123">
            <v>22</v>
          </cell>
          <cell r="D123">
            <v>27.09</v>
          </cell>
          <cell r="E123" t="str">
            <v>#</v>
          </cell>
        </row>
        <row r="124">
          <cell r="B124" t="str">
            <v>Yes, lived at current address</v>
          </cell>
          <cell r="C124">
            <v>26</v>
          </cell>
          <cell r="D124">
            <v>24.21</v>
          </cell>
          <cell r="E124" t="str">
            <v>#</v>
          </cell>
        </row>
        <row r="125">
          <cell r="B125" t="str">
            <v>No, did not live at current address</v>
          </cell>
          <cell r="C125">
            <v>8</v>
          </cell>
          <cell r="D125">
            <v>39.799999999999997</v>
          </cell>
          <cell r="E125" t="str">
            <v>#</v>
          </cell>
        </row>
        <row r="126">
          <cell r="B126" t="str">
            <v>Owned</v>
          </cell>
          <cell r="C126">
            <v>12</v>
          </cell>
          <cell r="D126">
            <v>34.35</v>
          </cell>
          <cell r="E126" t="str">
            <v>#</v>
          </cell>
        </row>
        <row r="127">
          <cell r="B127" t="str">
            <v>Rented, private</v>
          </cell>
          <cell r="C127">
            <v>15</v>
          </cell>
          <cell r="D127">
            <v>26.87</v>
          </cell>
          <cell r="E127" t="str">
            <v>#</v>
          </cell>
        </row>
        <row r="128">
          <cell r="B128" t="str">
            <v>Rented, government</v>
          </cell>
          <cell r="C128">
            <v>8</v>
          </cell>
          <cell r="D128">
            <v>42.8</v>
          </cell>
          <cell r="E128" t="str">
            <v>#</v>
          </cell>
        </row>
        <row r="130">
          <cell r="B130"/>
          <cell r="C130"/>
          <cell r="D130"/>
          <cell r="E130"/>
        </row>
      </sheetData>
      <sheetData sheetId="8">
        <row r="4">
          <cell r="B4" t="str">
            <v>New Zealand Average</v>
          </cell>
          <cell r="C4">
            <v>24</v>
          </cell>
          <cell r="D4">
            <v>24.78</v>
          </cell>
          <cell r="E4" t="str">
            <v>#</v>
          </cell>
        </row>
        <row r="5">
          <cell r="B5" t="str">
            <v>Male</v>
          </cell>
          <cell r="C5" t="str">
            <v>S</v>
          </cell>
          <cell r="D5">
            <v>73.819999999999993</v>
          </cell>
          <cell r="E5" t="str">
            <v/>
          </cell>
        </row>
        <row r="6">
          <cell r="B6" t="str">
            <v>Female</v>
          </cell>
          <cell r="C6">
            <v>22</v>
          </cell>
          <cell r="D6">
            <v>24.81</v>
          </cell>
          <cell r="E6" t="str">
            <v>#</v>
          </cell>
        </row>
        <row r="7">
          <cell r="B7" t="str">
            <v>Cis-male</v>
          </cell>
          <cell r="C7" t="str">
            <v>S</v>
          </cell>
          <cell r="D7">
            <v>78.83</v>
          </cell>
          <cell r="E7" t="str">
            <v/>
          </cell>
        </row>
        <row r="8">
          <cell r="B8" t="str">
            <v>Cis-female</v>
          </cell>
          <cell r="C8">
            <v>22</v>
          </cell>
          <cell r="D8">
            <v>24.96</v>
          </cell>
          <cell r="E8" t="str">
            <v>#</v>
          </cell>
        </row>
        <row r="9">
          <cell r="B9" t="str">
            <v>Gender-diverse or trans-gender</v>
          </cell>
          <cell r="C9" t="str">
            <v>S</v>
          </cell>
          <cell r="D9">
            <v>145.66</v>
          </cell>
          <cell r="E9" t="str">
            <v/>
          </cell>
        </row>
        <row r="10">
          <cell r="B10" t="str">
            <v>Heterosexual</v>
          </cell>
          <cell r="C10">
            <v>21</v>
          </cell>
          <cell r="D10">
            <v>25.12</v>
          </cell>
          <cell r="E10" t="str">
            <v>#</v>
          </cell>
        </row>
        <row r="11">
          <cell r="B11" t="str">
            <v>Gay or lesbian</v>
          </cell>
          <cell r="C11" t="str">
            <v>S</v>
          </cell>
          <cell r="D11">
            <v>145.56</v>
          </cell>
          <cell r="E11" t="str">
            <v/>
          </cell>
        </row>
        <row r="12">
          <cell r="B12" t="str">
            <v>Bisexual</v>
          </cell>
          <cell r="C12" t="str">
            <v>S</v>
          </cell>
          <cell r="D12">
            <v>98.05</v>
          </cell>
          <cell r="E12" t="str">
            <v/>
          </cell>
        </row>
        <row r="13">
          <cell r="B13" t="str">
            <v>Other sexual identity</v>
          </cell>
          <cell r="C13" t="str">
            <v>S</v>
          </cell>
          <cell r="D13">
            <v>196.38</v>
          </cell>
          <cell r="E13" t="str">
            <v/>
          </cell>
        </row>
        <row r="14">
          <cell r="B14" t="str">
            <v>People with diverse sexualities</v>
          </cell>
          <cell r="C14" t="str">
            <v>S</v>
          </cell>
          <cell r="D14">
            <v>74.34</v>
          </cell>
          <cell r="E14" t="str">
            <v/>
          </cell>
        </row>
        <row r="15">
          <cell r="B15" t="str">
            <v>Not LGBT</v>
          </cell>
          <cell r="C15">
            <v>21</v>
          </cell>
          <cell r="D15">
            <v>25.35</v>
          </cell>
          <cell r="E15" t="str">
            <v>#</v>
          </cell>
        </row>
        <row r="16">
          <cell r="B16" t="str">
            <v>LGBT</v>
          </cell>
          <cell r="C16" t="str">
            <v>S</v>
          </cell>
          <cell r="D16">
            <v>66.959999999999994</v>
          </cell>
          <cell r="E16" t="str">
            <v/>
          </cell>
        </row>
        <row r="17">
          <cell r="B17" t="str">
            <v>15–19 years</v>
          </cell>
          <cell r="C17" t="str">
            <v>S</v>
          </cell>
          <cell r="D17">
            <v>196.31</v>
          </cell>
          <cell r="E17" t="str">
            <v/>
          </cell>
        </row>
        <row r="18">
          <cell r="B18" t="str">
            <v>20–29 years</v>
          </cell>
          <cell r="C18">
            <v>8</v>
          </cell>
          <cell r="D18">
            <v>40.06</v>
          </cell>
          <cell r="E18" t="str">
            <v>#</v>
          </cell>
        </row>
        <row r="19">
          <cell r="B19" t="str">
            <v>30–39 years</v>
          </cell>
          <cell r="C19" t="str">
            <v>S</v>
          </cell>
          <cell r="D19">
            <v>51.84</v>
          </cell>
          <cell r="E19" t="str">
            <v/>
          </cell>
        </row>
        <row r="20">
          <cell r="B20" t="str">
            <v>40–49 years</v>
          </cell>
          <cell r="C20" t="str">
            <v>S</v>
          </cell>
          <cell r="D20">
            <v>59.8</v>
          </cell>
          <cell r="E20" t="str">
            <v/>
          </cell>
        </row>
        <row r="21">
          <cell r="B21" t="str">
            <v>50–59 years</v>
          </cell>
          <cell r="C21" t="str">
            <v>S</v>
          </cell>
          <cell r="D21">
            <v>77.23</v>
          </cell>
          <cell r="E21" t="str">
            <v/>
          </cell>
        </row>
        <row r="22">
          <cell r="B22" t="str">
            <v>60–64 years</v>
          </cell>
          <cell r="C22">
            <v>0</v>
          </cell>
          <cell r="D22" t="str">
            <v>.</v>
          </cell>
          <cell r="E22" t="str">
            <v/>
          </cell>
        </row>
        <row r="23">
          <cell r="B23" t="str">
            <v>65 years and over</v>
          </cell>
          <cell r="C23" t="str">
            <v>S</v>
          </cell>
          <cell r="D23">
            <v>116.47</v>
          </cell>
          <cell r="E23" t="str">
            <v/>
          </cell>
        </row>
        <row r="24">
          <cell r="B24" t="str">
            <v>15–29 years</v>
          </cell>
          <cell r="C24">
            <v>9</v>
          </cell>
          <cell r="D24">
            <v>39.01</v>
          </cell>
          <cell r="E24" t="str">
            <v>#</v>
          </cell>
        </row>
        <row r="25">
          <cell r="B25" t="str">
            <v>30–64 years</v>
          </cell>
          <cell r="C25">
            <v>14</v>
          </cell>
          <cell r="D25">
            <v>33.840000000000003</v>
          </cell>
          <cell r="E25" t="str">
            <v>#</v>
          </cell>
        </row>
        <row r="26">
          <cell r="B26" t="str">
            <v>65 years and over</v>
          </cell>
          <cell r="C26" t="str">
            <v>S</v>
          </cell>
          <cell r="D26">
            <v>116.47</v>
          </cell>
          <cell r="E26" t="str">
            <v/>
          </cell>
        </row>
        <row r="27">
          <cell r="B27" t="str">
            <v>15–19 years</v>
          </cell>
          <cell r="C27" t="str">
            <v>S</v>
          </cell>
          <cell r="D27">
            <v>196.31</v>
          </cell>
          <cell r="E27" t="str">
            <v/>
          </cell>
        </row>
        <row r="28">
          <cell r="B28" t="str">
            <v>20–29 years</v>
          </cell>
          <cell r="C28">
            <v>8</v>
          </cell>
          <cell r="D28">
            <v>40.06</v>
          </cell>
          <cell r="E28" t="str">
            <v>#</v>
          </cell>
        </row>
        <row r="29">
          <cell r="B29" t="str">
            <v>NZ European</v>
          </cell>
          <cell r="C29">
            <v>16</v>
          </cell>
          <cell r="D29">
            <v>31.43</v>
          </cell>
          <cell r="E29" t="str">
            <v>#</v>
          </cell>
        </row>
        <row r="30">
          <cell r="B30" t="str">
            <v>Māori</v>
          </cell>
          <cell r="C30">
            <v>10</v>
          </cell>
          <cell r="D30">
            <v>38.270000000000003</v>
          </cell>
          <cell r="E30" t="str">
            <v>#</v>
          </cell>
        </row>
        <row r="31">
          <cell r="B31" t="str">
            <v>Pacific peoples</v>
          </cell>
          <cell r="C31" t="str">
            <v>S</v>
          </cell>
          <cell r="D31">
            <v>65.62</v>
          </cell>
          <cell r="E31" t="str">
            <v/>
          </cell>
        </row>
        <row r="32">
          <cell r="B32" t="str">
            <v>Asian</v>
          </cell>
          <cell r="C32" t="str">
            <v>S</v>
          </cell>
          <cell r="D32">
            <v>139.88</v>
          </cell>
          <cell r="E32" t="str">
            <v/>
          </cell>
        </row>
        <row r="33">
          <cell r="B33" t="str">
            <v>Chinese</v>
          </cell>
          <cell r="C33">
            <v>0</v>
          </cell>
          <cell r="D33" t="str">
            <v>.</v>
          </cell>
          <cell r="E33" t="str">
            <v/>
          </cell>
        </row>
        <row r="34">
          <cell r="B34" t="str">
            <v>Indian</v>
          </cell>
          <cell r="C34" t="str">
            <v>S</v>
          </cell>
          <cell r="D34">
            <v>139.88</v>
          </cell>
          <cell r="E34" t="str">
            <v/>
          </cell>
        </row>
        <row r="35">
          <cell r="B35" t="str">
            <v>Other ethnicity</v>
          </cell>
          <cell r="C35" t="str">
            <v>S</v>
          </cell>
          <cell r="D35">
            <v>196.03</v>
          </cell>
          <cell r="E35" t="str">
            <v/>
          </cell>
        </row>
        <row r="36">
          <cell r="B36" t="str">
            <v>Other ethnicity (except European and Māori)</v>
          </cell>
          <cell r="C36" t="str">
            <v>S</v>
          </cell>
          <cell r="D36">
            <v>59.49</v>
          </cell>
          <cell r="E36" t="str">
            <v/>
          </cell>
        </row>
        <row r="37">
          <cell r="B37" t="str">
            <v>Other ethnicity (except European, Māori and Asian)</v>
          </cell>
          <cell r="C37" t="str">
            <v>S</v>
          </cell>
          <cell r="D37">
            <v>62.56</v>
          </cell>
          <cell r="E37" t="str">
            <v/>
          </cell>
        </row>
        <row r="38">
          <cell r="B38" t="str">
            <v>Other ethnicity (except European, Māori and Pacific)</v>
          </cell>
          <cell r="C38" t="str">
            <v>S</v>
          </cell>
          <cell r="D38">
            <v>140.56</v>
          </cell>
          <cell r="E38" t="str">
            <v/>
          </cell>
        </row>
        <row r="39">
          <cell r="B39">
            <v>2018</v>
          </cell>
          <cell r="C39">
            <v>11</v>
          </cell>
          <cell r="D39">
            <v>35.15</v>
          </cell>
          <cell r="E39" t="str">
            <v>#</v>
          </cell>
        </row>
        <row r="40">
          <cell r="B40" t="str">
            <v>2019/20</v>
          </cell>
          <cell r="C40">
            <v>13</v>
          </cell>
          <cell r="D40">
            <v>36.299999999999997</v>
          </cell>
          <cell r="E40" t="str">
            <v>#</v>
          </cell>
        </row>
        <row r="41">
          <cell r="B41" t="str">
            <v>Auckland</v>
          </cell>
          <cell r="C41">
            <v>7</v>
          </cell>
          <cell r="D41">
            <v>47.96</v>
          </cell>
          <cell r="E41" t="str">
            <v>#</v>
          </cell>
        </row>
        <row r="42">
          <cell r="B42" t="str">
            <v>Wellington</v>
          </cell>
          <cell r="C42" t="str">
            <v>S</v>
          </cell>
          <cell r="D42">
            <v>72.930000000000007</v>
          </cell>
          <cell r="E42" t="str">
            <v/>
          </cell>
        </row>
        <row r="43">
          <cell r="B43" t="str">
            <v>Rest of North Island</v>
          </cell>
          <cell r="C43">
            <v>7</v>
          </cell>
          <cell r="D43">
            <v>37.04</v>
          </cell>
          <cell r="E43" t="str">
            <v>#</v>
          </cell>
        </row>
        <row r="44">
          <cell r="B44" t="str">
            <v>Canterbury</v>
          </cell>
          <cell r="C44" t="str">
            <v>S</v>
          </cell>
          <cell r="D44">
            <v>64.92</v>
          </cell>
          <cell r="E44" t="str">
            <v/>
          </cell>
        </row>
        <row r="45">
          <cell r="B45" t="str">
            <v>Rest of South Island</v>
          </cell>
          <cell r="C45" t="str">
            <v>S</v>
          </cell>
          <cell r="D45">
            <v>82.65</v>
          </cell>
          <cell r="E45" t="str">
            <v/>
          </cell>
        </row>
        <row r="46">
          <cell r="B46" t="str">
            <v>Major urban area</v>
          </cell>
          <cell r="C46">
            <v>12</v>
          </cell>
          <cell r="D46">
            <v>38.78</v>
          </cell>
          <cell r="E46" t="str">
            <v>#</v>
          </cell>
        </row>
        <row r="47">
          <cell r="B47" t="str">
            <v>Large urban area</v>
          </cell>
          <cell r="C47" t="str">
            <v>S</v>
          </cell>
          <cell r="D47">
            <v>56.28</v>
          </cell>
          <cell r="E47" t="str">
            <v/>
          </cell>
        </row>
        <row r="48">
          <cell r="B48" t="str">
            <v>Medium urban area</v>
          </cell>
          <cell r="C48" t="str">
            <v>S</v>
          </cell>
          <cell r="D48">
            <v>70.92</v>
          </cell>
          <cell r="E48" t="str">
            <v/>
          </cell>
        </row>
        <row r="49">
          <cell r="B49" t="str">
            <v>Small urban area</v>
          </cell>
          <cell r="C49" t="str">
            <v>S</v>
          </cell>
          <cell r="D49">
            <v>65.17</v>
          </cell>
          <cell r="E49" t="str">
            <v/>
          </cell>
        </row>
        <row r="50">
          <cell r="B50" t="str">
            <v>Rural settlement/rural other</v>
          </cell>
          <cell r="C50" t="str">
            <v>S</v>
          </cell>
          <cell r="D50">
            <v>69.8</v>
          </cell>
          <cell r="E50" t="str">
            <v/>
          </cell>
        </row>
        <row r="51">
          <cell r="B51" t="str">
            <v>Major urban area</v>
          </cell>
          <cell r="C51">
            <v>12</v>
          </cell>
          <cell r="D51">
            <v>38.78</v>
          </cell>
          <cell r="E51" t="str">
            <v>#</v>
          </cell>
        </row>
        <row r="52">
          <cell r="B52" t="str">
            <v>Medium/large urban area</v>
          </cell>
          <cell r="C52">
            <v>6</v>
          </cell>
          <cell r="D52">
            <v>46.45</v>
          </cell>
          <cell r="E52" t="str">
            <v>#</v>
          </cell>
        </row>
        <row r="53">
          <cell r="B53" t="str">
            <v>Small urban/rural area</v>
          </cell>
          <cell r="C53" t="str">
            <v>S</v>
          </cell>
          <cell r="D53">
            <v>50.98</v>
          </cell>
          <cell r="E53" t="str">
            <v/>
          </cell>
        </row>
        <row r="54">
          <cell r="B54" t="str">
            <v>Quintile 1 (least deprived)</v>
          </cell>
          <cell r="C54" t="str">
            <v>S</v>
          </cell>
          <cell r="D54">
            <v>95.74</v>
          </cell>
          <cell r="E54" t="str">
            <v/>
          </cell>
        </row>
        <row r="55">
          <cell r="B55" t="str">
            <v>Quintile 2</v>
          </cell>
          <cell r="C55" t="str">
            <v>S</v>
          </cell>
          <cell r="D55">
            <v>77.58</v>
          </cell>
          <cell r="E55" t="str">
            <v/>
          </cell>
        </row>
        <row r="56">
          <cell r="B56" t="str">
            <v>Quintile 3</v>
          </cell>
          <cell r="C56" t="str">
            <v>S</v>
          </cell>
          <cell r="D56">
            <v>62.04</v>
          </cell>
          <cell r="E56" t="str">
            <v/>
          </cell>
        </row>
        <row r="57">
          <cell r="B57" t="str">
            <v>Quintile 4</v>
          </cell>
          <cell r="C57">
            <v>6</v>
          </cell>
          <cell r="D57">
            <v>49.61</v>
          </cell>
          <cell r="E57" t="str">
            <v>#</v>
          </cell>
        </row>
        <row r="58">
          <cell r="B58" t="str">
            <v>Quintile 5 (most deprived)</v>
          </cell>
          <cell r="C58">
            <v>8</v>
          </cell>
          <cell r="D58">
            <v>39.83</v>
          </cell>
          <cell r="E58" t="str">
            <v>#</v>
          </cell>
        </row>
        <row r="59">
          <cell r="B59" t="str">
            <v>Had partner within last 12 months</v>
          </cell>
          <cell r="C59">
            <v>24</v>
          </cell>
          <cell r="D59">
            <v>24.78</v>
          </cell>
          <cell r="E59" t="str">
            <v>#</v>
          </cell>
        </row>
        <row r="60">
          <cell r="B60" t="str">
            <v>Has ever had a partner</v>
          </cell>
          <cell r="C60">
            <v>24</v>
          </cell>
          <cell r="D60">
            <v>24.78</v>
          </cell>
          <cell r="E60" t="str">
            <v>#</v>
          </cell>
        </row>
        <row r="61">
          <cell r="B61" t="str">
            <v>Partnered – legally registered</v>
          </cell>
          <cell r="C61">
            <v>8</v>
          </cell>
          <cell r="D61">
            <v>47.51</v>
          </cell>
          <cell r="E61" t="str">
            <v>#</v>
          </cell>
        </row>
        <row r="62">
          <cell r="B62" t="str">
            <v>Partnered – not legally registered</v>
          </cell>
          <cell r="C62" t="str">
            <v>S</v>
          </cell>
          <cell r="D62">
            <v>54.43</v>
          </cell>
          <cell r="E62" t="str">
            <v/>
          </cell>
        </row>
        <row r="63">
          <cell r="B63" t="str">
            <v>Non-partnered</v>
          </cell>
          <cell r="C63">
            <v>11</v>
          </cell>
          <cell r="D63">
            <v>34.11</v>
          </cell>
          <cell r="E63" t="str">
            <v>#</v>
          </cell>
        </row>
        <row r="64">
          <cell r="B64" t="str">
            <v>Never married and never in a civil union</v>
          </cell>
          <cell r="C64">
            <v>7</v>
          </cell>
          <cell r="D64">
            <v>43.57</v>
          </cell>
          <cell r="E64" t="str">
            <v>#</v>
          </cell>
        </row>
        <row r="65">
          <cell r="B65" t="str">
            <v>Divorced</v>
          </cell>
          <cell r="C65" t="str">
            <v>S</v>
          </cell>
          <cell r="D65">
            <v>118.18</v>
          </cell>
          <cell r="E65" t="str">
            <v/>
          </cell>
        </row>
        <row r="66">
          <cell r="B66" t="str">
            <v>Widowed/surviving partner</v>
          </cell>
          <cell r="C66" t="str">
            <v>S</v>
          </cell>
          <cell r="D66">
            <v>139.21</v>
          </cell>
          <cell r="E66" t="str">
            <v/>
          </cell>
        </row>
        <row r="67">
          <cell r="B67" t="str">
            <v>Separated</v>
          </cell>
          <cell r="C67">
            <v>7</v>
          </cell>
          <cell r="D67">
            <v>43.17</v>
          </cell>
          <cell r="E67" t="str">
            <v>#</v>
          </cell>
        </row>
        <row r="68">
          <cell r="B68" t="str">
            <v>Married/civil union/de facto</v>
          </cell>
          <cell r="C68">
            <v>8</v>
          </cell>
          <cell r="D68">
            <v>47.51</v>
          </cell>
          <cell r="E68" t="str">
            <v>#</v>
          </cell>
        </row>
        <row r="69">
          <cell r="B69" t="str">
            <v>Adults with disability</v>
          </cell>
          <cell r="C69" t="str">
            <v>S</v>
          </cell>
          <cell r="D69">
            <v>83.46</v>
          </cell>
          <cell r="E69" t="str">
            <v/>
          </cell>
        </row>
        <row r="70">
          <cell r="B70" t="str">
            <v>Adults without disability</v>
          </cell>
          <cell r="C70">
            <v>21</v>
          </cell>
          <cell r="D70">
            <v>26.83</v>
          </cell>
          <cell r="E70" t="str">
            <v>#</v>
          </cell>
        </row>
        <row r="71">
          <cell r="B71" t="str">
            <v>Low level of psychological distress</v>
          </cell>
          <cell r="C71">
            <v>17</v>
          </cell>
          <cell r="D71">
            <v>29.44</v>
          </cell>
          <cell r="E71" t="str">
            <v>#</v>
          </cell>
        </row>
        <row r="72">
          <cell r="B72" t="str">
            <v>Moderate level of psychological distress</v>
          </cell>
          <cell r="C72" t="str">
            <v>S</v>
          </cell>
          <cell r="D72">
            <v>70.150000000000006</v>
          </cell>
          <cell r="E72" t="str">
            <v/>
          </cell>
        </row>
        <row r="73">
          <cell r="B73" t="str">
            <v>High level of psychological distress</v>
          </cell>
          <cell r="C73" t="str">
            <v>S</v>
          </cell>
          <cell r="D73">
            <v>76.53</v>
          </cell>
          <cell r="E73" t="str">
            <v/>
          </cell>
        </row>
        <row r="74">
          <cell r="B74" t="str">
            <v>No probable serious mental illness</v>
          </cell>
          <cell r="C74">
            <v>17</v>
          </cell>
          <cell r="D74">
            <v>29.44</v>
          </cell>
          <cell r="E74" t="str">
            <v>#</v>
          </cell>
        </row>
        <row r="75">
          <cell r="B75" t="str">
            <v>Probable serious mental illness</v>
          </cell>
          <cell r="C75" t="str">
            <v>S</v>
          </cell>
          <cell r="D75">
            <v>70.150000000000006</v>
          </cell>
          <cell r="E75" t="str">
            <v/>
          </cell>
        </row>
        <row r="76">
          <cell r="B76" t="str">
            <v>Employed</v>
          </cell>
          <cell r="C76">
            <v>11</v>
          </cell>
          <cell r="D76">
            <v>36.17</v>
          </cell>
          <cell r="E76" t="str">
            <v>#</v>
          </cell>
        </row>
        <row r="77">
          <cell r="B77" t="str">
            <v>Unemployed</v>
          </cell>
          <cell r="C77" t="str">
            <v>S</v>
          </cell>
          <cell r="D77">
            <v>79.680000000000007</v>
          </cell>
          <cell r="E77" t="str">
            <v/>
          </cell>
        </row>
        <row r="78">
          <cell r="B78" t="str">
            <v>Retired</v>
          </cell>
          <cell r="C78" t="str">
            <v>S</v>
          </cell>
          <cell r="D78">
            <v>139.61000000000001</v>
          </cell>
          <cell r="E78" t="str">
            <v/>
          </cell>
        </row>
        <row r="79">
          <cell r="B79" t="str">
            <v>Home or caring duties or voluntary work</v>
          </cell>
          <cell r="C79" t="str">
            <v>S</v>
          </cell>
          <cell r="D79">
            <v>56.44</v>
          </cell>
          <cell r="E79" t="str">
            <v/>
          </cell>
        </row>
        <row r="80">
          <cell r="B80" t="str">
            <v>Not employed, studying</v>
          </cell>
          <cell r="C80" t="str">
            <v>S</v>
          </cell>
          <cell r="D80">
            <v>112.26</v>
          </cell>
          <cell r="E80" t="str">
            <v/>
          </cell>
        </row>
        <row r="81">
          <cell r="B81" t="str">
            <v>Not employed, not actively seeking work/unable to work</v>
          </cell>
          <cell r="C81" t="str">
            <v>S</v>
          </cell>
          <cell r="D81">
            <v>94.95</v>
          </cell>
          <cell r="E81" t="str">
            <v/>
          </cell>
        </row>
        <row r="82">
          <cell r="B82" t="str">
            <v>Other employment status</v>
          </cell>
          <cell r="C82" t="str">
            <v>S</v>
          </cell>
          <cell r="D82">
            <v>93.81</v>
          </cell>
          <cell r="E82" t="str">
            <v/>
          </cell>
        </row>
        <row r="83">
          <cell r="B83" t="str">
            <v>Not in the labour force</v>
          </cell>
          <cell r="C83">
            <v>9</v>
          </cell>
          <cell r="D83">
            <v>37.24</v>
          </cell>
          <cell r="E83" t="str">
            <v>#</v>
          </cell>
        </row>
        <row r="84">
          <cell r="B84" t="str">
            <v>Personal income: $20,000 or less</v>
          </cell>
          <cell r="C84">
            <v>7</v>
          </cell>
          <cell r="D84">
            <v>42.41</v>
          </cell>
          <cell r="E84" t="str">
            <v>#</v>
          </cell>
        </row>
        <row r="85">
          <cell r="B85" t="str">
            <v>Personal income: $20,001–$40,000</v>
          </cell>
          <cell r="C85">
            <v>8</v>
          </cell>
          <cell r="D85">
            <v>46.53</v>
          </cell>
          <cell r="E85" t="str">
            <v>#</v>
          </cell>
        </row>
        <row r="86">
          <cell r="B86" t="str">
            <v>Personal income: $40,001–$60,000</v>
          </cell>
          <cell r="C86" t="str">
            <v>S</v>
          </cell>
          <cell r="D86">
            <v>58.1</v>
          </cell>
          <cell r="E86" t="str">
            <v/>
          </cell>
        </row>
        <row r="87">
          <cell r="B87" t="str">
            <v>Personal income: $60,001 or more</v>
          </cell>
          <cell r="C87" t="str">
            <v>S</v>
          </cell>
          <cell r="D87">
            <v>61.16</v>
          </cell>
          <cell r="E87" t="str">
            <v/>
          </cell>
        </row>
        <row r="88">
          <cell r="B88" t="str">
            <v>Household income: $40,000 or less</v>
          </cell>
          <cell r="C88">
            <v>9</v>
          </cell>
          <cell r="D88">
            <v>37.729999999999997</v>
          </cell>
          <cell r="E88" t="str">
            <v>#</v>
          </cell>
        </row>
        <row r="89">
          <cell r="B89" t="str">
            <v>Household income: $40,001–$60,000</v>
          </cell>
          <cell r="C89" t="str">
            <v>S</v>
          </cell>
          <cell r="D89">
            <v>51.93</v>
          </cell>
          <cell r="E89" t="str">
            <v/>
          </cell>
        </row>
        <row r="90">
          <cell r="B90" t="str">
            <v>Household income: $60,001–$100,000</v>
          </cell>
          <cell r="C90">
            <v>6</v>
          </cell>
          <cell r="D90">
            <v>49.67</v>
          </cell>
          <cell r="E90" t="str">
            <v>#</v>
          </cell>
        </row>
        <row r="91">
          <cell r="B91" t="str">
            <v>Household income: $100,001 or more</v>
          </cell>
          <cell r="C91" t="str">
            <v>S</v>
          </cell>
          <cell r="D91">
            <v>68.709999999999994</v>
          </cell>
          <cell r="E91" t="str">
            <v/>
          </cell>
        </row>
        <row r="92">
          <cell r="B92" t="str">
            <v>Not at all limited</v>
          </cell>
          <cell r="C92" t="str">
            <v>S</v>
          </cell>
          <cell r="D92">
            <v>62.98</v>
          </cell>
          <cell r="E92" t="str">
            <v/>
          </cell>
        </row>
        <row r="93">
          <cell r="B93" t="str">
            <v>A little limited</v>
          </cell>
          <cell r="C93" t="str">
            <v>S</v>
          </cell>
          <cell r="D93">
            <v>53.09</v>
          </cell>
          <cell r="E93" t="str">
            <v/>
          </cell>
        </row>
        <row r="94">
          <cell r="B94" t="str">
            <v>Quite limited</v>
          </cell>
          <cell r="C94" t="str">
            <v>S</v>
          </cell>
          <cell r="D94">
            <v>65.84</v>
          </cell>
          <cell r="E94" t="str">
            <v/>
          </cell>
        </row>
        <row r="95">
          <cell r="B95" t="str">
            <v>Very limited</v>
          </cell>
          <cell r="C95" t="str">
            <v>S</v>
          </cell>
          <cell r="D95">
            <v>88.71</v>
          </cell>
          <cell r="E95" t="str">
            <v/>
          </cell>
        </row>
        <row r="96">
          <cell r="B96" t="str">
            <v>Couldn't buy it</v>
          </cell>
          <cell r="C96">
            <v>10</v>
          </cell>
          <cell r="D96">
            <v>37.67</v>
          </cell>
          <cell r="E96" t="str">
            <v>#</v>
          </cell>
        </row>
        <row r="97">
          <cell r="B97" t="str">
            <v>Not at all limited</v>
          </cell>
          <cell r="C97" t="str">
            <v>S</v>
          </cell>
          <cell r="D97">
            <v>62.98</v>
          </cell>
          <cell r="E97" t="str">
            <v/>
          </cell>
        </row>
        <row r="98">
          <cell r="B98" t="str">
            <v>A little limited</v>
          </cell>
          <cell r="C98" t="str">
            <v>S</v>
          </cell>
          <cell r="D98">
            <v>53.09</v>
          </cell>
          <cell r="E98" t="str">
            <v/>
          </cell>
        </row>
        <row r="99">
          <cell r="B99" t="str">
            <v>Quite or very limited</v>
          </cell>
          <cell r="C99" t="str">
            <v>S</v>
          </cell>
          <cell r="D99">
            <v>52.18</v>
          </cell>
          <cell r="E99" t="str">
            <v/>
          </cell>
        </row>
        <row r="100">
          <cell r="B100" t="str">
            <v>Couldn't buy it</v>
          </cell>
          <cell r="C100">
            <v>10</v>
          </cell>
          <cell r="D100">
            <v>37.67</v>
          </cell>
          <cell r="E100" t="str">
            <v>#</v>
          </cell>
        </row>
        <row r="101">
          <cell r="B101" t="str">
            <v>Yes, can meet unexpected expense</v>
          </cell>
          <cell r="C101">
            <v>12</v>
          </cell>
          <cell r="D101">
            <v>39.72</v>
          </cell>
          <cell r="E101" t="str">
            <v>#</v>
          </cell>
        </row>
        <row r="102">
          <cell r="B102" t="str">
            <v>No, cannot meet unexpected expense</v>
          </cell>
          <cell r="C102">
            <v>11</v>
          </cell>
          <cell r="D102">
            <v>36.520000000000003</v>
          </cell>
          <cell r="E102" t="str">
            <v>#</v>
          </cell>
        </row>
        <row r="103">
          <cell r="B103" t="str">
            <v>Household had no vehicle access</v>
          </cell>
          <cell r="C103" t="str">
            <v>S</v>
          </cell>
          <cell r="D103">
            <v>65.69</v>
          </cell>
          <cell r="E103" t="str">
            <v/>
          </cell>
        </row>
        <row r="104">
          <cell r="B104" t="str">
            <v>Household had vehicle access</v>
          </cell>
          <cell r="C104">
            <v>22</v>
          </cell>
          <cell r="D104">
            <v>25.98</v>
          </cell>
          <cell r="E104" t="str">
            <v>#</v>
          </cell>
        </row>
        <row r="105">
          <cell r="B105" t="str">
            <v>Household had no access to device</v>
          </cell>
          <cell r="C105" t="str">
            <v>S</v>
          </cell>
          <cell r="D105">
            <v>197.07</v>
          </cell>
          <cell r="E105" t="str">
            <v/>
          </cell>
        </row>
        <row r="106">
          <cell r="B106" t="str">
            <v>Household had access to device</v>
          </cell>
          <cell r="C106">
            <v>24</v>
          </cell>
          <cell r="D106">
            <v>24.85</v>
          </cell>
          <cell r="E106" t="str">
            <v>#</v>
          </cell>
        </row>
        <row r="107">
          <cell r="B107" t="str">
            <v>One person household</v>
          </cell>
          <cell r="C107">
            <v>2</v>
          </cell>
          <cell r="D107">
            <v>44.39</v>
          </cell>
          <cell r="E107" t="str">
            <v>#</v>
          </cell>
        </row>
        <row r="108">
          <cell r="B108" t="str">
            <v>One parent with child(ren)</v>
          </cell>
          <cell r="C108">
            <v>9</v>
          </cell>
          <cell r="D108">
            <v>44.59</v>
          </cell>
          <cell r="E108" t="str">
            <v>#</v>
          </cell>
        </row>
        <row r="109">
          <cell r="B109" t="str">
            <v>Couple only</v>
          </cell>
          <cell r="C109" t="str">
            <v>S</v>
          </cell>
          <cell r="D109">
            <v>92.08</v>
          </cell>
          <cell r="E109" t="str">
            <v/>
          </cell>
        </row>
        <row r="110">
          <cell r="B110" t="str">
            <v>Couple with child(ren)</v>
          </cell>
          <cell r="C110" t="str">
            <v>S</v>
          </cell>
          <cell r="D110">
            <v>56.07</v>
          </cell>
          <cell r="E110" t="str">
            <v/>
          </cell>
        </row>
        <row r="111">
          <cell r="B111" t="str">
            <v>Other multi-person household</v>
          </cell>
          <cell r="C111" t="str">
            <v>S</v>
          </cell>
          <cell r="D111">
            <v>100.32</v>
          </cell>
          <cell r="E111" t="str">
            <v/>
          </cell>
        </row>
        <row r="112">
          <cell r="B112" t="str">
            <v>Other household with couple and/or child</v>
          </cell>
          <cell r="C112" t="str">
            <v>S</v>
          </cell>
          <cell r="D112">
            <v>65.72</v>
          </cell>
          <cell r="E112" t="str">
            <v/>
          </cell>
        </row>
        <row r="113">
          <cell r="B113" t="str">
            <v>One-person household</v>
          </cell>
          <cell r="C113">
            <v>2</v>
          </cell>
          <cell r="D113">
            <v>44.39</v>
          </cell>
          <cell r="E113" t="str">
            <v>#</v>
          </cell>
        </row>
        <row r="114">
          <cell r="B114" t="str">
            <v>Two-people household</v>
          </cell>
          <cell r="C114">
            <v>4</v>
          </cell>
          <cell r="D114">
            <v>49.84</v>
          </cell>
          <cell r="E114" t="str">
            <v>#</v>
          </cell>
        </row>
        <row r="115">
          <cell r="B115" t="str">
            <v>Three-people household</v>
          </cell>
          <cell r="C115">
            <v>6</v>
          </cell>
          <cell r="D115">
            <v>47.31</v>
          </cell>
          <cell r="E115" t="str">
            <v>#</v>
          </cell>
        </row>
        <row r="116">
          <cell r="B116" t="str">
            <v>Four-people household</v>
          </cell>
          <cell r="C116" t="str">
            <v>S</v>
          </cell>
          <cell r="D116">
            <v>61.99</v>
          </cell>
          <cell r="E116" t="str">
            <v/>
          </cell>
        </row>
        <row r="117">
          <cell r="B117" t="str">
            <v>Five-or-more-people household</v>
          </cell>
          <cell r="C117">
            <v>7</v>
          </cell>
          <cell r="D117">
            <v>49.51</v>
          </cell>
          <cell r="E117" t="str">
            <v>#</v>
          </cell>
        </row>
        <row r="118">
          <cell r="B118" t="str">
            <v>No children in household</v>
          </cell>
          <cell r="C118">
            <v>8</v>
          </cell>
          <cell r="D118">
            <v>37.11</v>
          </cell>
          <cell r="E118" t="str">
            <v>#</v>
          </cell>
        </row>
        <row r="119">
          <cell r="B119" t="str">
            <v>One-child household</v>
          </cell>
          <cell r="C119" t="str">
            <v>S</v>
          </cell>
          <cell r="D119">
            <v>56.19</v>
          </cell>
          <cell r="E119" t="str">
            <v/>
          </cell>
        </row>
        <row r="120">
          <cell r="B120" t="str">
            <v>Two-or-more-children household</v>
          </cell>
          <cell r="C120">
            <v>12</v>
          </cell>
          <cell r="D120">
            <v>37.94</v>
          </cell>
          <cell r="E120" t="str">
            <v>#</v>
          </cell>
        </row>
        <row r="121">
          <cell r="B121" t="str">
            <v>No children in household</v>
          </cell>
          <cell r="C121">
            <v>8</v>
          </cell>
          <cell r="D121">
            <v>37.11</v>
          </cell>
          <cell r="E121" t="str">
            <v>#</v>
          </cell>
        </row>
        <row r="122">
          <cell r="B122" t="str">
            <v>One-or-more-children household</v>
          </cell>
          <cell r="C122">
            <v>16</v>
          </cell>
          <cell r="D122">
            <v>31.12</v>
          </cell>
          <cell r="E122" t="str">
            <v>#</v>
          </cell>
        </row>
        <row r="123">
          <cell r="B123" t="str">
            <v>Yes, lived at current address</v>
          </cell>
          <cell r="C123">
            <v>18</v>
          </cell>
          <cell r="D123">
            <v>29.18</v>
          </cell>
          <cell r="E123" t="str">
            <v>#</v>
          </cell>
        </row>
        <row r="124">
          <cell r="B124" t="str">
            <v>No, did not live at current address</v>
          </cell>
          <cell r="C124">
            <v>6</v>
          </cell>
          <cell r="D124">
            <v>49.05</v>
          </cell>
          <cell r="E124" t="str">
            <v>#</v>
          </cell>
        </row>
        <row r="125">
          <cell r="B125" t="str">
            <v>Owned</v>
          </cell>
          <cell r="C125">
            <v>7</v>
          </cell>
          <cell r="D125">
            <v>47.28</v>
          </cell>
          <cell r="E125" t="str">
            <v>#</v>
          </cell>
        </row>
        <row r="126">
          <cell r="B126" t="str">
            <v>Rented, private</v>
          </cell>
          <cell r="C126">
            <v>11</v>
          </cell>
          <cell r="D126">
            <v>35.020000000000003</v>
          </cell>
          <cell r="E126" t="str">
            <v>#</v>
          </cell>
        </row>
        <row r="127">
          <cell r="B127" t="str">
            <v>Rented, government</v>
          </cell>
          <cell r="C127">
            <v>6</v>
          </cell>
          <cell r="D127">
            <v>46.84</v>
          </cell>
          <cell r="E127" t="str">
            <v>#</v>
          </cell>
        </row>
        <row r="129">
          <cell r="B129"/>
          <cell r="C129"/>
          <cell r="D129"/>
          <cell r="E129"/>
        </row>
        <row r="130">
          <cell r="B130"/>
          <cell r="C130"/>
          <cell r="D130"/>
          <cell r="E130"/>
        </row>
      </sheetData>
      <sheetData sheetId="9">
        <row r="4">
          <cell r="B4" t="str">
            <v>New Zealand Average</v>
          </cell>
          <cell r="C4">
            <v>18</v>
          </cell>
          <cell r="D4">
            <v>34.08</v>
          </cell>
          <cell r="E4" t="str">
            <v>#</v>
          </cell>
        </row>
        <row r="5">
          <cell r="B5" t="str">
            <v>Male</v>
          </cell>
          <cell r="C5" t="str">
            <v>S</v>
          </cell>
          <cell r="D5">
            <v>55.5</v>
          </cell>
          <cell r="E5" t="str">
            <v/>
          </cell>
        </row>
        <row r="6">
          <cell r="B6" t="str">
            <v>Female</v>
          </cell>
          <cell r="C6">
            <v>9</v>
          </cell>
          <cell r="D6">
            <v>43.36</v>
          </cell>
          <cell r="E6" t="str">
            <v>#</v>
          </cell>
        </row>
        <row r="7">
          <cell r="B7" t="str">
            <v>Cis-male</v>
          </cell>
          <cell r="C7" t="str">
            <v>S</v>
          </cell>
          <cell r="D7">
            <v>55.5</v>
          </cell>
          <cell r="E7" t="str">
            <v/>
          </cell>
        </row>
        <row r="8">
          <cell r="B8" t="str">
            <v>Cis-female</v>
          </cell>
          <cell r="C8">
            <v>9</v>
          </cell>
          <cell r="D8">
            <v>43.36</v>
          </cell>
          <cell r="E8" t="str">
            <v>#</v>
          </cell>
        </row>
        <row r="9">
          <cell r="B9" t="str">
            <v>Gender-diverse or trans-gender</v>
          </cell>
          <cell r="C9">
            <v>0</v>
          </cell>
          <cell r="D9" t="str">
            <v>.</v>
          </cell>
          <cell r="E9" t="str">
            <v/>
          </cell>
        </row>
        <row r="10">
          <cell r="B10" t="str">
            <v>Heterosexual</v>
          </cell>
          <cell r="C10">
            <v>17</v>
          </cell>
          <cell r="D10">
            <v>36.32</v>
          </cell>
          <cell r="E10" t="str">
            <v>#</v>
          </cell>
        </row>
        <row r="11">
          <cell r="B11" t="str">
            <v>Gay or lesbian</v>
          </cell>
          <cell r="C11">
            <v>0</v>
          </cell>
          <cell r="D11" t="str">
            <v>.</v>
          </cell>
          <cell r="E11" t="str">
            <v/>
          </cell>
        </row>
        <row r="12">
          <cell r="B12" t="str">
            <v>Bisexual</v>
          </cell>
          <cell r="C12" t="str">
            <v>S</v>
          </cell>
          <cell r="D12">
            <v>143.62</v>
          </cell>
          <cell r="E12" t="str">
            <v/>
          </cell>
        </row>
        <row r="13">
          <cell r="B13" t="str">
            <v>Other sexual identity</v>
          </cell>
          <cell r="C13" t="str">
            <v>S</v>
          </cell>
          <cell r="D13">
            <v>196.87</v>
          </cell>
          <cell r="E13" t="str">
            <v/>
          </cell>
        </row>
        <row r="14">
          <cell r="B14" t="str">
            <v>People with diverse sexualities</v>
          </cell>
          <cell r="C14" t="str">
            <v>S</v>
          </cell>
          <cell r="D14">
            <v>119.12</v>
          </cell>
          <cell r="E14" t="str">
            <v/>
          </cell>
        </row>
        <row r="15">
          <cell r="B15" t="str">
            <v>Not LGBT</v>
          </cell>
          <cell r="C15">
            <v>17</v>
          </cell>
          <cell r="D15">
            <v>35.75</v>
          </cell>
          <cell r="E15" t="str">
            <v>#</v>
          </cell>
        </row>
        <row r="16">
          <cell r="B16" t="str">
            <v>LGBT</v>
          </cell>
          <cell r="C16" t="str">
            <v>S</v>
          </cell>
          <cell r="D16">
            <v>119.12</v>
          </cell>
          <cell r="E16" t="str">
            <v/>
          </cell>
        </row>
        <row r="17">
          <cell r="B17" t="str">
            <v>15–19 years</v>
          </cell>
          <cell r="C17" t="str">
            <v>S</v>
          </cell>
          <cell r="D17">
            <v>165.66</v>
          </cell>
          <cell r="E17" t="str">
            <v/>
          </cell>
        </row>
        <row r="18">
          <cell r="B18" t="str">
            <v>20–29 years</v>
          </cell>
          <cell r="C18" t="str">
            <v>S</v>
          </cell>
          <cell r="D18">
            <v>70.900000000000006</v>
          </cell>
          <cell r="E18" t="str">
            <v/>
          </cell>
        </row>
        <row r="19">
          <cell r="B19" t="str">
            <v>30–39 years</v>
          </cell>
          <cell r="C19" t="str">
            <v>S</v>
          </cell>
          <cell r="D19">
            <v>62.71</v>
          </cell>
          <cell r="E19" t="str">
            <v/>
          </cell>
        </row>
        <row r="20">
          <cell r="B20" t="str">
            <v>40–49 years</v>
          </cell>
          <cell r="C20" t="str">
            <v>S</v>
          </cell>
          <cell r="D20">
            <v>62.31</v>
          </cell>
          <cell r="E20" t="str">
            <v/>
          </cell>
        </row>
        <row r="21">
          <cell r="B21" t="str">
            <v>50–59 years</v>
          </cell>
          <cell r="C21" t="str">
            <v>S</v>
          </cell>
          <cell r="D21">
            <v>101.07</v>
          </cell>
          <cell r="E21" t="str">
            <v/>
          </cell>
        </row>
        <row r="22">
          <cell r="B22" t="str">
            <v>60–64 years</v>
          </cell>
          <cell r="C22" t="str">
            <v>S</v>
          </cell>
          <cell r="D22">
            <v>196.23</v>
          </cell>
          <cell r="E22" t="str">
            <v/>
          </cell>
        </row>
        <row r="23">
          <cell r="B23" t="str">
            <v>65 years and over</v>
          </cell>
          <cell r="C23" t="str">
            <v>S</v>
          </cell>
          <cell r="D23">
            <v>83.02</v>
          </cell>
          <cell r="E23" t="str">
            <v/>
          </cell>
        </row>
        <row r="24">
          <cell r="B24" t="str">
            <v>15–29 years</v>
          </cell>
          <cell r="C24" t="str">
            <v>S</v>
          </cell>
          <cell r="D24">
            <v>67.45</v>
          </cell>
          <cell r="E24" t="str">
            <v/>
          </cell>
        </row>
        <row r="25">
          <cell r="B25" t="str">
            <v>30–64 years</v>
          </cell>
          <cell r="C25">
            <v>10</v>
          </cell>
          <cell r="D25">
            <v>41.27</v>
          </cell>
          <cell r="E25" t="str">
            <v>#</v>
          </cell>
        </row>
        <row r="26">
          <cell r="B26" t="str">
            <v>65 years and over</v>
          </cell>
          <cell r="C26" t="str">
            <v>S</v>
          </cell>
          <cell r="D26">
            <v>83.02</v>
          </cell>
          <cell r="E26" t="str">
            <v/>
          </cell>
        </row>
        <row r="27">
          <cell r="B27" t="str">
            <v>15–19 years</v>
          </cell>
          <cell r="C27" t="str">
            <v>S</v>
          </cell>
          <cell r="D27">
            <v>165.66</v>
          </cell>
          <cell r="E27" t="str">
            <v/>
          </cell>
        </row>
        <row r="28">
          <cell r="B28" t="str">
            <v>20–29 years</v>
          </cell>
          <cell r="C28" t="str">
            <v>S</v>
          </cell>
          <cell r="D28">
            <v>70.900000000000006</v>
          </cell>
          <cell r="E28" t="str">
            <v/>
          </cell>
        </row>
        <row r="29">
          <cell r="B29" t="str">
            <v>NZ European</v>
          </cell>
          <cell r="C29">
            <v>14</v>
          </cell>
          <cell r="D29">
            <v>39.94</v>
          </cell>
          <cell r="E29" t="str">
            <v>#</v>
          </cell>
        </row>
        <row r="30">
          <cell r="B30" t="str">
            <v>Māori</v>
          </cell>
          <cell r="C30" t="str">
            <v>S</v>
          </cell>
          <cell r="D30">
            <v>50.57</v>
          </cell>
          <cell r="E30" t="str">
            <v/>
          </cell>
        </row>
        <row r="31">
          <cell r="B31" t="str">
            <v>Pacific peoples</v>
          </cell>
          <cell r="C31" t="str">
            <v>S</v>
          </cell>
          <cell r="D31">
            <v>91.09</v>
          </cell>
          <cell r="E31" t="str">
            <v/>
          </cell>
        </row>
        <row r="32">
          <cell r="B32" t="str">
            <v>Asian</v>
          </cell>
          <cell r="C32" t="str">
            <v>S</v>
          </cell>
          <cell r="D32">
            <v>113.58</v>
          </cell>
          <cell r="E32" t="str">
            <v/>
          </cell>
        </row>
        <row r="33">
          <cell r="B33" t="str">
            <v>Chinese</v>
          </cell>
          <cell r="C33" t="str">
            <v>S</v>
          </cell>
          <cell r="D33">
            <v>196.24</v>
          </cell>
          <cell r="E33" t="str">
            <v/>
          </cell>
        </row>
        <row r="34">
          <cell r="B34" t="str">
            <v>Indian</v>
          </cell>
          <cell r="C34" t="str">
            <v>S</v>
          </cell>
          <cell r="D34">
            <v>196.09</v>
          </cell>
          <cell r="E34" t="str">
            <v/>
          </cell>
        </row>
        <row r="35">
          <cell r="B35" t="str">
            <v>Other Asian ethnicity</v>
          </cell>
          <cell r="C35" t="str">
            <v>S</v>
          </cell>
          <cell r="D35">
            <v>196.04</v>
          </cell>
          <cell r="E35" t="str">
            <v/>
          </cell>
        </row>
        <row r="36">
          <cell r="B36" t="str">
            <v>Other ethnicity</v>
          </cell>
          <cell r="C36" t="str">
            <v>S</v>
          </cell>
          <cell r="D36">
            <v>196.03</v>
          </cell>
          <cell r="E36" t="str">
            <v/>
          </cell>
        </row>
        <row r="37">
          <cell r="B37" t="str">
            <v>Other ethnicity (except European and Māori)</v>
          </cell>
          <cell r="C37" t="str">
            <v>S</v>
          </cell>
          <cell r="D37">
            <v>73.09</v>
          </cell>
          <cell r="E37" t="str">
            <v/>
          </cell>
        </row>
        <row r="38">
          <cell r="B38" t="str">
            <v>Other ethnicity (except European, Māori and Asian)</v>
          </cell>
          <cell r="C38" t="str">
            <v>S</v>
          </cell>
          <cell r="D38">
            <v>82.25</v>
          </cell>
          <cell r="E38" t="str">
            <v/>
          </cell>
        </row>
        <row r="39">
          <cell r="B39" t="str">
            <v>Other ethnicity (except European, Māori and Pacific)</v>
          </cell>
          <cell r="C39" t="str">
            <v>S</v>
          </cell>
          <cell r="D39">
            <v>102.21</v>
          </cell>
          <cell r="E39" t="str">
            <v/>
          </cell>
        </row>
        <row r="40">
          <cell r="B40">
            <v>2018</v>
          </cell>
          <cell r="C40" t="str">
            <v>S</v>
          </cell>
          <cell r="D40">
            <v>51.78</v>
          </cell>
          <cell r="E40" t="str">
            <v/>
          </cell>
        </row>
        <row r="41">
          <cell r="B41" t="str">
            <v>2019/20</v>
          </cell>
          <cell r="C41">
            <v>9</v>
          </cell>
          <cell r="D41">
            <v>41.33</v>
          </cell>
          <cell r="E41" t="str">
            <v>#</v>
          </cell>
        </row>
        <row r="42">
          <cell r="B42" t="str">
            <v>Auckland</v>
          </cell>
          <cell r="C42" t="str">
            <v>S</v>
          </cell>
          <cell r="D42">
            <v>55.82</v>
          </cell>
          <cell r="E42" t="str">
            <v/>
          </cell>
        </row>
        <row r="43">
          <cell r="B43" t="str">
            <v>Wellington</v>
          </cell>
          <cell r="C43" t="str">
            <v>S</v>
          </cell>
          <cell r="D43">
            <v>69.14</v>
          </cell>
          <cell r="E43" t="str">
            <v/>
          </cell>
        </row>
        <row r="44">
          <cell r="B44" t="str">
            <v>Rest of North Island</v>
          </cell>
          <cell r="C44" t="str">
            <v>S</v>
          </cell>
          <cell r="D44">
            <v>53.06</v>
          </cell>
          <cell r="E44" t="str">
            <v/>
          </cell>
        </row>
        <row r="45">
          <cell r="B45" t="str">
            <v>Canterbury</v>
          </cell>
          <cell r="C45" t="str">
            <v>S</v>
          </cell>
          <cell r="D45">
            <v>99.39</v>
          </cell>
          <cell r="E45" t="str">
            <v/>
          </cell>
        </row>
        <row r="46">
          <cell r="B46" t="str">
            <v>Rest of South Island</v>
          </cell>
          <cell r="C46" t="str">
            <v>S</v>
          </cell>
          <cell r="D46">
            <v>134.09</v>
          </cell>
          <cell r="E46" t="str">
            <v/>
          </cell>
        </row>
        <row r="47">
          <cell r="B47" t="str">
            <v>Major urban area</v>
          </cell>
          <cell r="C47">
            <v>9</v>
          </cell>
          <cell r="D47">
            <v>45.19</v>
          </cell>
          <cell r="E47" t="str">
            <v>#</v>
          </cell>
        </row>
        <row r="48">
          <cell r="B48" t="str">
            <v>Large urban area</v>
          </cell>
          <cell r="C48" t="str">
            <v>S</v>
          </cell>
          <cell r="D48">
            <v>99.32</v>
          </cell>
          <cell r="E48" t="str">
            <v/>
          </cell>
        </row>
        <row r="49">
          <cell r="B49" t="str">
            <v>Medium urban area</v>
          </cell>
          <cell r="C49" t="str">
            <v>S</v>
          </cell>
          <cell r="D49">
            <v>121.47</v>
          </cell>
          <cell r="E49" t="str">
            <v/>
          </cell>
        </row>
        <row r="50">
          <cell r="B50" t="str">
            <v>Small urban area</v>
          </cell>
          <cell r="C50" t="str">
            <v>S</v>
          </cell>
          <cell r="D50">
            <v>72.19</v>
          </cell>
          <cell r="E50" t="str">
            <v/>
          </cell>
        </row>
        <row r="51">
          <cell r="B51" t="str">
            <v>Rural settlement/rural other</v>
          </cell>
          <cell r="C51" t="str">
            <v>S</v>
          </cell>
          <cell r="D51">
            <v>73.97</v>
          </cell>
          <cell r="E51" t="str">
            <v/>
          </cell>
        </row>
        <row r="52">
          <cell r="B52" t="str">
            <v>Major urban area</v>
          </cell>
          <cell r="C52">
            <v>9</v>
          </cell>
          <cell r="D52">
            <v>45.19</v>
          </cell>
          <cell r="E52" t="str">
            <v>#</v>
          </cell>
        </row>
        <row r="53">
          <cell r="B53" t="str">
            <v>Medium/large urban area</v>
          </cell>
          <cell r="C53" t="str">
            <v>S</v>
          </cell>
          <cell r="D53">
            <v>75.63</v>
          </cell>
          <cell r="E53" t="str">
            <v/>
          </cell>
        </row>
        <row r="54">
          <cell r="B54" t="str">
            <v>Small urban/rural area</v>
          </cell>
          <cell r="C54" t="str">
            <v>S</v>
          </cell>
          <cell r="D54">
            <v>54.43</v>
          </cell>
          <cell r="E54" t="str">
            <v/>
          </cell>
        </row>
        <row r="55">
          <cell r="B55" t="str">
            <v>Quintile 1 (least deprived)</v>
          </cell>
          <cell r="C55" t="str">
            <v>S</v>
          </cell>
          <cell r="D55">
            <v>90.65</v>
          </cell>
          <cell r="E55" t="str">
            <v/>
          </cell>
        </row>
        <row r="56">
          <cell r="B56" t="str">
            <v>Quintile 2</v>
          </cell>
          <cell r="C56" t="str">
            <v>S</v>
          </cell>
          <cell r="D56">
            <v>77.180000000000007</v>
          </cell>
          <cell r="E56" t="str">
            <v/>
          </cell>
        </row>
        <row r="57">
          <cell r="B57" t="str">
            <v>Quintile 3</v>
          </cell>
          <cell r="C57" t="str">
            <v>S</v>
          </cell>
          <cell r="D57">
            <v>70.849999999999994</v>
          </cell>
          <cell r="E57" t="str">
            <v/>
          </cell>
        </row>
        <row r="58">
          <cell r="B58" t="str">
            <v>Quintile 4</v>
          </cell>
          <cell r="C58" t="str">
            <v>S</v>
          </cell>
          <cell r="D58">
            <v>67.88</v>
          </cell>
          <cell r="E58" t="str">
            <v/>
          </cell>
        </row>
        <row r="59">
          <cell r="B59" t="str">
            <v>Quintile 5 (most deprived)</v>
          </cell>
          <cell r="C59" t="str">
            <v>S</v>
          </cell>
          <cell r="D59">
            <v>53.78</v>
          </cell>
          <cell r="E59" t="str">
            <v/>
          </cell>
        </row>
        <row r="60">
          <cell r="B60" t="str">
            <v>Had partner within last 12 months</v>
          </cell>
          <cell r="C60">
            <v>18</v>
          </cell>
          <cell r="D60">
            <v>34.08</v>
          </cell>
          <cell r="E60" t="str">
            <v>#</v>
          </cell>
        </row>
        <row r="61">
          <cell r="B61" t="str">
            <v>Has ever had a partner</v>
          </cell>
          <cell r="C61">
            <v>18</v>
          </cell>
          <cell r="D61">
            <v>34.08</v>
          </cell>
          <cell r="E61" t="str">
            <v>#</v>
          </cell>
        </row>
        <row r="62">
          <cell r="B62" t="str">
            <v>Partnered – legally registered</v>
          </cell>
          <cell r="C62">
            <v>9</v>
          </cell>
          <cell r="D62">
            <v>42.04</v>
          </cell>
          <cell r="E62" t="str">
            <v>#</v>
          </cell>
        </row>
        <row r="63">
          <cell r="B63" t="str">
            <v>Partnered – not legally registered</v>
          </cell>
          <cell r="C63" t="str">
            <v>S</v>
          </cell>
          <cell r="D63">
            <v>101.57</v>
          </cell>
          <cell r="E63" t="str">
            <v/>
          </cell>
        </row>
        <row r="64">
          <cell r="B64" t="str">
            <v>Non-partnered</v>
          </cell>
          <cell r="C64" t="str">
            <v>S</v>
          </cell>
          <cell r="D64">
            <v>55.35</v>
          </cell>
          <cell r="E64" t="str">
            <v/>
          </cell>
        </row>
        <row r="65">
          <cell r="B65" t="str">
            <v>Never married and never in a civil union</v>
          </cell>
          <cell r="C65" t="str">
            <v>S</v>
          </cell>
          <cell r="D65">
            <v>83.59</v>
          </cell>
          <cell r="E65" t="str">
            <v/>
          </cell>
        </row>
        <row r="66">
          <cell r="B66" t="str">
            <v>Divorced</v>
          </cell>
          <cell r="C66" t="str">
            <v>S</v>
          </cell>
          <cell r="D66">
            <v>151.63999999999999</v>
          </cell>
          <cell r="E66" t="str">
            <v/>
          </cell>
        </row>
        <row r="67">
          <cell r="B67" t="str">
            <v>Widowed/surviving partner</v>
          </cell>
          <cell r="C67" t="str">
            <v>S</v>
          </cell>
          <cell r="D67">
            <v>150.38999999999999</v>
          </cell>
          <cell r="E67" t="str">
            <v/>
          </cell>
        </row>
        <row r="68">
          <cell r="B68" t="str">
            <v>Separated</v>
          </cell>
          <cell r="C68" t="str">
            <v>S</v>
          </cell>
          <cell r="D68">
            <v>86.78</v>
          </cell>
          <cell r="E68" t="str">
            <v/>
          </cell>
        </row>
        <row r="69">
          <cell r="B69" t="str">
            <v>Married/civil union/de facto</v>
          </cell>
          <cell r="C69">
            <v>9</v>
          </cell>
          <cell r="D69">
            <v>42.04</v>
          </cell>
          <cell r="E69" t="str">
            <v>#</v>
          </cell>
        </row>
        <row r="70">
          <cell r="B70" t="str">
            <v>Adults with disability</v>
          </cell>
          <cell r="C70" t="str">
            <v>S</v>
          </cell>
          <cell r="D70">
            <v>117.15</v>
          </cell>
          <cell r="E70" t="str">
            <v/>
          </cell>
        </row>
        <row r="71">
          <cell r="B71" t="str">
            <v>Adults without disability</v>
          </cell>
          <cell r="C71">
            <v>17</v>
          </cell>
          <cell r="D71">
            <v>34.11</v>
          </cell>
          <cell r="E71" t="str">
            <v>#</v>
          </cell>
        </row>
        <row r="72">
          <cell r="B72" t="str">
            <v>Low level of psychological distress</v>
          </cell>
          <cell r="C72">
            <v>15</v>
          </cell>
          <cell r="D72">
            <v>36.81</v>
          </cell>
          <cell r="E72" t="str">
            <v>#</v>
          </cell>
        </row>
        <row r="73">
          <cell r="B73" t="str">
            <v>Moderate level of psychological distress</v>
          </cell>
          <cell r="C73" t="str">
            <v>S</v>
          </cell>
          <cell r="D73">
            <v>76.94</v>
          </cell>
          <cell r="E73" t="str">
            <v/>
          </cell>
        </row>
        <row r="74">
          <cell r="B74" t="str">
            <v>High level of psychological distress</v>
          </cell>
          <cell r="C74" t="str">
            <v>S</v>
          </cell>
          <cell r="D74">
            <v>196.03</v>
          </cell>
          <cell r="E74" t="str">
            <v/>
          </cell>
        </row>
        <row r="75">
          <cell r="B75" t="str">
            <v>No probable serious mental illness</v>
          </cell>
          <cell r="C75">
            <v>15</v>
          </cell>
          <cell r="D75">
            <v>36.81</v>
          </cell>
          <cell r="E75" t="str">
            <v>#</v>
          </cell>
        </row>
        <row r="76">
          <cell r="B76" t="str">
            <v>Probable serious mental illness</v>
          </cell>
          <cell r="C76" t="str">
            <v>S</v>
          </cell>
          <cell r="D76">
            <v>76.94</v>
          </cell>
          <cell r="E76" t="str">
            <v/>
          </cell>
        </row>
        <row r="77">
          <cell r="B77" t="str">
            <v>Employed</v>
          </cell>
          <cell r="C77">
            <v>13</v>
          </cell>
          <cell r="D77">
            <v>38.1</v>
          </cell>
          <cell r="E77" t="str">
            <v>#</v>
          </cell>
        </row>
        <row r="78">
          <cell r="B78" t="str">
            <v>Unemployed</v>
          </cell>
          <cell r="C78" t="str">
            <v>S</v>
          </cell>
          <cell r="D78">
            <v>196.58</v>
          </cell>
          <cell r="E78" t="str">
            <v/>
          </cell>
        </row>
        <row r="79">
          <cell r="B79" t="str">
            <v>Retired</v>
          </cell>
          <cell r="C79" t="str">
            <v>S</v>
          </cell>
          <cell r="D79">
            <v>92.29</v>
          </cell>
          <cell r="E79" t="str">
            <v/>
          </cell>
        </row>
        <row r="80">
          <cell r="B80" t="str">
            <v>Home or caring duties or voluntary work</v>
          </cell>
          <cell r="C80" t="str">
            <v>S</v>
          </cell>
          <cell r="D80">
            <v>139.99</v>
          </cell>
          <cell r="E80" t="str">
            <v/>
          </cell>
        </row>
        <row r="81">
          <cell r="B81" t="str">
            <v>Not employed, studying</v>
          </cell>
          <cell r="C81" t="str">
            <v>S</v>
          </cell>
          <cell r="D81">
            <v>121.53</v>
          </cell>
          <cell r="E81" t="str">
            <v/>
          </cell>
        </row>
        <row r="82">
          <cell r="B82" t="str">
            <v>Not employed, not actively seeking work/unable to work</v>
          </cell>
          <cell r="C82" t="str">
            <v>S</v>
          </cell>
          <cell r="D82">
            <v>125.85</v>
          </cell>
          <cell r="E82" t="str">
            <v/>
          </cell>
        </row>
        <row r="83">
          <cell r="B83" t="str">
            <v>Other employment status</v>
          </cell>
          <cell r="C83" t="str">
            <v>S</v>
          </cell>
          <cell r="D83">
            <v>196.55</v>
          </cell>
          <cell r="E83" t="str">
            <v/>
          </cell>
        </row>
        <row r="84">
          <cell r="B84" t="str">
            <v>Not in the labour force</v>
          </cell>
          <cell r="C84" t="str">
            <v>S</v>
          </cell>
          <cell r="D84">
            <v>64.61</v>
          </cell>
          <cell r="E84" t="str">
            <v/>
          </cell>
        </row>
        <row r="85">
          <cell r="B85" t="str">
            <v>Personal income: $20,000 or less</v>
          </cell>
          <cell r="C85" t="str">
            <v>S</v>
          </cell>
          <cell r="D85">
            <v>60.75</v>
          </cell>
          <cell r="E85" t="str">
            <v/>
          </cell>
        </row>
        <row r="86">
          <cell r="B86" t="str">
            <v>Personal income: $20,001–$40,000</v>
          </cell>
          <cell r="C86" t="str">
            <v>S</v>
          </cell>
          <cell r="D86">
            <v>69.31</v>
          </cell>
          <cell r="E86" t="str">
            <v/>
          </cell>
        </row>
        <row r="87">
          <cell r="B87" t="str">
            <v>Personal income: $40,001–$60,000</v>
          </cell>
          <cell r="C87" t="str">
            <v>S</v>
          </cell>
          <cell r="D87">
            <v>83.18</v>
          </cell>
          <cell r="E87" t="str">
            <v/>
          </cell>
        </row>
        <row r="88">
          <cell r="B88" t="str">
            <v>Personal income: $60,001 or more</v>
          </cell>
          <cell r="C88" t="str">
            <v>S</v>
          </cell>
          <cell r="D88">
            <v>59.26</v>
          </cell>
          <cell r="E88" t="str">
            <v/>
          </cell>
        </row>
        <row r="89">
          <cell r="B89" t="str">
            <v>Household income: $40,000 or less</v>
          </cell>
          <cell r="C89" t="str">
            <v>S</v>
          </cell>
          <cell r="D89">
            <v>51.19</v>
          </cell>
          <cell r="E89" t="str">
            <v/>
          </cell>
        </row>
        <row r="90">
          <cell r="B90" t="str">
            <v>Household income: $40,001–$60,000</v>
          </cell>
          <cell r="C90" t="str">
            <v>S</v>
          </cell>
          <cell r="D90">
            <v>69.91</v>
          </cell>
          <cell r="E90" t="str">
            <v/>
          </cell>
        </row>
        <row r="91">
          <cell r="B91" t="str">
            <v>Household income: $60,001–$100,000</v>
          </cell>
          <cell r="C91" t="str">
            <v>S</v>
          </cell>
          <cell r="D91">
            <v>71.010000000000005</v>
          </cell>
          <cell r="E91" t="str">
            <v/>
          </cell>
        </row>
        <row r="92">
          <cell r="B92" t="str">
            <v>Household income: $100,001 or more</v>
          </cell>
          <cell r="C92" t="str">
            <v>S</v>
          </cell>
          <cell r="D92">
            <v>60.02</v>
          </cell>
          <cell r="E92" t="str">
            <v/>
          </cell>
        </row>
        <row r="93">
          <cell r="B93" t="str">
            <v>Not at all limited</v>
          </cell>
          <cell r="C93" t="str">
            <v>S</v>
          </cell>
          <cell r="D93">
            <v>50.62</v>
          </cell>
          <cell r="E93" t="str">
            <v/>
          </cell>
        </row>
        <row r="94">
          <cell r="B94" t="str">
            <v>A little limited</v>
          </cell>
          <cell r="C94" t="str">
            <v>S</v>
          </cell>
          <cell r="D94">
            <v>91.23</v>
          </cell>
          <cell r="E94" t="str">
            <v/>
          </cell>
        </row>
        <row r="95">
          <cell r="B95" t="str">
            <v>Quite limited</v>
          </cell>
          <cell r="C95" t="str">
            <v>S</v>
          </cell>
          <cell r="D95">
            <v>162.4</v>
          </cell>
          <cell r="E95" t="str">
            <v/>
          </cell>
        </row>
        <row r="96">
          <cell r="B96" t="str">
            <v>Very limited</v>
          </cell>
          <cell r="C96" t="str">
            <v>S</v>
          </cell>
          <cell r="D96">
            <v>78.11</v>
          </cell>
          <cell r="E96" t="str">
            <v/>
          </cell>
        </row>
        <row r="97">
          <cell r="B97" t="str">
            <v>Couldn't buy it</v>
          </cell>
          <cell r="C97" t="str">
            <v>S</v>
          </cell>
          <cell r="D97">
            <v>67.150000000000006</v>
          </cell>
          <cell r="E97" t="str">
            <v/>
          </cell>
        </row>
        <row r="98">
          <cell r="B98" t="str">
            <v>Not at all limited</v>
          </cell>
          <cell r="C98" t="str">
            <v>S</v>
          </cell>
          <cell r="D98">
            <v>50.62</v>
          </cell>
          <cell r="E98" t="str">
            <v/>
          </cell>
        </row>
        <row r="99">
          <cell r="B99" t="str">
            <v>A little limited</v>
          </cell>
          <cell r="C99" t="str">
            <v>S</v>
          </cell>
          <cell r="D99">
            <v>91.23</v>
          </cell>
          <cell r="E99" t="str">
            <v/>
          </cell>
        </row>
        <row r="100">
          <cell r="B100" t="str">
            <v>Quite or very limited</v>
          </cell>
          <cell r="C100" t="str">
            <v>S</v>
          </cell>
          <cell r="D100">
            <v>72.849999999999994</v>
          </cell>
          <cell r="E100" t="str">
            <v/>
          </cell>
        </row>
        <row r="101">
          <cell r="B101" t="str">
            <v>Couldn't buy it</v>
          </cell>
          <cell r="C101" t="str">
            <v>S</v>
          </cell>
          <cell r="D101">
            <v>67.150000000000006</v>
          </cell>
          <cell r="E101" t="str">
            <v/>
          </cell>
        </row>
        <row r="102">
          <cell r="B102" t="str">
            <v>Yes, can meet unexpected expense</v>
          </cell>
          <cell r="C102">
            <v>14</v>
          </cell>
          <cell r="D102">
            <v>40.630000000000003</v>
          </cell>
          <cell r="E102" t="str">
            <v>#</v>
          </cell>
        </row>
        <row r="103">
          <cell r="B103" t="str">
            <v>No, cannot meet unexpected expense</v>
          </cell>
          <cell r="C103" t="str">
            <v>S</v>
          </cell>
          <cell r="D103">
            <v>59.76</v>
          </cell>
          <cell r="E103" t="str">
            <v/>
          </cell>
        </row>
        <row r="104">
          <cell r="B104" t="str">
            <v>Household had no vehicle access</v>
          </cell>
          <cell r="C104" t="str">
            <v>S</v>
          </cell>
          <cell r="D104">
            <v>180.88</v>
          </cell>
          <cell r="E104" t="str">
            <v/>
          </cell>
        </row>
        <row r="105">
          <cell r="B105" t="str">
            <v>Household had vehicle access</v>
          </cell>
          <cell r="C105">
            <v>18</v>
          </cell>
          <cell r="D105">
            <v>33.81</v>
          </cell>
          <cell r="E105" t="str">
            <v>#</v>
          </cell>
        </row>
        <row r="106">
          <cell r="B106" t="str">
            <v>Household had no access to device</v>
          </cell>
          <cell r="C106" t="str">
            <v>S</v>
          </cell>
          <cell r="D106">
            <v>196.31</v>
          </cell>
          <cell r="E106" t="str">
            <v/>
          </cell>
        </row>
        <row r="107">
          <cell r="B107" t="str">
            <v>Household had access to device</v>
          </cell>
          <cell r="C107">
            <v>18</v>
          </cell>
          <cell r="D107">
            <v>34.119999999999997</v>
          </cell>
          <cell r="E107" t="str">
            <v>#</v>
          </cell>
        </row>
        <row r="108">
          <cell r="B108" t="str">
            <v>One person household</v>
          </cell>
          <cell r="C108" t="str">
            <v>S</v>
          </cell>
          <cell r="D108">
            <v>64.02</v>
          </cell>
          <cell r="E108" t="str">
            <v/>
          </cell>
        </row>
        <row r="109">
          <cell r="B109" t="str">
            <v>One parent with child(ren)</v>
          </cell>
          <cell r="C109" t="str">
            <v>S</v>
          </cell>
          <cell r="D109">
            <v>79.599999999999994</v>
          </cell>
          <cell r="E109" t="str">
            <v/>
          </cell>
        </row>
        <row r="110">
          <cell r="B110" t="str">
            <v>Couple only</v>
          </cell>
          <cell r="C110" t="str">
            <v>S</v>
          </cell>
          <cell r="D110">
            <v>74.12</v>
          </cell>
          <cell r="E110" t="str">
            <v/>
          </cell>
        </row>
        <row r="111">
          <cell r="B111" t="str">
            <v>Couple with child(ren)</v>
          </cell>
          <cell r="C111" t="str">
            <v>S</v>
          </cell>
          <cell r="D111">
            <v>61.76</v>
          </cell>
          <cell r="E111" t="str">
            <v/>
          </cell>
        </row>
        <row r="112">
          <cell r="B112" t="str">
            <v>Other multi-person household</v>
          </cell>
          <cell r="C112" t="str">
            <v>S</v>
          </cell>
          <cell r="D112">
            <v>89.96</v>
          </cell>
          <cell r="E112" t="str">
            <v/>
          </cell>
        </row>
        <row r="113">
          <cell r="B113" t="str">
            <v>Other household with couple and/or child</v>
          </cell>
          <cell r="C113" t="str">
            <v>S</v>
          </cell>
          <cell r="D113">
            <v>82.84</v>
          </cell>
          <cell r="E113" t="str">
            <v/>
          </cell>
        </row>
        <row r="114">
          <cell r="B114" t="str">
            <v>One-person household</v>
          </cell>
          <cell r="C114" t="str">
            <v>S</v>
          </cell>
          <cell r="D114">
            <v>64.02</v>
          </cell>
          <cell r="E114" t="str">
            <v/>
          </cell>
        </row>
        <row r="115">
          <cell r="B115" t="str">
            <v>Two-people household</v>
          </cell>
          <cell r="C115" t="str">
            <v>S</v>
          </cell>
          <cell r="D115">
            <v>54.77</v>
          </cell>
          <cell r="E115" t="str">
            <v/>
          </cell>
        </row>
        <row r="116">
          <cell r="B116" t="str">
            <v>Three-people household</v>
          </cell>
          <cell r="C116" t="str">
            <v>S</v>
          </cell>
          <cell r="D116">
            <v>69.86</v>
          </cell>
          <cell r="E116" t="str">
            <v/>
          </cell>
        </row>
        <row r="117">
          <cell r="B117" t="str">
            <v>Four-people household</v>
          </cell>
          <cell r="C117" t="str">
            <v>S</v>
          </cell>
          <cell r="D117">
            <v>80.41</v>
          </cell>
          <cell r="E117" t="str">
            <v/>
          </cell>
        </row>
        <row r="118">
          <cell r="B118" t="str">
            <v>Five-or-more-people household</v>
          </cell>
          <cell r="C118" t="str">
            <v>S</v>
          </cell>
          <cell r="D118">
            <v>81.180000000000007</v>
          </cell>
          <cell r="E118" t="str">
            <v/>
          </cell>
        </row>
        <row r="119">
          <cell r="B119" t="str">
            <v>No children in household</v>
          </cell>
          <cell r="C119">
            <v>10</v>
          </cell>
          <cell r="D119">
            <v>43.2</v>
          </cell>
          <cell r="E119" t="str">
            <v>#</v>
          </cell>
        </row>
        <row r="120">
          <cell r="B120" t="str">
            <v>One-child household</v>
          </cell>
          <cell r="C120" t="str">
            <v>S</v>
          </cell>
          <cell r="D120">
            <v>72.03</v>
          </cell>
          <cell r="E120" t="str">
            <v/>
          </cell>
        </row>
        <row r="121">
          <cell r="B121" t="str">
            <v>Two-or-more-children household</v>
          </cell>
          <cell r="C121" t="str">
            <v>S</v>
          </cell>
          <cell r="D121">
            <v>67.849999999999994</v>
          </cell>
          <cell r="E121" t="str">
            <v/>
          </cell>
        </row>
        <row r="122">
          <cell r="B122" t="str">
            <v>No children in household</v>
          </cell>
          <cell r="C122">
            <v>10</v>
          </cell>
          <cell r="D122">
            <v>43.2</v>
          </cell>
          <cell r="E122" t="str">
            <v>#</v>
          </cell>
        </row>
        <row r="123">
          <cell r="B123" t="str">
            <v>One-or-more-children household</v>
          </cell>
          <cell r="C123" t="str">
            <v>S</v>
          </cell>
          <cell r="D123">
            <v>50.85</v>
          </cell>
          <cell r="E123" t="str">
            <v/>
          </cell>
        </row>
        <row r="124">
          <cell r="B124" t="str">
            <v>Yes, lived at current address</v>
          </cell>
          <cell r="C124">
            <v>12</v>
          </cell>
          <cell r="D124">
            <v>39.43</v>
          </cell>
          <cell r="E124" t="str">
            <v>#</v>
          </cell>
        </row>
        <row r="125">
          <cell r="B125" t="str">
            <v>No, did not live at current address</v>
          </cell>
          <cell r="C125" t="str">
            <v>S</v>
          </cell>
          <cell r="D125">
            <v>56.73</v>
          </cell>
          <cell r="E125" t="str">
            <v/>
          </cell>
        </row>
        <row r="126">
          <cell r="B126" t="str">
            <v>Owned</v>
          </cell>
          <cell r="C126">
            <v>10</v>
          </cell>
          <cell r="D126">
            <v>48.95</v>
          </cell>
          <cell r="E126" t="str">
            <v>#</v>
          </cell>
        </row>
        <row r="127">
          <cell r="B127" t="str">
            <v>Rented, private</v>
          </cell>
          <cell r="C127" t="str">
            <v>S</v>
          </cell>
          <cell r="D127">
            <v>54.27</v>
          </cell>
          <cell r="E127" t="str">
            <v/>
          </cell>
        </row>
        <row r="128">
          <cell r="B128" t="str">
            <v>Rented, government</v>
          </cell>
          <cell r="C128" t="str">
            <v>S</v>
          </cell>
          <cell r="D128">
            <v>102.1</v>
          </cell>
          <cell r="E128" t="str">
            <v/>
          </cell>
        </row>
        <row r="130">
          <cell r="B130"/>
          <cell r="C130"/>
          <cell r="D130"/>
          <cell r="E130"/>
        </row>
      </sheetData>
      <sheetData sheetId="10">
        <row r="4">
          <cell r="B4" t="str">
            <v>New Zealand Average</v>
          </cell>
          <cell r="C4">
            <v>54</v>
          </cell>
          <cell r="D4">
            <v>17.09</v>
          </cell>
          <cell r="E4" t="str">
            <v/>
          </cell>
        </row>
        <row r="5">
          <cell r="B5" t="str">
            <v>Male</v>
          </cell>
          <cell r="C5">
            <v>10</v>
          </cell>
          <cell r="D5">
            <v>43.32</v>
          </cell>
          <cell r="E5" t="str">
            <v>#</v>
          </cell>
        </row>
        <row r="6">
          <cell r="B6" t="str">
            <v>Female</v>
          </cell>
          <cell r="C6">
            <v>43</v>
          </cell>
          <cell r="D6">
            <v>18.84</v>
          </cell>
          <cell r="E6" t="str">
            <v/>
          </cell>
        </row>
        <row r="7">
          <cell r="B7" t="str">
            <v>Cis-male</v>
          </cell>
          <cell r="C7">
            <v>10</v>
          </cell>
          <cell r="D7">
            <v>43.7</v>
          </cell>
          <cell r="E7" t="str">
            <v>#</v>
          </cell>
        </row>
        <row r="8">
          <cell r="B8" t="str">
            <v>Cis-female</v>
          </cell>
          <cell r="C8">
            <v>43</v>
          </cell>
          <cell r="D8">
            <v>18.93</v>
          </cell>
          <cell r="E8" t="str">
            <v/>
          </cell>
        </row>
        <row r="9">
          <cell r="B9" t="str">
            <v>Gender-diverse or trans-gender</v>
          </cell>
          <cell r="C9" t="str">
            <v>S</v>
          </cell>
          <cell r="D9">
            <v>122.75</v>
          </cell>
          <cell r="E9" t="str">
            <v/>
          </cell>
        </row>
        <row r="10">
          <cell r="B10" t="str">
            <v>Heterosexual</v>
          </cell>
          <cell r="C10">
            <v>49</v>
          </cell>
          <cell r="D10">
            <v>17.670000000000002</v>
          </cell>
          <cell r="E10" t="str">
            <v/>
          </cell>
        </row>
        <row r="11">
          <cell r="B11" t="str">
            <v>Gay or lesbian</v>
          </cell>
          <cell r="C11" t="str">
            <v>S</v>
          </cell>
          <cell r="D11">
            <v>145.56</v>
          </cell>
          <cell r="E11" t="str">
            <v/>
          </cell>
        </row>
        <row r="12">
          <cell r="B12" t="str">
            <v>Bisexual</v>
          </cell>
          <cell r="C12" t="str">
            <v>S</v>
          </cell>
          <cell r="D12">
            <v>68.62</v>
          </cell>
          <cell r="E12" t="str">
            <v/>
          </cell>
        </row>
        <row r="13">
          <cell r="B13" t="str">
            <v>Other sexual identity</v>
          </cell>
          <cell r="C13" t="str">
            <v>S</v>
          </cell>
          <cell r="D13">
            <v>196.38</v>
          </cell>
          <cell r="E13" t="str">
            <v/>
          </cell>
        </row>
        <row r="14">
          <cell r="B14" t="str">
            <v>People with diverse sexualities</v>
          </cell>
          <cell r="C14" t="str">
            <v>S</v>
          </cell>
          <cell r="D14">
            <v>59.07</v>
          </cell>
          <cell r="E14" t="str">
            <v/>
          </cell>
        </row>
        <row r="15">
          <cell r="B15" t="str">
            <v>Not LGBT</v>
          </cell>
          <cell r="C15">
            <v>49</v>
          </cell>
          <cell r="D15">
            <v>17.73</v>
          </cell>
          <cell r="E15" t="str">
            <v/>
          </cell>
        </row>
        <row r="16">
          <cell r="B16" t="str">
            <v>LGBT</v>
          </cell>
          <cell r="C16" t="str">
            <v>S</v>
          </cell>
          <cell r="D16">
            <v>53.5</v>
          </cell>
          <cell r="E16" t="str">
            <v/>
          </cell>
        </row>
        <row r="17">
          <cell r="B17" t="str">
            <v>15–19 years</v>
          </cell>
          <cell r="C17" t="str">
            <v>S</v>
          </cell>
          <cell r="D17">
            <v>72.91</v>
          </cell>
          <cell r="E17" t="str">
            <v/>
          </cell>
        </row>
        <row r="18">
          <cell r="B18" t="str">
            <v>20–29 years</v>
          </cell>
          <cell r="C18">
            <v>15</v>
          </cell>
          <cell r="D18">
            <v>32.69</v>
          </cell>
          <cell r="E18" t="str">
            <v>#</v>
          </cell>
        </row>
        <row r="19">
          <cell r="B19" t="str">
            <v>30–39 years</v>
          </cell>
          <cell r="C19">
            <v>17</v>
          </cell>
          <cell r="D19">
            <v>34.79</v>
          </cell>
          <cell r="E19" t="str">
            <v>#</v>
          </cell>
        </row>
        <row r="20">
          <cell r="B20" t="str">
            <v>40–49 years</v>
          </cell>
          <cell r="C20">
            <v>10</v>
          </cell>
          <cell r="D20">
            <v>46.16</v>
          </cell>
          <cell r="E20" t="str">
            <v>#</v>
          </cell>
        </row>
        <row r="21">
          <cell r="B21" t="str">
            <v>50–59 years</v>
          </cell>
          <cell r="C21" t="str">
            <v>S</v>
          </cell>
          <cell r="D21">
            <v>55.64</v>
          </cell>
          <cell r="E21" t="str">
            <v/>
          </cell>
        </row>
        <row r="22">
          <cell r="B22" t="str">
            <v>60–64 years</v>
          </cell>
          <cell r="C22" t="str">
            <v>S</v>
          </cell>
          <cell r="D22">
            <v>94.39</v>
          </cell>
          <cell r="E22" t="str">
            <v/>
          </cell>
        </row>
        <row r="23">
          <cell r="B23" t="str">
            <v>65 years and over</v>
          </cell>
          <cell r="C23" t="str">
            <v>S</v>
          </cell>
          <cell r="D23">
            <v>55.04</v>
          </cell>
          <cell r="E23" t="str">
            <v/>
          </cell>
        </row>
        <row r="24">
          <cell r="B24" t="str">
            <v>15–29 years</v>
          </cell>
          <cell r="C24">
            <v>17</v>
          </cell>
          <cell r="D24">
            <v>31.02</v>
          </cell>
          <cell r="E24" t="str">
            <v>#</v>
          </cell>
        </row>
        <row r="25">
          <cell r="B25" t="str">
            <v>30–64 years</v>
          </cell>
          <cell r="C25">
            <v>34</v>
          </cell>
          <cell r="D25">
            <v>22.92</v>
          </cell>
          <cell r="E25" t="str">
            <v>#</v>
          </cell>
        </row>
        <row r="26">
          <cell r="B26" t="str">
            <v>65 years and over</v>
          </cell>
          <cell r="C26" t="str">
            <v>S</v>
          </cell>
          <cell r="D26">
            <v>55.04</v>
          </cell>
          <cell r="E26" t="str">
            <v/>
          </cell>
        </row>
        <row r="27">
          <cell r="B27" t="str">
            <v>15–19 years</v>
          </cell>
          <cell r="C27" t="str">
            <v>S</v>
          </cell>
          <cell r="D27">
            <v>72.91</v>
          </cell>
          <cell r="E27" t="str">
            <v/>
          </cell>
        </row>
        <row r="28">
          <cell r="B28" t="str">
            <v>20–29 years</v>
          </cell>
          <cell r="C28">
            <v>15</v>
          </cell>
          <cell r="D28">
            <v>32.69</v>
          </cell>
          <cell r="E28" t="str">
            <v>#</v>
          </cell>
        </row>
        <row r="29">
          <cell r="B29" t="str">
            <v>NZ European</v>
          </cell>
          <cell r="C29">
            <v>40</v>
          </cell>
          <cell r="D29">
            <v>21.24</v>
          </cell>
          <cell r="E29" t="str">
            <v>#</v>
          </cell>
        </row>
        <row r="30">
          <cell r="B30" t="str">
            <v>Māori</v>
          </cell>
          <cell r="C30">
            <v>16</v>
          </cell>
          <cell r="D30">
            <v>27.13</v>
          </cell>
          <cell r="E30" t="str">
            <v>#</v>
          </cell>
        </row>
        <row r="31">
          <cell r="B31" t="str">
            <v>Pacific peoples</v>
          </cell>
          <cell r="C31">
            <v>6</v>
          </cell>
          <cell r="D31">
            <v>49.19</v>
          </cell>
          <cell r="E31" t="str">
            <v>#</v>
          </cell>
        </row>
        <row r="32">
          <cell r="B32" t="str">
            <v>Asian</v>
          </cell>
          <cell r="C32" t="str">
            <v>S</v>
          </cell>
          <cell r="D32">
            <v>99.43</v>
          </cell>
          <cell r="E32" t="str">
            <v/>
          </cell>
        </row>
        <row r="33">
          <cell r="B33" t="str">
            <v>Chinese</v>
          </cell>
          <cell r="C33" t="str">
            <v>S</v>
          </cell>
          <cell r="D33">
            <v>196.24</v>
          </cell>
          <cell r="E33" t="str">
            <v/>
          </cell>
        </row>
        <row r="34">
          <cell r="B34" t="str">
            <v>Indian</v>
          </cell>
          <cell r="C34" t="str">
            <v>S</v>
          </cell>
          <cell r="D34">
            <v>115.84</v>
          </cell>
          <cell r="E34" t="str">
            <v/>
          </cell>
        </row>
        <row r="35">
          <cell r="B35" t="str">
            <v>Other ethnicity</v>
          </cell>
          <cell r="C35" t="str">
            <v>S</v>
          </cell>
          <cell r="D35">
            <v>123.69</v>
          </cell>
          <cell r="E35" t="str">
            <v/>
          </cell>
        </row>
        <row r="36">
          <cell r="B36" t="str">
            <v>Other ethnicity (except European and Māori)</v>
          </cell>
          <cell r="C36">
            <v>8</v>
          </cell>
          <cell r="D36">
            <v>44.35</v>
          </cell>
          <cell r="E36" t="str">
            <v>#</v>
          </cell>
        </row>
        <row r="37">
          <cell r="B37" t="str">
            <v>Other ethnicity (except European, Māori and Asian)</v>
          </cell>
          <cell r="C37">
            <v>8</v>
          </cell>
          <cell r="D37">
            <v>47.31</v>
          </cell>
          <cell r="E37" t="str">
            <v>#</v>
          </cell>
        </row>
        <row r="38">
          <cell r="B38" t="str">
            <v>Other ethnicity (except European, Māori and Pacific)</v>
          </cell>
          <cell r="C38" t="str">
            <v>S</v>
          </cell>
          <cell r="D38">
            <v>83.96</v>
          </cell>
          <cell r="E38" t="str">
            <v/>
          </cell>
        </row>
        <row r="39">
          <cell r="B39">
            <v>2018</v>
          </cell>
          <cell r="C39">
            <v>27</v>
          </cell>
          <cell r="D39">
            <v>23.16</v>
          </cell>
          <cell r="E39" t="str">
            <v>#</v>
          </cell>
        </row>
        <row r="40">
          <cell r="B40" t="str">
            <v>2019/20</v>
          </cell>
          <cell r="C40">
            <v>26</v>
          </cell>
          <cell r="D40">
            <v>26.16</v>
          </cell>
          <cell r="E40" t="str">
            <v>#</v>
          </cell>
        </row>
        <row r="41">
          <cell r="B41" t="str">
            <v>Auckland</v>
          </cell>
          <cell r="C41">
            <v>16</v>
          </cell>
          <cell r="D41">
            <v>37.700000000000003</v>
          </cell>
          <cell r="E41" t="str">
            <v>#</v>
          </cell>
        </row>
        <row r="42">
          <cell r="B42" t="str">
            <v>Wellington</v>
          </cell>
          <cell r="C42">
            <v>6</v>
          </cell>
          <cell r="D42">
            <v>45.54</v>
          </cell>
          <cell r="E42" t="str">
            <v>#</v>
          </cell>
        </row>
        <row r="43">
          <cell r="B43" t="str">
            <v>Rest of North Island</v>
          </cell>
          <cell r="C43">
            <v>15</v>
          </cell>
          <cell r="D43">
            <v>27.51</v>
          </cell>
          <cell r="E43" t="str">
            <v>#</v>
          </cell>
        </row>
        <row r="44">
          <cell r="B44" t="str">
            <v>Canterbury</v>
          </cell>
          <cell r="C44">
            <v>11</v>
          </cell>
          <cell r="D44">
            <v>46.36</v>
          </cell>
          <cell r="E44" t="str">
            <v>#</v>
          </cell>
        </row>
        <row r="45">
          <cell r="B45" t="str">
            <v>Rest of South Island</v>
          </cell>
          <cell r="C45">
            <v>6</v>
          </cell>
          <cell r="D45">
            <v>48.76</v>
          </cell>
          <cell r="E45" t="str">
            <v>#</v>
          </cell>
        </row>
        <row r="46">
          <cell r="B46" t="str">
            <v>Major urban area</v>
          </cell>
          <cell r="C46">
            <v>29</v>
          </cell>
          <cell r="D46">
            <v>23.7</v>
          </cell>
          <cell r="E46" t="str">
            <v>#</v>
          </cell>
        </row>
        <row r="47">
          <cell r="B47" t="str">
            <v>Large urban area</v>
          </cell>
          <cell r="C47">
            <v>7</v>
          </cell>
          <cell r="D47">
            <v>40.700000000000003</v>
          </cell>
          <cell r="E47" t="str">
            <v>#</v>
          </cell>
        </row>
        <row r="48">
          <cell r="B48" t="str">
            <v>Medium urban area</v>
          </cell>
          <cell r="C48" t="str">
            <v>S</v>
          </cell>
          <cell r="D48">
            <v>71.06</v>
          </cell>
          <cell r="E48" t="str">
            <v/>
          </cell>
        </row>
        <row r="49">
          <cell r="B49" t="str">
            <v>Small urban area</v>
          </cell>
          <cell r="C49">
            <v>6</v>
          </cell>
          <cell r="D49">
            <v>44.78</v>
          </cell>
          <cell r="E49" t="str">
            <v>#</v>
          </cell>
        </row>
        <row r="50">
          <cell r="B50" t="str">
            <v>Rural settlement/rural other</v>
          </cell>
          <cell r="C50">
            <v>6</v>
          </cell>
          <cell r="D50">
            <v>49.99</v>
          </cell>
          <cell r="E50" t="str">
            <v>#</v>
          </cell>
        </row>
        <row r="51">
          <cell r="B51" t="str">
            <v>Major urban area</v>
          </cell>
          <cell r="C51">
            <v>29</v>
          </cell>
          <cell r="D51">
            <v>23.7</v>
          </cell>
          <cell r="E51" t="str">
            <v>#</v>
          </cell>
        </row>
        <row r="52">
          <cell r="B52" t="str">
            <v>Medium/large urban area</v>
          </cell>
          <cell r="C52">
            <v>13</v>
          </cell>
          <cell r="D52">
            <v>37.33</v>
          </cell>
          <cell r="E52" t="str">
            <v>#</v>
          </cell>
        </row>
        <row r="53">
          <cell r="B53" t="str">
            <v>Small urban/rural area</v>
          </cell>
          <cell r="C53">
            <v>12</v>
          </cell>
          <cell r="D53">
            <v>36.090000000000003</v>
          </cell>
          <cell r="E53" t="str">
            <v>#</v>
          </cell>
        </row>
        <row r="54">
          <cell r="B54" t="str">
            <v>Quintile 1 (least deprived)</v>
          </cell>
          <cell r="C54" t="str">
            <v>S</v>
          </cell>
          <cell r="D54">
            <v>51.44</v>
          </cell>
          <cell r="E54" t="str">
            <v/>
          </cell>
        </row>
        <row r="55">
          <cell r="B55" t="str">
            <v>Quintile 2</v>
          </cell>
          <cell r="C55" t="str">
            <v>S</v>
          </cell>
          <cell r="D55">
            <v>53.38</v>
          </cell>
          <cell r="E55" t="str">
            <v/>
          </cell>
        </row>
        <row r="56">
          <cell r="B56" t="str">
            <v>Quintile 3</v>
          </cell>
          <cell r="C56">
            <v>11</v>
          </cell>
          <cell r="D56">
            <v>43.81</v>
          </cell>
          <cell r="E56" t="str">
            <v>#</v>
          </cell>
        </row>
        <row r="57">
          <cell r="B57" t="str">
            <v>Quintile 4</v>
          </cell>
          <cell r="C57">
            <v>14</v>
          </cell>
          <cell r="D57">
            <v>38.1</v>
          </cell>
          <cell r="E57" t="str">
            <v>#</v>
          </cell>
        </row>
        <row r="58">
          <cell r="B58" t="str">
            <v>Quintile 5 (most deprived)</v>
          </cell>
          <cell r="C58">
            <v>15</v>
          </cell>
          <cell r="D58">
            <v>27.63</v>
          </cell>
          <cell r="E58" t="str">
            <v>#</v>
          </cell>
        </row>
        <row r="59">
          <cell r="B59" t="str">
            <v>Had partner within last 12 months</v>
          </cell>
          <cell r="C59">
            <v>54</v>
          </cell>
          <cell r="D59">
            <v>17.09</v>
          </cell>
          <cell r="E59" t="str">
            <v/>
          </cell>
        </row>
        <row r="60">
          <cell r="B60" t="str">
            <v>Has ever had a partner</v>
          </cell>
          <cell r="C60">
            <v>54</v>
          </cell>
          <cell r="D60">
            <v>17.09</v>
          </cell>
          <cell r="E60" t="str">
            <v/>
          </cell>
        </row>
        <row r="61">
          <cell r="B61" t="str">
            <v>Partnered – legally registered</v>
          </cell>
          <cell r="C61">
            <v>22</v>
          </cell>
          <cell r="D61">
            <v>27.26</v>
          </cell>
          <cell r="E61" t="str">
            <v>#</v>
          </cell>
        </row>
        <row r="62">
          <cell r="B62" t="str">
            <v>Partnered – not legally registered</v>
          </cell>
          <cell r="C62">
            <v>10</v>
          </cell>
          <cell r="D62">
            <v>43.27</v>
          </cell>
          <cell r="E62" t="str">
            <v>#</v>
          </cell>
        </row>
        <row r="63">
          <cell r="B63" t="str">
            <v>Non-partnered</v>
          </cell>
          <cell r="C63">
            <v>22</v>
          </cell>
          <cell r="D63">
            <v>30.47</v>
          </cell>
          <cell r="E63" t="str">
            <v>#</v>
          </cell>
        </row>
        <row r="64">
          <cell r="B64" t="str">
            <v>Never married and never in a civil union</v>
          </cell>
          <cell r="C64">
            <v>14</v>
          </cell>
          <cell r="D64">
            <v>34.31</v>
          </cell>
          <cell r="E64" t="str">
            <v>#</v>
          </cell>
        </row>
        <row r="65">
          <cell r="B65" t="str">
            <v>Divorced</v>
          </cell>
          <cell r="C65" t="str">
            <v>S</v>
          </cell>
          <cell r="D65">
            <v>73.94</v>
          </cell>
          <cell r="E65" t="str">
            <v/>
          </cell>
        </row>
        <row r="66">
          <cell r="B66" t="str">
            <v>Widowed/surviving partner</v>
          </cell>
          <cell r="C66" t="str">
            <v>S</v>
          </cell>
          <cell r="D66">
            <v>98.83</v>
          </cell>
          <cell r="E66" t="str">
            <v/>
          </cell>
        </row>
        <row r="67">
          <cell r="B67" t="str">
            <v>Separated</v>
          </cell>
          <cell r="C67">
            <v>14</v>
          </cell>
          <cell r="D67">
            <v>42.19</v>
          </cell>
          <cell r="E67" t="str">
            <v>#</v>
          </cell>
        </row>
        <row r="68">
          <cell r="B68" t="str">
            <v>Married/civil union/de facto</v>
          </cell>
          <cell r="C68">
            <v>22</v>
          </cell>
          <cell r="D68">
            <v>27.26</v>
          </cell>
          <cell r="E68" t="str">
            <v>#</v>
          </cell>
        </row>
        <row r="69">
          <cell r="B69" t="str">
            <v>Adults with disability</v>
          </cell>
          <cell r="C69" t="str">
            <v>S</v>
          </cell>
          <cell r="D69">
            <v>75.260000000000005</v>
          </cell>
          <cell r="E69" t="str">
            <v/>
          </cell>
        </row>
        <row r="70">
          <cell r="B70" t="str">
            <v>Adults without disability</v>
          </cell>
          <cell r="C70">
            <v>48</v>
          </cell>
          <cell r="D70">
            <v>18.57</v>
          </cell>
          <cell r="E70" t="str">
            <v/>
          </cell>
        </row>
        <row r="71">
          <cell r="B71" t="str">
            <v>Low level of psychological distress</v>
          </cell>
          <cell r="C71">
            <v>42</v>
          </cell>
          <cell r="D71">
            <v>18.73</v>
          </cell>
          <cell r="E71" t="str">
            <v/>
          </cell>
        </row>
        <row r="72">
          <cell r="B72" t="str">
            <v>Moderate level of psychological distress</v>
          </cell>
          <cell r="C72">
            <v>6</v>
          </cell>
          <cell r="D72">
            <v>47.36</v>
          </cell>
          <cell r="E72" t="str">
            <v>#</v>
          </cell>
        </row>
        <row r="73">
          <cell r="B73" t="str">
            <v>High level of psychological distress</v>
          </cell>
          <cell r="C73" t="str">
            <v>S</v>
          </cell>
          <cell r="D73">
            <v>64.680000000000007</v>
          </cell>
          <cell r="E73" t="str">
            <v/>
          </cell>
        </row>
        <row r="74">
          <cell r="B74" t="str">
            <v>No probable serious mental illness</v>
          </cell>
          <cell r="C74">
            <v>42</v>
          </cell>
          <cell r="D74">
            <v>18.73</v>
          </cell>
          <cell r="E74" t="str">
            <v/>
          </cell>
        </row>
        <row r="75">
          <cell r="B75" t="str">
            <v>Probable serious mental illness</v>
          </cell>
          <cell r="C75">
            <v>6</v>
          </cell>
          <cell r="D75">
            <v>47.36</v>
          </cell>
          <cell r="E75" t="str">
            <v>#</v>
          </cell>
        </row>
        <row r="76">
          <cell r="B76" t="str">
            <v>Employed</v>
          </cell>
          <cell r="C76">
            <v>30</v>
          </cell>
          <cell r="D76">
            <v>24.27</v>
          </cell>
          <cell r="E76" t="str">
            <v>#</v>
          </cell>
        </row>
        <row r="77">
          <cell r="B77" t="str">
            <v>Unemployed</v>
          </cell>
          <cell r="C77" t="str">
            <v>S</v>
          </cell>
          <cell r="D77">
            <v>68.19</v>
          </cell>
          <cell r="E77" t="str">
            <v/>
          </cell>
        </row>
        <row r="78">
          <cell r="B78" t="str">
            <v>Retired</v>
          </cell>
          <cell r="C78" t="str">
            <v>S</v>
          </cell>
          <cell r="D78">
            <v>62.53</v>
          </cell>
          <cell r="E78" t="str">
            <v/>
          </cell>
        </row>
        <row r="79">
          <cell r="B79" t="str">
            <v>Home or caring duties or voluntary work</v>
          </cell>
          <cell r="C79">
            <v>8</v>
          </cell>
          <cell r="D79">
            <v>38.99</v>
          </cell>
          <cell r="E79" t="str">
            <v>#</v>
          </cell>
        </row>
        <row r="80">
          <cell r="B80" t="str">
            <v>Not employed, studying</v>
          </cell>
          <cell r="C80" t="str">
            <v>S</v>
          </cell>
          <cell r="D80">
            <v>79.569999999999993</v>
          </cell>
          <cell r="E80" t="str">
            <v/>
          </cell>
        </row>
        <row r="81">
          <cell r="B81" t="str">
            <v>Not employed, not actively seeking work/unable to work</v>
          </cell>
          <cell r="C81" t="str">
            <v>S</v>
          </cell>
          <cell r="D81">
            <v>61.75</v>
          </cell>
          <cell r="E81" t="str">
            <v/>
          </cell>
        </row>
        <row r="82">
          <cell r="B82" t="str">
            <v>Other employment status</v>
          </cell>
          <cell r="C82" t="str">
            <v>S</v>
          </cell>
          <cell r="D82">
            <v>84.08</v>
          </cell>
          <cell r="E82" t="str">
            <v/>
          </cell>
        </row>
        <row r="83">
          <cell r="B83" t="str">
            <v>Not in the labour force</v>
          </cell>
          <cell r="C83">
            <v>20</v>
          </cell>
          <cell r="D83">
            <v>29.52</v>
          </cell>
          <cell r="E83" t="str">
            <v>#</v>
          </cell>
        </row>
        <row r="84">
          <cell r="B84" t="str">
            <v>Personal income: $20,000 or less</v>
          </cell>
          <cell r="C84">
            <v>17</v>
          </cell>
          <cell r="D84">
            <v>30.41</v>
          </cell>
          <cell r="E84" t="str">
            <v>#</v>
          </cell>
        </row>
        <row r="85">
          <cell r="B85" t="str">
            <v>Personal income: $20,001–$40,000</v>
          </cell>
          <cell r="C85">
            <v>15</v>
          </cell>
          <cell r="D85">
            <v>31.48</v>
          </cell>
          <cell r="E85" t="str">
            <v>#</v>
          </cell>
        </row>
        <row r="86">
          <cell r="B86" t="str">
            <v>Personal income: $40,001–$60,000</v>
          </cell>
          <cell r="C86">
            <v>10</v>
          </cell>
          <cell r="D86">
            <v>39.049999999999997</v>
          </cell>
          <cell r="E86" t="str">
            <v>#</v>
          </cell>
        </row>
        <row r="87">
          <cell r="B87" t="str">
            <v>Personal income: $60,001 or more</v>
          </cell>
          <cell r="C87">
            <v>12</v>
          </cell>
          <cell r="D87">
            <v>42.32</v>
          </cell>
          <cell r="E87" t="str">
            <v>#</v>
          </cell>
        </row>
        <row r="88">
          <cell r="B88" t="str">
            <v>Household income: $40,000 or less</v>
          </cell>
          <cell r="C88">
            <v>16</v>
          </cell>
          <cell r="D88">
            <v>26.4</v>
          </cell>
          <cell r="E88" t="str">
            <v>#</v>
          </cell>
        </row>
        <row r="89">
          <cell r="B89" t="str">
            <v>Household income: $40,001–$60,000</v>
          </cell>
          <cell r="C89">
            <v>12</v>
          </cell>
          <cell r="D89">
            <v>38.03</v>
          </cell>
          <cell r="E89" t="str">
            <v>#</v>
          </cell>
        </row>
        <row r="90">
          <cell r="B90" t="str">
            <v>Household income: $60,001–$100,000</v>
          </cell>
          <cell r="C90">
            <v>12</v>
          </cell>
          <cell r="D90">
            <v>40.03</v>
          </cell>
          <cell r="E90" t="str">
            <v>#</v>
          </cell>
        </row>
        <row r="91">
          <cell r="B91" t="str">
            <v>Household income: $100,001 or more</v>
          </cell>
          <cell r="C91">
            <v>13</v>
          </cell>
          <cell r="D91">
            <v>38.65</v>
          </cell>
          <cell r="E91" t="str">
            <v>#</v>
          </cell>
        </row>
        <row r="92">
          <cell r="B92" t="str">
            <v>Not at all limited</v>
          </cell>
          <cell r="C92">
            <v>13</v>
          </cell>
          <cell r="D92">
            <v>34.51</v>
          </cell>
          <cell r="E92" t="str">
            <v>#</v>
          </cell>
        </row>
        <row r="93">
          <cell r="B93" t="str">
            <v>A little limited</v>
          </cell>
          <cell r="C93">
            <v>13</v>
          </cell>
          <cell r="D93">
            <v>40.75</v>
          </cell>
          <cell r="E93" t="str">
            <v>#</v>
          </cell>
        </row>
        <row r="94">
          <cell r="B94" t="str">
            <v>Quite limited</v>
          </cell>
          <cell r="C94">
            <v>6</v>
          </cell>
          <cell r="D94">
            <v>48.59</v>
          </cell>
          <cell r="E94" t="str">
            <v>#</v>
          </cell>
        </row>
        <row r="95">
          <cell r="B95" t="str">
            <v>Very limited</v>
          </cell>
          <cell r="C95" t="str">
            <v>S</v>
          </cell>
          <cell r="D95">
            <v>57.11</v>
          </cell>
          <cell r="E95" t="str">
            <v/>
          </cell>
        </row>
        <row r="96">
          <cell r="B96" t="str">
            <v>Couldn't buy it</v>
          </cell>
          <cell r="C96">
            <v>16</v>
          </cell>
          <cell r="D96">
            <v>27.91</v>
          </cell>
          <cell r="E96" t="str">
            <v>#</v>
          </cell>
        </row>
        <row r="97">
          <cell r="B97" t="str">
            <v>Not at all limited</v>
          </cell>
          <cell r="C97">
            <v>13</v>
          </cell>
          <cell r="D97">
            <v>34.51</v>
          </cell>
          <cell r="E97" t="str">
            <v>#</v>
          </cell>
        </row>
        <row r="98">
          <cell r="B98" t="str">
            <v>A little limited</v>
          </cell>
          <cell r="C98">
            <v>13</v>
          </cell>
          <cell r="D98">
            <v>40.75</v>
          </cell>
          <cell r="E98" t="str">
            <v>#</v>
          </cell>
        </row>
        <row r="99">
          <cell r="B99" t="str">
            <v>Quite or very limited</v>
          </cell>
          <cell r="C99">
            <v>11</v>
          </cell>
          <cell r="D99">
            <v>36.24</v>
          </cell>
          <cell r="E99" t="str">
            <v>#</v>
          </cell>
        </row>
        <row r="100">
          <cell r="B100" t="str">
            <v>Couldn't buy it</v>
          </cell>
          <cell r="C100">
            <v>16</v>
          </cell>
          <cell r="D100">
            <v>27.91</v>
          </cell>
          <cell r="E100" t="str">
            <v>#</v>
          </cell>
        </row>
        <row r="101">
          <cell r="B101" t="str">
            <v>Yes, can meet unexpected expense</v>
          </cell>
          <cell r="C101">
            <v>36</v>
          </cell>
          <cell r="D101">
            <v>23.27</v>
          </cell>
          <cell r="E101" t="str">
            <v>#</v>
          </cell>
        </row>
        <row r="102">
          <cell r="B102" t="str">
            <v>No, cannot meet unexpected expense</v>
          </cell>
          <cell r="C102">
            <v>17</v>
          </cell>
          <cell r="D102">
            <v>27.71</v>
          </cell>
          <cell r="E102" t="str">
            <v>#</v>
          </cell>
        </row>
        <row r="103">
          <cell r="B103" t="str">
            <v>Household had no vehicle access</v>
          </cell>
          <cell r="C103" t="str">
            <v>S</v>
          </cell>
          <cell r="D103">
            <v>56.29</v>
          </cell>
          <cell r="E103" t="str">
            <v/>
          </cell>
        </row>
        <row r="104">
          <cell r="B104" t="str">
            <v>Household had vehicle access</v>
          </cell>
          <cell r="C104">
            <v>50</v>
          </cell>
          <cell r="D104">
            <v>17.34</v>
          </cell>
          <cell r="E104" t="str">
            <v/>
          </cell>
        </row>
        <row r="105">
          <cell r="B105" t="str">
            <v>Household had no access to device</v>
          </cell>
          <cell r="C105" t="str">
            <v>S</v>
          </cell>
          <cell r="D105">
            <v>107.87</v>
          </cell>
          <cell r="E105" t="str">
            <v/>
          </cell>
        </row>
        <row r="106">
          <cell r="B106" t="str">
            <v>Household had access to device</v>
          </cell>
          <cell r="C106">
            <v>53</v>
          </cell>
          <cell r="D106">
            <v>17.41</v>
          </cell>
          <cell r="E106" t="str">
            <v/>
          </cell>
        </row>
        <row r="107">
          <cell r="B107" t="str">
            <v>One person household</v>
          </cell>
          <cell r="C107">
            <v>6</v>
          </cell>
          <cell r="D107">
            <v>28.67</v>
          </cell>
          <cell r="E107" t="str">
            <v>#</v>
          </cell>
        </row>
        <row r="108">
          <cell r="B108" t="str">
            <v>One parent with child(ren)</v>
          </cell>
          <cell r="C108">
            <v>13</v>
          </cell>
          <cell r="D108">
            <v>32.01</v>
          </cell>
          <cell r="E108" t="str">
            <v>#</v>
          </cell>
        </row>
        <row r="109">
          <cell r="B109" t="str">
            <v>Couple only</v>
          </cell>
          <cell r="C109" t="str">
            <v>S</v>
          </cell>
          <cell r="D109">
            <v>52.03</v>
          </cell>
          <cell r="E109" t="str">
            <v/>
          </cell>
        </row>
        <row r="110">
          <cell r="B110" t="str">
            <v>Couple with child(ren)</v>
          </cell>
          <cell r="C110">
            <v>12</v>
          </cell>
          <cell r="D110">
            <v>36.76</v>
          </cell>
          <cell r="E110" t="str">
            <v>#</v>
          </cell>
        </row>
        <row r="111">
          <cell r="B111" t="str">
            <v>Other multi-person household</v>
          </cell>
          <cell r="C111" t="str">
            <v>S</v>
          </cell>
          <cell r="D111">
            <v>59.91</v>
          </cell>
          <cell r="E111" t="str">
            <v/>
          </cell>
        </row>
        <row r="112">
          <cell r="B112" t="str">
            <v>Other household with couple and/or child</v>
          </cell>
          <cell r="C112" t="str">
            <v>S</v>
          </cell>
          <cell r="D112">
            <v>50.13</v>
          </cell>
          <cell r="E112" t="str">
            <v/>
          </cell>
        </row>
        <row r="113">
          <cell r="B113" t="str">
            <v>One-person household</v>
          </cell>
          <cell r="C113">
            <v>6</v>
          </cell>
          <cell r="D113">
            <v>28.67</v>
          </cell>
          <cell r="E113" t="str">
            <v>#</v>
          </cell>
        </row>
        <row r="114">
          <cell r="B114" t="str">
            <v>Two-people household</v>
          </cell>
          <cell r="C114">
            <v>12</v>
          </cell>
          <cell r="D114">
            <v>31.78</v>
          </cell>
          <cell r="E114" t="str">
            <v>#</v>
          </cell>
        </row>
        <row r="115">
          <cell r="B115" t="str">
            <v>Three-people household</v>
          </cell>
          <cell r="C115">
            <v>12</v>
          </cell>
          <cell r="D115">
            <v>41.91</v>
          </cell>
          <cell r="E115" t="str">
            <v>#</v>
          </cell>
        </row>
        <row r="116">
          <cell r="B116" t="str">
            <v>Four-people household</v>
          </cell>
          <cell r="C116">
            <v>10</v>
          </cell>
          <cell r="D116">
            <v>39.26</v>
          </cell>
          <cell r="E116" t="str">
            <v>#</v>
          </cell>
        </row>
        <row r="117">
          <cell r="B117" t="str">
            <v>Five-or-more-people household</v>
          </cell>
          <cell r="C117">
            <v>13</v>
          </cell>
          <cell r="D117">
            <v>39.83</v>
          </cell>
          <cell r="E117" t="str">
            <v>#</v>
          </cell>
        </row>
        <row r="118">
          <cell r="B118" t="str">
            <v>No children in household</v>
          </cell>
          <cell r="C118">
            <v>24</v>
          </cell>
          <cell r="D118">
            <v>23.43</v>
          </cell>
          <cell r="E118" t="str">
            <v>#</v>
          </cell>
        </row>
        <row r="119">
          <cell r="B119" t="str">
            <v>One-child household</v>
          </cell>
          <cell r="C119">
            <v>10</v>
          </cell>
          <cell r="D119">
            <v>47.06</v>
          </cell>
          <cell r="E119" t="str">
            <v>#</v>
          </cell>
        </row>
        <row r="120">
          <cell r="B120" t="str">
            <v>Two-or-more-children household</v>
          </cell>
          <cell r="C120">
            <v>20</v>
          </cell>
          <cell r="D120">
            <v>28.79</v>
          </cell>
          <cell r="E120" t="str">
            <v>#</v>
          </cell>
        </row>
        <row r="121">
          <cell r="B121" t="str">
            <v>No children in household</v>
          </cell>
          <cell r="C121">
            <v>24</v>
          </cell>
          <cell r="D121">
            <v>23.43</v>
          </cell>
          <cell r="E121" t="str">
            <v>#</v>
          </cell>
        </row>
        <row r="122">
          <cell r="B122" t="str">
            <v>One-or-more-children household</v>
          </cell>
          <cell r="C122">
            <v>30</v>
          </cell>
          <cell r="D122">
            <v>25.39</v>
          </cell>
          <cell r="E122" t="str">
            <v>#</v>
          </cell>
        </row>
        <row r="123">
          <cell r="B123" t="str">
            <v>Yes, lived at current address</v>
          </cell>
          <cell r="C123">
            <v>40</v>
          </cell>
          <cell r="D123">
            <v>19.89</v>
          </cell>
          <cell r="E123" t="str">
            <v/>
          </cell>
        </row>
        <row r="124">
          <cell r="B124" t="str">
            <v>No, did not live at current address</v>
          </cell>
          <cell r="C124">
            <v>14</v>
          </cell>
          <cell r="D124">
            <v>37.380000000000003</v>
          </cell>
          <cell r="E124" t="str">
            <v>#</v>
          </cell>
        </row>
        <row r="125">
          <cell r="B125" t="str">
            <v>Owned</v>
          </cell>
          <cell r="C125">
            <v>22</v>
          </cell>
          <cell r="D125">
            <v>30.09</v>
          </cell>
          <cell r="E125" t="str">
            <v>#</v>
          </cell>
        </row>
        <row r="126">
          <cell r="B126" t="str">
            <v>Rented, private</v>
          </cell>
          <cell r="C126">
            <v>22</v>
          </cell>
          <cell r="D126">
            <v>24.27</v>
          </cell>
          <cell r="E126" t="str">
            <v>#</v>
          </cell>
        </row>
        <row r="127">
          <cell r="B127" t="str">
            <v>Rented, government</v>
          </cell>
          <cell r="C127">
            <v>9</v>
          </cell>
          <cell r="D127">
            <v>40.58</v>
          </cell>
          <cell r="E127" t="str">
            <v>#</v>
          </cell>
        </row>
        <row r="129">
          <cell r="B129"/>
          <cell r="C129"/>
          <cell r="D129"/>
          <cell r="E129"/>
        </row>
        <row r="130">
          <cell r="B130"/>
          <cell r="C130"/>
          <cell r="D130"/>
          <cell r="E130"/>
        </row>
      </sheetData>
      <sheetData sheetId="11">
        <row r="4">
          <cell r="B4" t="str">
            <v>New Zealand Average</v>
          </cell>
          <cell r="C4">
            <v>24</v>
          </cell>
          <cell r="D4">
            <v>25.99</v>
          </cell>
          <cell r="E4" t="str">
            <v>#</v>
          </cell>
        </row>
        <row r="5">
          <cell r="B5" t="str">
            <v>Male</v>
          </cell>
          <cell r="C5" t="str">
            <v>S</v>
          </cell>
          <cell r="D5">
            <v>60.52</v>
          </cell>
          <cell r="E5" t="str">
            <v/>
          </cell>
        </row>
        <row r="6">
          <cell r="B6" t="str">
            <v>Female</v>
          </cell>
          <cell r="C6">
            <v>22</v>
          </cell>
          <cell r="D6">
            <v>28.28</v>
          </cell>
          <cell r="E6" t="str">
            <v>#</v>
          </cell>
        </row>
        <row r="7">
          <cell r="B7" t="str">
            <v>Cis-male</v>
          </cell>
          <cell r="C7" t="str">
            <v>S</v>
          </cell>
          <cell r="D7">
            <v>60.52</v>
          </cell>
          <cell r="E7" t="str">
            <v/>
          </cell>
        </row>
        <row r="8">
          <cell r="B8" t="str">
            <v>Cis-female</v>
          </cell>
          <cell r="C8">
            <v>21</v>
          </cell>
          <cell r="D8">
            <v>28.57</v>
          </cell>
          <cell r="E8" t="str">
            <v>#</v>
          </cell>
        </row>
        <row r="9">
          <cell r="B9" t="str">
            <v>Gender-diverse or trans-gender</v>
          </cell>
          <cell r="C9" t="str">
            <v>S</v>
          </cell>
          <cell r="D9">
            <v>140.30000000000001</v>
          </cell>
          <cell r="E9" t="str">
            <v/>
          </cell>
        </row>
        <row r="10">
          <cell r="B10" t="str">
            <v>Heterosexual</v>
          </cell>
          <cell r="C10">
            <v>23</v>
          </cell>
          <cell r="D10">
            <v>26.64</v>
          </cell>
          <cell r="E10" t="str">
            <v>#</v>
          </cell>
        </row>
        <row r="11">
          <cell r="B11" t="str">
            <v>Gay or lesbian</v>
          </cell>
          <cell r="C11" t="str">
            <v>S</v>
          </cell>
          <cell r="D11">
            <v>186.26</v>
          </cell>
          <cell r="E11" t="str">
            <v/>
          </cell>
        </row>
        <row r="12">
          <cell r="B12" t="str">
            <v>Bisexual</v>
          </cell>
          <cell r="C12" t="str">
            <v>S</v>
          </cell>
          <cell r="D12">
            <v>97.42</v>
          </cell>
          <cell r="E12" t="str">
            <v/>
          </cell>
        </row>
        <row r="13">
          <cell r="B13" t="str">
            <v>Other sexual identity</v>
          </cell>
          <cell r="C13">
            <v>0</v>
          </cell>
          <cell r="D13" t="str">
            <v>.</v>
          </cell>
          <cell r="E13" t="str">
            <v/>
          </cell>
        </row>
        <row r="14">
          <cell r="B14" t="str">
            <v>People with diverse sexualities</v>
          </cell>
          <cell r="C14" t="str">
            <v>S</v>
          </cell>
          <cell r="D14">
            <v>85.74</v>
          </cell>
          <cell r="E14" t="str">
            <v/>
          </cell>
        </row>
        <row r="15">
          <cell r="B15" t="str">
            <v>Not LGBT</v>
          </cell>
          <cell r="C15">
            <v>23</v>
          </cell>
          <cell r="D15">
            <v>26.9</v>
          </cell>
          <cell r="E15" t="str">
            <v>#</v>
          </cell>
        </row>
        <row r="16">
          <cell r="B16" t="str">
            <v>LGBT</v>
          </cell>
          <cell r="C16" t="str">
            <v>S</v>
          </cell>
          <cell r="D16">
            <v>73.569999999999993</v>
          </cell>
          <cell r="E16" t="str">
            <v/>
          </cell>
        </row>
        <row r="17">
          <cell r="B17" t="str">
            <v>15–19 years</v>
          </cell>
          <cell r="C17" t="str">
            <v>S</v>
          </cell>
          <cell r="D17">
            <v>89.11</v>
          </cell>
          <cell r="E17" t="str">
            <v/>
          </cell>
        </row>
        <row r="18">
          <cell r="B18" t="str">
            <v>20–29 years</v>
          </cell>
          <cell r="C18">
            <v>7</v>
          </cell>
          <cell r="D18">
            <v>40.93</v>
          </cell>
          <cell r="E18" t="str">
            <v>#</v>
          </cell>
        </row>
        <row r="19">
          <cell r="B19" t="str">
            <v>30–39 years</v>
          </cell>
          <cell r="C19" t="str">
            <v>S</v>
          </cell>
          <cell r="D19">
            <v>54.01</v>
          </cell>
          <cell r="E19" t="str">
            <v/>
          </cell>
        </row>
        <row r="20">
          <cell r="B20" t="str">
            <v>40–49 years</v>
          </cell>
          <cell r="C20" t="str">
            <v>S</v>
          </cell>
          <cell r="D20">
            <v>70.06</v>
          </cell>
          <cell r="E20" t="str">
            <v/>
          </cell>
        </row>
        <row r="21">
          <cell r="B21" t="str">
            <v>50–59 years</v>
          </cell>
          <cell r="C21" t="str">
            <v>S</v>
          </cell>
          <cell r="D21">
            <v>79.61</v>
          </cell>
          <cell r="E21" t="str">
            <v/>
          </cell>
        </row>
        <row r="22">
          <cell r="B22" t="str">
            <v>60–64 years</v>
          </cell>
          <cell r="C22" t="str">
            <v>S</v>
          </cell>
          <cell r="D22">
            <v>113.79</v>
          </cell>
          <cell r="E22" t="str">
            <v/>
          </cell>
        </row>
        <row r="23">
          <cell r="B23" t="str">
            <v>65 years and over</v>
          </cell>
          <cell r="C23" t="str">
            <v>S</v>
          </cell>
          <cell r="D23">
            <v>95.84</v>
          </cell>
          <cell r="E23" t="str">
            <v/>
          </cell>
        </row>
        <row r="24">
          <cell r="B24" t="str">
            <v>15–29 years</v>
          </cell>
          <cell r="C24">
            <v>8</v>
          </cell>
          <cell r="D24">
            <v>37.04</v>
          </cell>
          <cell r="E24" t="str">
            <v>#</v>
          </cell>
        </row>
        <row r="25">
          <cell r="B25" t="str">
            <v>30–64 years</v>
          </cell>
          <cell r="C25">
            <v>15</v>
          </cell>
          <cell r="D25">
            <v>36.96</v>
          </cell>
          <cell r="E25" t="str">
            <v>#</v>
          </cell>
        </row>
        <row r="26">
          <cell r="B26" t="str">
            <v>65 years and over</v>
          </cell>
          <cell r="C26" t="str">
            <v>S</v>
          </cell>
          <cell r="D26">
            <v>95.84</v>
          </cell>
          <cell r="E26" t="str">
            <v/>
          </cell>
        </row>
        <row r="27">
          <cell r="B27" t="str">
            <v>15–19 years</v>
          </cell>
          <cell r="C27" t="str">
            <v>S</v>
          </cell>
          <cell r="D27">
            <v>89.11</v>
          </cell>
          <cell r="E27" t="str">
            <v/>
          </cell>
        </row>
        <row r="28">
          <cell r="B28" t="str">
            <v>20–29 years</v>
          </cell>
          <cell r="C28">
            <v>7</v>
          </cell>
          <cell r="D28">
            <v>40.93</v>
          </cell>
          <cell r="E28" t="str">
            <v>#</v>
          </cell>
        </row>
        <row r="29">
          <cell r="B29" t="str">
            <v>NZ European</v>
          </cell>
          <cell r="C29">
            <v>18</v>
          </cell>
          <cell r="D29">
            <v>32.369999999999997</v>
          </cell>
          <cell r="E29" t="str">
            <v>#</v>
          </cell>
        </row>
        <row r="30">
          <cell r="B30" t="str">
            <v>Māori</v>
          </cell>
          <cell r="C30">
            <v>8</v>
          </cell>
          <cell r="D30">
            <v>38.36</v>
          </cell>
          <cell r="E30" t="str">
            <v>#</v>
          </cell>
        </row>
        <row r="31">
          <cell r="B31" t="str">
            <v>Pacific peoples</v>
          </cell>
          <cell r="C31" t="str">
            <v>S</v>
          </cell>
          <cell r="D31">
            <v>68.41</v>
          </cell>
          <cell r="E31" t="str">
            <v/>
          </cell>
        </row>
        <row r="32">
          <cell r="B32" t="str">
            <v>Asian</v>
          </cell>
          <cell r="C32" t="str">
            <v>S</v>
          </cell>
          <cell r="D32">
            <v>139.88</v>
          </cell>
          <cell r="E32" t="str">
            <v/>
          </cell>
        </row>
        <row r="33">
          <cell r="B33" t="str">
            <v>Chinese</v>
          </cell>
          <cell r="C33">
            <v>0</v>
          </cell>
          <cell r="D33" t="str">
            <v>.</v>
          </cell>
          <cell r="E33" t="str">
            <v/>
          </cell>
        </row>
        <row r="34">
          <cell r="B34" t="str">
            <v>Indian</v>
          </cell>
          <cell r="C34" t="str">
            <v>S</v>
          </cell>
          <cell r="D34">
            <v>139.88</v>
          </cell>
          <cell r="E34" t="str">
            <v/>
          </cell>
        </row>
        <row r="35">
          <cell r="B35" t="str">
            <v>Other ethnicity</v>
          </cell>
          <cell r="C35">
            <v>0</v>
          </cell>
          <cell r="D35" t="str">
            <v>.</v>
          </cell>
          <cell r="E35" t="str">
            <v/>
          </cell>
        </row>
        <row r="36">
          <cell r="B36" t="str">
            <v>Other ethnicity (except European and Māori)</v>
          </cell>
          <cell r="C36" t="str">
            <v>S</v>
          </cell>
          <cell r="D36">
            <v>64.069999999999993</v>
          </cell>
          <cell r="E36" t="str">
            <v/>
          </cell>
        </row>
        <row r="37">
          <cell r="B37" t="str">
            <v>Other ethnicity (except European, Māori and Asian)</v>
          </cell>
          <cell r="C37" t="str">
            <v>S</v>
          </cell>
          <cell r="D37">
            <v>68.41</v>
          </cell>
          <cell r="E37" t="str">
            <v/>
          </cell>
        </row>
        <row r="38">
          <cell r="B38" t="str">
            <v>Other ethnicity (except European, Māori and Pacific)</v>
          </cell>
          <cell r="C38" t="str">
            <v>S</v>
          </cell>
          <cell r="D38">
            <v>139.88</v>
          </cell>
          <cell r="E38" t="str">
            <v/>
          </cell>
        </row>
        <row r="39">
          <cell r="B39">
            <v>2018</v>
          </cell>
          <cell r="C39">
            <v>14</v>
          </cell>
          <cell r="D39">
            <v>34.770000000000003</v>
          </cell>
          <cell r="E39" t="str">
            <v>#</v>
          </cell>
        </row>
        <row r="40">
          <cell r="B40" t="str">
            <v>2019/20</v>
          </cell>
          <cell r="C40">
            <v>10</v>
          </cell>
          <cell r="D40">
            <v>36.159999999999997</v>
          </cell>
          <cell r="E40" t="str">
            <v>#</v>
          </cell>
        </row>
        <row r="41">
          <cell r="B41" t="str">
            <v>Auckland</v>
          </cell>
          <cell r="C41" t="str">
            <v>S</v>
          </cell>
          <cell r="D41">
            <v>50.9</v>
          </cell>
          <cell r="E41" t="str">
            <v/>
          </cell>
        </row>
        <row r="42">
          <cell r="B42" t="str">
            <v>Wellington</v>
          </cell>
          <cell r="C42" t="str">
            <v>S</v>
          </cell>
          <cell r="D42">
            <v>58.98</v>
          </cell>
          <cell r="E42" t="str">
            <v/>
          </cell>
        </row>
        <row r="43">
          <cell r="B43" t="str">
            <v>Rest of North Island</v>
          </cell>
          <cell r="C43">
            <v>7</v>
          </cell>
          <cell r="D43">
            <v>36.979999999999997</v>
          </cell>
          <cell r="E43" t="str">
            <v>#</v>
          </cell>
        </row>
        <row r="44">
          <cell r="B44" t="str">
            <v>Canterbury</v>
          </cell>
          <cell r="C44" t="str">
            <v>S</v>
          </cell>
          <cell r="D44">
            <v>73.77</v>
          </cell>
          <cell r="E44" t="str">
            <v/>
          </cell>
        </row>
        <row r="45">
          <cell r="B45" t="str">
            <v>Rest of South Island</v>
          </cell>
          <cell r="C45" t="str">
            <v>S</v>
          </cell>
          <cell r="D45">
            <v>65.59</v>
          </cell>
          <cell r="E45" t="str">
            <v/>
          </cell>
        </row>
        <row r="46">
          <cell r="B46" t="str">
            <v>Major urban area</v>
          </cell>
          <cell r="C46">
            <v>12</v>
          </cell>
          <cell r="D46">
            <v>36.76</v>
          </cell>
          <cell r="E46" t="str">
            <v>#</v>
          </cell>
        </row>
        <row r="47">
          <cell r="B47" t="str">
            <v>Large urban area</v>
          </cell>
          <cell r="C47" t="str">
            <v>S</v>
          </cell>
          <cell r="D47">
            <v>54.64</v>
          </cell>
          <cell r="E47" t="str">
            <v/>
          </cell>
        </row>
        <row r="48">
          <cell r="B48" t="str">
            <v>Medium urban area</v>
          </cell>
          <cell r="C48" t="str">
            <v>S</v>
          </cell>
          <cell r="D48">
            <v>108.87</v>
          </cell>
          <cell r="E48" t="str">
            <v/>
          </cell>
        </row>
        <row r="49">
          <cell r="B49" t="str">
            <v>Small urban area</v>
          </cell>
          <cell r="C49" t="str">
            <v>S</v>
          </cell>
          <cell r="D49">
            <v>60.49</v>
          </cell>
          <cell r="E49" t="str">
            <v/>
          </cell>
        </row>
        <row r="50">
          <cell r="B50" t="str">
            <v>Rural settlement/rural other</v>
          </cell>
          <cell r="C50" t="str">
            <v>S</v>
          </cell>
          <cell r="D50">
            <v>73.83</v>
          </cell>
          <cell r="E50" t="str">
            <v/>
          </cell>
        </row>
        <row r="51">
          <cell r="B51" t="str">
            <v>Major urban area</v>
          </cell>
          <cell r="C51">
            <v>12</v>
          </cell>
          <cell r="D51">
            <v>36.76</v>
          </cell>
          <cell r="E51" t="str">
            <v>#</v>
          </cell>
        </row>
        <row r="52">
          <cell r="B52" t="str">
            <v>Medium/large urban area</v>
          </cell>
          <cell r="C52" t="str">
            <v>S</v>
          </cell>
          <cell r="D52">
            <v>56.04</v>
          </cell>
          <cell r="E52" t="str">
            <v/>
          </cell>
        </row>
        <row r="53">
          <cell r="B53" t="str">
            <v>Small urban/rural area</v>
          </cell>
          <cell r="C53">
            <v>5</v>
          </cell>
          <cell r="D53">
            <v>47.78</v>
          </cell>
          <cell r="E53" t="str">
            <v>#</v>
          </cell>
        </row>
        <row r="54">
          <cell r="B54" t="str">
            <v>Quintile 1 (least deprived)</v>
          </cell>
          <cell r="C54" t="str">
            <v>S</v>
          </cell>
          <cell r="D54">
            <v>67.64</v>
          </cell>
          <cell r="E54" t="str">
            <v/>
          </cell>
        </row>
        <row r="55">
          <cell r="B55" t="str">
            <v>Quintile 2</v>
          </cell>
          <cell r="C55" t="str">
            <v>S</v>
          </cell>
          <cell r="D55">
            <v>93.73</v>
          </cell>
          <cell r="E55" t="str">
            <v/>
          </cell>
        </row>
        <row r="56">
          <cell r="B56" t="str">
            <v>Quintile 3</v>
          </cell>
          <cell r="C56" t="str">
            <v>S</v>
          </cell>
          <cell r="D56">
            <v>89.69</v>
          </cell>
          <cell r="E56" t="str">
            <v/>
          </cell>
        </row>
        <row r="57">
          <cell r="B57" t="str">
            <v>Quintile 4</v>
          </cell>
          <cell r="C57" t="str">
            <v>S</v>
          </cell>
          <cell r="D57">
            <v>52.29</v>
          </cell>
          <cell r="E57" t="str">
            <v/>
          </cell>
        </row>
        <row r="58">
          <cell r="B58" t="str">
            <v>Quintile 5 (most deprived)</v>
          </cell>
          <cell r="C58">
            <v>8</v>
          </cell>
          <cell r="D58">
            <v>33.21</v>
          </cell>
          <cell r="E58" t="str">
            <v>#</v>
          </cell>
        </row>
        <row r="59">
          <cell r="B59" t="str">
            <v>Had partner within last 12 months</v>
          </cell>
          <cell r="C59">
            <v>24</v>
          </cell>
          <cell r="D59">
            <v>25.99</v>
          </cell>
          <cell r="E59" t="str">
            <v>#</v>
          </cell>
        </row>
        <row r="60">
          <cell r="B60" t="str">
            <v>Has ever had a partner</v>
          </cell>
          <cell r="C60">
            <v>24</v>
          </cell>
          <cell r="D60">
            <v>25.99</v>
          </cell>
          <cell r="E60" t="str">
            <v>#</v>
          </cell>
        </row>
        <row r="61">
          <cell r="B61" t="str">
            <v>Partnered – legally registered</v>
          </cell>
          <cell r="C61">
            <v>10</v>
          </cell>
          <cell r="D61">
            <v>43.06</v>
          </cell>
          <cell r="E61" t="str">
            <v>#</v>
          </cell>
        </row>
        <row r="62">
          <cell r="B62" t="str">
            <v>Partnered – not legally registered</v>
          </cell>
          <cell r="C62">
            <v>4</v>
          </cell>
          <cell r="D62">
            <v>49.33</v>
          </cell>
          <cell r="E62" t="str">
            <v>#</v>
          </cell>
        </row>
        <row r="63">
          <cell r="B63" t="str">
            <v>Non-partnered</v>
          </cell>
          <cell r="C63">
            <v>10</v>
          </cell>
          <cell r="D63">
            <v>46.73</v>
          </cell>
          <cell r="E63" t="str">
            <v>#</v>
          </cell>
        </row>
        <row r="64">
          <cell r="B64" t="str">
            <v>Never married and never in a civil union</v>
          </cell>
          <cell r="C64">
            <v>6</v>
          </cell>
          <cell r="D64">
            <v>41.44</v>
          </cell>
          <cell r="E64" t="str">
            <v>#</v>
          </cell>
        </row>
        <row r="65">
          <cell r="B65" t="str">
            <v>Divorced</v>
          </cell>
          <cell r="C65" t="str">
            <v>S</v>
          </cell>
          <cell r="D65">
            <v>74.209999999999994</v>
          </cell>
          <cell r="E65" t="str">
            <v/>
          </cell>
        </row>
        <row r="66">
          <cell r="B66" t="str">
            <v>Widowed/surviving partner</v>
          </cell>
          <cell r="C66">
            <v>0</v>
          </cell>
          <cell r="D66" t="str">
            <v>.</v>
          </cell>
          <cell r="E66" t="str">
            <v/>
          </cell>
        </row>
        <row r="67">
          <cell r="B67" t="str">
            <v>Separated</v>
          </cell>
          <cell r="C67" t="str">
            <v>S</v>
          </cell>
          <cell r="D67">
            <v>61.33</v>
          </cell>
          <cell r="E67" t="str">
            <v/>
          </cell>
        </row>
        <row r="68">
          <cell r="B68" t="str">
            <v>Married/civil union/de facto</v>
          </cell>
          <cell r="C68">
            <v>10</v>
          </cell>
          <cell r="D68">
            <v>43.06</v>
          </cell>
          <cell r="E68" t="str">
            <v>#</v>
          </cell>
        </row>
        <row r="69">
          <cell r="B69" t="str">
            <v>Adults with disability</v>
          </cell>
          <cell r="C69" t="str">
            <v>S</v>
          </cell>
          <cell r="D69">
            <v>106.76</v>
          </cell>
          <cell r="E69" t="str">
            <v/>
          </cell>
        </row>
        <row r="70">
          <cell r="B70" t="str">
            <v>Adults without disability</v>
          </cell>
          <cell r="C70">
            <v>21</v>
          </cell>
          <cell r="D70">
            <v>26.58</v>
          </cell>
          <cell r="E70" t="str">
            <v>#</v>
          </cell>
        </row>
        <row r="71">
          <cell r="B71" t="str">
            <v>Low level of psychological distress</v>
          </cell>
          <cell r="C71">
            <v>19</v>
          </cell>
          <cell r="D71">
            <v>29.55</v>
          </cell>
          <cell r="E71" t="str">
            <v>#</v>
          </cell>
        </row>
        <row r="72">
          <cell r="B72" t="str">
            <v>Moderate level of psychological distress</v>
          </cell>
          <cell r="C72" t="str">
            <v>S</v>
          </cell>
          <cell r="D72">
            <v>78.98</v>
          </cell>
          <cell r="E72" t="str">
            <v/>
          </cell>
        </row>
        <row r="73">
          <cell r="B73" t="str">
            <v>High level of psychological distress</v>
          </cell>
          <cell r="C73" t="str">
            <v>S</v>
          </cell>
          <cell r="D73">
            <v>59.88</v>
          </cell>
          <cell r="E73" t="str">
            <v/>
          </cell>
        </row>
        <row r="74">
          <cell r="B74" t="str">
            <v>No probable serious mental illness</v>
          </cell>
          <cell r="C74">
            <v>19</v>
          </cell>
          <cell r="D74">
            <v>29.55</v>
          </cell>
          <cell r="E74" t="str">
            <v>#</v>
          </cell>
        </row>
        <row r="75">
          <cell r="B75" t="str">
            <v>Probable serious mental illness</v>
          </cell>
          <cell r="C75" t="str">
            <v>S</v>
          </cell>
          <cell r="D75">
            <v>78.98</v>
          </cell>
          <cell r="E75" t="str">
            <v/>
          </cell>
        </row>
        <row r="76">
          <cell r="B76" t="str">
            <v>Employed</v>
          </cell>
          <cell r="C76">
            <v>14</v>
          </cell>
          <cell r="D76">
            <v>36.409999999999997</v>
          </cell>
          <cell r="E76" t="str">
            <v>#</v>
          </cell>
        </row>
        <row r="77">
          <cell r="B77" t="str">
            <v>Unemployed</v>
          </cell>
          <cell r="C77" t="str">
            <v>S</v>
          </cell>
          <cell r="D77">
            <v>123.96</v>
          </cell>
          <cell r="E77" t="str">
            <v/>
          </cell>
        </row>
        <row r="78">
          <cell r="B78" t="str">
            <v>Retired</v>
          </cell>
          <cell r="C78" t="str">
            <v>S</v>
          </cell>
          <cell r="D78">
            <v>107.5</v>
          </cell>
          <cell r="E78" t="str">
            <v/>
          </cell>
        </row>
        <row r="79">
          <cell r="B79" t="str">
            <v>Home or caring duties or voluntary work</v>
          </cell>
          <cell r="C79" t="str">
            <v>S</v>
          </cell>
          <cell r="D79">
            <v>55.41</v>
          </cell>
          <cell r="E79" t="str">
            <v/>
          </cell>
        </row>
        <row r="80">
          <cell r="B80" t="str">
            <v>Not employed, studying</v>
          </cell>
          <cell r="C80" t="str">
            <v>S</v>
          </cell>
          <cell r="D80">
            <v>86.36</v>
          </cell>
          <cell r="E80" t="str">
            <v/>
          </cell>
        </row>
        <row r="81">
          <cell r="B81" t="str">
            <v>Not employed, not actively seeking work/unable to work</v>
          </cell>
          <cell r="C81" t="str">
            <v>S</v>
          </cell>
          <cell r="D81">
            <v>85.22</v>
          </cell>
          <cell r="E81" t="str">
            <v/>
          </cell>
        </row>
        <row r="82">
          <cell r="B82" t="str">
            <v>Other employment status</v>
          </cell>
          <cell r="C82" t="str">
            <v>S</v>
          </cell>
          <cell r="D82">
            <v>103.43</v>
          </cell>
          <cell r="E82" t="str">
            <v/>
          </cell>
        </row>
        <row r="83">
          <cell r="B83" t="str">
            <v>Not in the labour force</v>
          </cell>
          <cell r="C83">
            <v>9</v>
          </cell>
          <cell r="D83">
            <v>36.26</v>
          </cell>
          <cell r="E83" t="str">
            <v>#</v>
          </cell>
        </row>
        <row r="84">
          <cell r="B84" t="str">
            <v>Personal income: $20,000 or less</v>
          </cell>
          <cell r="C84" t="str">
            <v>S</v>
          </cell>
          <cell r="D84">
            <v>52.27</v>
          </cell>
          <cell r="E84" t="str">
            <v/>
          </cell>
        </row>
        <row r="85">
          <cell r="B85" t="str">
            <v>Personal income: $20,001–$40,000</v>
          </cell>
          <cell r="C85">
            <v>6</v>
          </cell>
          <cell r="D85">
            <v>40.58</v>
          </cell>
          <cell r="E85" t="str">
            <v>#</v>
          </cell>
        </row>
        <row r="86">
          <cell r="B86" t="str">
            <v>Personal income: $40,001–$60,000</v>
          </cell>
          <cell r="C86" t="str">
            <v>S</v>
          </cell>
          <cell r="D86">
            <v>51.84</v>
          </cell>
          <cell r="E86" t="str">
            <v/>
          </cell>
        </row>
        <row r="87">
          <cell r="B87" t="str">
            <v>Personal income: $60,001 or more</v>
          </cell>
          <cell r="C87" t="str">
            <v>S</v>
          </cell>
          <cell r="D87">
            <v>53.28</v>
          </cell>
          <cell r="E87" t="str">
            <v/>
          </cell>
        </row>
        <row r="88">
          <cell r="B88" t="str">
            <v>Household income: $40,000 or less</v>
          </cell>
          <cell r="C88">
            <v>7</v>
          </cell>
          <cell r="D88">
            <v>39.5</v>
          </cell>
          <cell r="E88" t="str">
            <v>#</v>
          </cell>
        </row>
        <row r="89">
          <cell r="B89" t="str">
            <v>Household income: $40,001–$60,000</v>
          </cell>
          <cell r="C89">
            <v>4</v>
          </cell>
          <cell r="D89">
            <v>49.02</v>
          </cell>
          <cell r="E89" t="str">
            <v>#</v>
          </cell>
        </row>
        <row r="90">
          <cell r="B90" t="str">
            <v>Household income: $60,001–$100,000</v>
          </cell>
          <cell r="C90" t="str">
            <v>S</v>
          </cell>
          <cell r="D90">
            <v>61.39</v>
          </cell>
          <cell r="E90" t="str">
            <v/>
          </cell>
        </row>
        <row r="91">
          <cell r="B91" t="str">
            <v>Household income: $100,001 or more</v>
          </cell>
          <cell r="C91" t="str">
            <v>S</v>
          </cell>
          <cell r="D91">
            <v>51.75</v>
          </cell>
          <cell r="E91" t="str">
            <v/>
          </cell>
        </row>
        <row r="92">
          <cell r="B92" t="str">
            <v>Not at all limited</v>
          </cell>
          <cell r="C92" t="str">
            <v>S</v>
          </cell>
          <cell r="D92">
            <v>57.19</v>
          </cell>
          <cell r="E92" t="str">
            <v/>
          </cell>
        </row>
        <row r="93">
          <cell r="B93" t="str">
            <v>A little limited</v>
          </cell>
          <cell r="C93" t="str">
            <v>S</v>
          </cell>
          <cell r="D93">
            <v>66.989999999999995</v>
          </cell>
          <cell r="E93" t="str">
            <v/>
          </cell>
        </row>
        <row r="94">
          <cell r="B94" t="str">
            <v>Quite limited</v>
          </cell>
          <cell r="C94" t="str">
            <v>S</v>
          </cell>
          <cell r="D94">
            <v>65.44</v>
          </cell>
          <cell r="E94" t="str">
            <v/>
          </cell>
        </row>
        <row r="95">
          <cell r="B95" t="str">
            <v>Very limited</v>
          </cell>
          <cell r="C95" t="str">
            <v>S</v>
          </cell>
          <cell r="D95">
            <v>71.989999999999995</v>
          </cell>
          <cell r="E95" t="str">
            <v/>
          </cell>
        </row>
        <row r="96">
          <cell r="B96" t="str">
            <v>Couldn't buy it</v>
          </cell>
          <cell r="C96">
            <v>8</v>
          </cell>
          <cell r="D96">
            <v>34.61</v>
          </cell>
          <cell r="E96" t="str">
            <v>#</v>
          </cell>
        </row>
        <row r="97">
          <cell r="B97" t="str">
            <v>Not at all limited</v>
          </cell>
          <cell r="C97" t="str">
            <v>S</v>
          </cell>
          <cell r="D97">
            <v>57.19</v>
          </cell>
          <cell r="E97" t="str">
            <v/>
          </cell>
        </row>
        <row r="98">
          <cell r="B98" t="str">
            <v>A little limited</v>
          </cell>
          <cell r="C98" t="str">
            <v>S</v>
          </cell>
          <cell r="D98">
            <v>66.989999999999995</v>
          </cell>
          <cell r="E98" t="str">
            <v/>
          </cell>
        </row>
        <row r="99">
          <cell r="B99" t="str">
            <v>Quite or very limited</v>
          </cell>
          <cell r="C99">
            <v>5</v>
          </cell>
          <cell r="D99">
            <v>47.6</v>
          </cell>
          <cell r="E99" t="str">
            <v>#</v>
          </cell>
        </row>
        <row r="100">
          <cell r="B100" t="str">
            <v>Couldn't buy it</v>
          </cell>
          <cell r="C100">
            <v>8</v>
          </cell>
          <cell r="D100">
            <v>34.61</v>
          </cell>
          <cell r="E100" t="str">
            <v>#</v>
          </cell>
        </row>
        <row r="101">
          <cell r="B101" t="str">
            <v>Yes, can meet unexpected expense</v>
          </cell>
          <cell r="C101">
            <v>16</v>
          </cell>
          <cell r="D101">
            <v>34.159999999999997</v>
          </cell>
          <cell r="E101" t="str">
            <v>#</v>
          </cell>
        </row>
        <row r="102">
          <cell r="B102" t="str">
            <v>No, cannot meet unexpected expense</v>
          </cell>
          <cell r="C102">
            <v>7</v>
          </cell>
          <cell r="D102">
            <v>39.299999999999997</v>
          </cell>
          <cell r="E102" t="str">
            <v>#</v>
          </cell>
        </row>
        <row r="103">
          <cell r="B103" t="str">
            <v>Household had no vehicle access</v>
          </cell>
          <cell r="C103" t="str">
            <v>S</v>
          </cell>
          <cell r="D103">
            <v>59.57</v>
          </cell>
          <cell r="E103" t="str">
            <v/>
          </cell>
        </row>
        <row r="104">
          <cell r="B104" t="str">
            <v>Household had vehicle access</v>
          </cell>
          <cell r="C104">
            <v>22</v>
          </cell>
          <cell r="D104">
            <v>27.77</v>
          </cell>
          <cell r="E104" t="str">
            <v>#</v>
          </cell>
        </row>
        <row r="105">
          <cell r="B105" t="str">
            <v>Household had no access to device</v>
          </cell>
          <cell r="C105" t="str">
            <v>S</v>
          </cell>
          <cell r="D105">
            <v>107.87</v>
          </cell>
          <cell r="E105" t="str">
            <v/>
          </cell>
        </row>
        <row r="106">
          <cell r="B106" t="str">
            <v>Household had access to device</v>
          </cell>
          <cell r="C106">
            <v>24</v>
          </cell>
          <cell r="D106">
            <v>26.75</v>
          </cell>
          <cell r="E106" t="str">
            <v>#</v>
          </cell>
        </row>
        <row r="107">
          <cell r="B107" t="str">
            <v>One person household</v>
          </cell>
          <cell r="C107">
            <v>3</v>
          </cell>
          <cell r="D107">
            <v>40.590000000000003</v>
          </cell>
          <cell r="E107" t="str">
            <v>#</v>
          </cell>
        </row>
        <row r="108">
          <cell r="B108" t="str">
            <v>One parent with child(ren)</v>
          </cell>
          <cell r="C108">
            <v>6</v>
          </cell>
          <cell r="D108">
            <v>43.8</v>
          </cell>
          <cell r="E108" t="str">
            <v>#</v>
          </cell>
        </row>
        <row r="109">
          <cell r="B109" t="str">
            <v>Couple only</v>
          </cell>
          <cell r="C109" t="str">
            <v>S</v>
          </cell>
          <cell r="D109">
            <v>70.42</v>
          </cell>
          <cell r="E109" t="str">
            <v/>
          </cell>
        </row>
        <row r="110">
          <cell r="B110" t="str">
            <v>Couple with child(ren)</v>
          </cell>
          <cell r="C110" t="str">
            <v>S</v>
          </cell>
          <cell r="D110">
            <v>57.5</v>
          </cell>
          <cell r="E110" t="str">
            <v/>
          </cell>
        </row>
        <row r="111">
          <cell r="B111" t="str">
            <v>Other multi-person household</v>
          </cell>
          <cell r="C111" t="str">
            <v>S</v>
          </cell>
          <cell r="D111">
            <v>99.05</v>
          </cell>
          <cell r="E111" t="str">
            <v/>
          </cell>
        </row>
        <row r="112">
          <cell r="B112" t="str">
            <v>Other household with couple and/or child</v>
          </cell>
          <cell r="C112" t="str">
            <v>S</v>
          </cell>
          <cell r="D112">
            <v>67.83</v>
          </cell>
          <cell r="E112" t="str">
            <v/>
          </cell>
        </row>
        <row r="113">
          <cell r="B113" t="str">
            <v>One-person household</v>
          </cell>
          <cell r="C113">
            <v>3</v>
          </cell>
          <cell r="D113">
            <v>40.590000000000003</v>
          </cell>
          <cell r="E113" t="str">
            <v>#</v>
          </cell>
        </row>
        <row r="114">
          <cell r="B114" t="str">
            <v>Two-people household</v>
          </cell>
          <cell r="C114" t="str">
            <v>S</v>
          </cell>
          <cell r="D114">
            <v>50.22</v>
          </cell>
          <cell r="E114" t="str">
            <v/>
          </cell>
        </row>
        <row r="115">
          <cell r="B115" t="str">
            <v>Three-people household</v>
          </cell>
          <cell r="C115" t="str">
            <v>S</v>
          </cell>
          <cell r="D115">
            <v>55.26</v>
          </cell>
          <cell r="E115" t="str">
            <v/>
          </cell>
        </row>
        <row r="116">
          <cell r="B116" t="str">
            <v>Four-people household</v>
          </cell>
          <cell r="C116" t="str">
            <v>S</v>
          </cell>
          <cell r="D116">
            <v>50.02</v>
          </cell>
          <cell r="E116" t="str">
            <v/>
          </cell>
        </row>
        <row r="117">
          <cell r="B117" t="str">
            <v>Five-or-more-people household</v>
          </cell>
          <cell r="C117" t="str">
            <v>S</v>
          </cell>
          <cell r="D117">
            <v>63.87</v>
          </cell>
          <cell r="E117" t="str">
            <v/>
          </cell>
        </row>
        <row r="118">
          <cell r="B118" t="str">
            <v>No children in household</v>
          </cell>
          <cell r="C118">
            <v>10</v>
          </cell>
          <cell r="D118">
            <v>34.520000000000003</v>
          </cell>
          <cell r="E118" t="str">
            <v>#</v>
          </cell>
        </row>
        <row r="119">
          <cell r="B119" t="str">
            <v>One-child household</v>
          </cell>
          <cell r="C119" t="str">
            <v>S</v>
          </cell>
          <cell r="D119">
            <v>77.95</v>
          </cell>
          <cell r="E119" t="str">
            <v/>
          </cell>
        </row>
        <row r="120">
          <cell r="B120" t="str">
            <v>Two-or-more-children household</v>
          </cell>
          <cell r="C120">
            <v>9</v>
          </cell>
          <cell r="D120">
            <v>43.42</v>
          </cell>
          <cell r="E120" t="str">
            <v>#</v>
          </cell>
        </row>
        <row r="121">
          <cell r="B121" t="str">
            <v>No children in household</v>
          </cell>
          <cell r="C121">
            <v>10</v>
          </cell>
          <cell r="D121">
            <v>34.520000000000003</v>
          </cell>
          <cell r="E121" t="str">
            <v>#</v>
          </cell>
        </row>
        <row r="122">
          <cell r="B122" t="str">
            <v>One-or-more-children household</v>
          </cell>
          <cell r="C122">
            <v>14</v>
          </cell>
          <cell r="D122">
            <v>38.93</v>
          </cell>
          <cell r="E122" t="str">
            <v>#</v>
          </cell>
        </row>
        <row r="123">
          <cell r="B123" t="str">
            <v>Yes, lived at current address</v>
          </cell>
          <cell r="C123">
            <v>17</v>
          </cell>
          <cell r="D123">
            <v>33.340000000000003</v>
          </cell>
          <cell r="E123" t="str">
            <v>#</v>
          </cell>
        </row>
        <row r="124">
          <cell r="B124" t="str">
            <v>No, did not live at current address</v>
          </cell>
          <cell r="C124">
            <v>7</v>
          </cell>
          <cell r="D124">
            <v>42.04</v>
          </cell>
          <cell r="E124" t="str">
            <v>#</v>
          </cell>
        </row>
        <row r="125">
          <cell r="B125" t="str">
            <v>Owned</v>
          </cell>
          <cell r="C125">
            <v>11</v>
          </cell>
          <cell r="D125">
            <v>42.71</v>
          </cell>
          <cell r="E125" t="str">
            <v>#</v>
          </cell>
        </row>
        <row r="126">
          <cell r="B126" t="str">
            <v>Rented, private</v>
          </cell>
          <cell r="C126">
            <v>9</v>
          </cell>
          <cell r="D126">
            <v>34.159999999999997</v>
          </cell>
          <cell r="E126" t="str">
            <v>#</v>
          </cell>
        </row>
        <row r="127">
          <cell r="B127" t="str">
            <v>Rented, government</v>
          </cell>
          <cell r="C127" t="str">
            <v>S</v>
          </cell>
          <cell r="D127">
            <v>61.5</v>
          </cell>
          <cell r="E127" t="str">
            <v/>
          </cell>
        </row>
        <row r="129">
          <cell r="B129"/>
          <cell r="C129"/>
          <cell r="D129"/>
          <cell r="E129"/>
        </row>
        <row r="130">
          <cell r="B130"/>
          <cell r="C130"/>
          <cell r="D130"/>
          <cell r="E130"/>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Vnopart 1.0"/>
      <sheetName val="FVnopart 1.1"/>
      <sheetName val="FVnopart 1.2"/>
      <sheetName val="FVnopart 1.3"/>
      <sheetName val="FVnopart 1.4"/>
      <sheetName val="FVnopart 1.5"/>
      <sheetName val="FVnopart 2.0"/>
      <sheetName val="FVnopart 2.1"/>
      <sheetName val="FVnopart 2.2"/>
      <sheetName val="FVnopart 2.3"/>
      <sheetName val="FVnopart 2.4"/>
      <sheetName val="FVnopart 2.5"/>
      <sheetName val="Overall 1.0"/>
      <sheetName val="Overall 1.1"/>
      <sheetName val="Overall 1.2"/>
      <sheetName val="Overall 1.3"/>
      <sheetName val="Overall 2.0"/>
      <sheetName val="Overall 2.1"/>
      <sheetName val="Overall 2.2"/>
      <sheetName val="Overall 2.3"/>
      <sheetName val="Overall 2.4"/>
      <sheetName val="Overall 2.5"/>
      <sheetName val="Overall 2.8"/>
      <sheetName val="Overall 2.9"/>
      <sheetName val="Overall 2.10"/>
      <sheetName val="Overall 2.11"/>
      <sheetName val="Overall 2.12"/>
      <sheetName val="Overall 2.13"/>
      <sheetName val="Overall 2.16"/>
      <sheetName val="Overall 2.17"/>
      <sheetName val="Overall 2.18"/>
      <sheetName val="Overall 2.19"/>
      <sheetName val="Overall 2.20"/>
      <sheetName val="Overall 2.21"/>
      <sheetName val="Overall 2.24"/>
      <sheetName val="Overall 2.25"/>
      <sheetName val="Overall 2.26"/>
      <sheetName val="Overall 2.27"/>
      <sheetName val="Overall 3.0"/>
      <sheetName val="Overall 3.1"/>
    </sheetNames>
    <sheetDataSet>
      <sheetData sheetId="0">
        <row r="4">
          <cell r="B4" t="str">
            <v>New Zealand Average</v>
          </cell>
          <cell r="C4">
            <v>76.760000000000005</v>
          </cell>
          <cell r="D4">
            <v>11.16</v>
          </cell>
          <cell r="E4" t="str">
            <v>.</v>
          </cell>
          <cell r="F4" t="str">
            <v/>
          </cell>
        </row>
        <row r="5">
          <cell r="B5" t="str">
            <v>Male</v>
          </cell>
          <cell r="C5">
            <v>81.45</v>
          </cell>
          <cell r="D5">
            <v>22.89</v>
          </cell>
          <cell r="E5" t="str">
            <v>.</v>
          </cell>
          <cell r="F5" t="str">
            <v/>
          </cell>
        </row>
        <row r="6">
          <cell r="B6" t="str">
            <v>Female</v>
          </cell>
          <cell r="C6">
            <v>75.38</v>
          </cell>
          <cell r="D6">
            <v>13.01</v>
          </cell>
          <cell r="E6" t="str">
            <v>.</v>
          </cell>
          <cell r="F6" t="str">
            <v/>
          </cell>
        </row>
        <row r="7">
          <cell r="B7" t="str">
            <v>Gender diverse</v>
          </cell>
          <cell r="C7" t="str">
            <v>S</v>
          </cell>
          <cell r="D7">
            <v>139.82</v>
          </cell>
          <cell r="E7" t="str">
            <v/>
          </cell>
          <cell r="F7" t="str">
            <v/>
          </cell>
        </row>
        <row r="8">
          <cell r="B8" t="str">
            <v>Cis-male</v>
          </cell>
          <cell r="C8">
            <v>81.45</v>
          </cell>
          <cell r="D8">
            <v>22.89</v>
          </cell>
          <cell r="E8" t="str">
            <v>.</v>
          </cell>
          <cell r="F8" t="str">
            <v/>
          </cell>
        </row>
        <row r="9">
          <cell r="B9" t="str">
            <v>Cis-female</v>
          </cell>
          <cell r="C9">
            <v>75.38</v>
          </cell>
          <cell r="D9">
            <v>13.01</v>
          </cell>
          <cell r="E9" t="str">
            <v>.</v>
          </cell>
          <cell r="F9" t="str">
            <v/>
          </cell>
        </row>
        <row r="10">
          <cell r="B10" t="str">
            <v>Gender-diverse or trans-gender</v>
          </cell>
          <cell r="C10" t="str">
            <v>S</v>
          </cell>
          <cell r="D10">
            <v>139.82</v>
          </cell>
          <cell r="E10" t="str">
            <v/>
          </cell>
          <cell r="F10" t="str">
            <v/>
          </cell>
        </row>
        <row r="11">
          <cell r="B11" t="str">
            <v>Heterosexual</v>
          </cell>
          <cell r="C11">
            <v>76.42</v>
          </cell>
          <cell r="D11">
            <v>11.73</v>
          </cell>
          <cell r="E11" t="str">
            <v>.</v>
          </cell>
          <cell r="F11" t="str">
            <v/>
          </cell>
        </row>
        <row r="12">
          <cell r="B12" t="str">
            <v>Gay or lesbian</v>
          </cell>
          <cell r="C12" t="str">
            <v>Ŝ</v>
          </cell>
          <cell r="D12">
            <v>0</v>
          </cell>
          <cell r="E12" t="str">
            <v/>
          </cell>
          <cell r="F12" t="str">
            <v>*</v>
          </cell>
        </row>
        <row r="13">
          <cell r="B13" t="str">
            <v>Bisexual</v>
          </cell>
          <cell r="C13" t="str">
            <v>S</v>
          </cell>
          <cell r="D13">
            <v>75.05</v>
          </cell>
          <cell r="E13" t="str">
            <v/>
          </cell>
          <cell r="F13" t="str">
            <v/>
          </cell>
        </row>
        <row r="14">
          <cell r="B14" t="str">
            <v>Other sexual identity</v>
          </cell>
          <cell r="C14" t="str">
            <v>Ŝ</v>
          </cell>
          <cell r="D14">
            <v>0</v>
          </cell>
          <cell r="E14" t="str">
            <v/>
          </cell>
          <cell r="F14" t="str">
            <v>*</v>
          </cell>
        </row>
        <row r="15">
          <cell r="B15" t="str">
            <v>People with diverse sexualities</v>
          </cell>
          <cell r="C15" t="str">
            <v>S</v>
          </cell>
          <cell r="D15">
            <v>49.51</v>
          </cell>
          <cell r="E15" t="str">
            <v/>
          </cell>
          <cell r="F15" t="str">
            <v/>
          </cell>
        </row>
        <row r="16">
          <cell r="B16" t="str">
            <v>Not LGBT</v>
          </cell>
          <cell r="C16">
            <v>77.010000000000005</v>
          </cell>
          <cell r="D16">
            <v>11.63</v>
          </cell>
          <cell r="E16" t="str">
            <v>.</v>
          </cell>
          <cell r="F16" t="str">
            <v/>
          </cell>
        </row>
        <row r="17">
          <cell r="B17" t="str">
            <v>LGBT</v>
          </cell>
          <cell r="C17" t="str">
            <v>S</v>
          </cell>
          <cell r="D17">
            <v>49.32</v>
          </cell>
          <cell r="E17" t="str">
            <v/>
          </cell>
          <cell r="F17" t="str">
            <v/>
          </cell>
        </row>
        <row r="18">
          <cell r="B18" t="str">
            <v>15–19 years</v>
          </cell>
          <cell r="C18" t="str">
            <v>S</v>
          </cell>
          <cell r="D18">
            <v>27.75</v>
          </cell>
          <cell r="E18" t="str">
            <v/>
          </cell>
          <cell r="F18" t="str">
            <v>*</v>
          </cell>
        </row>
        <row r="19">
          <cell r="B19" t="str">
            <v>20–29 years</v>
          </cell>
          <cell r="C19">
            <v>85.41</v>
          </cell>
          <cell r="D19">
            <v>21.53</v>
          </cell>
          <cell r="E19" t="str">
            <v>.</v>
          </cell>
          <cell r="F19" t="str">
            <v/>
          </cell>
        </row>
        <row r="20">
          <cell r="B20" t="str">
            <v>30–39 years</v>
          </cell>
          <cell r="C20" t="str">
            <v>Ŝ</v>
          </cell>
          <cell r="D20">
            <v>10.93</v>
          </cell>
          <cell r="E20" t="str">
            <v/>
          </cell>
          <cell r="F20" t="str">
            <v/>
          </cell>
        </row>
        <row r="21">
          <cell r="B21" t="str">
            <v>40–49 years</v>
          </cell>
          <cell r="C21">
            <v>73.22</v>
          </cell>
          <cell r="D21">
            <v>23.54</v>
          </cell>
          <cell r="E21" t="str">
            <v>.</v>
          </cell>
          <cell r="F21" t="str">
            <v/>
          </cell>
        </row>
        <row r="22">
          <cell r="B22" t="str">
            <v>50–59 years</v>
          </cell>
          <cell r="C22">
            <v>72.28</v>
          </cell>
          <cell r="D22">
            <v>34.89</v>
          </cell>
          <cell r="E22" t="str">
            <v>.</v>
          </cell>
          <cell r="F22" t="str">
            <v/>
          </cell>
        </row>
        <row r="23">
          <cell r="B23" t="str">
            <v>60–64 years</v>
          </cell>
          <cell r="C23" t="str">
            <v>S</v>
          </cell>
          <cell r="D23">
            <v>63.97</v>
          </cell>
          <cell r="E23" t="str">
            <v/>
          </cell>
          <cell r="F23" t="str">
            <v/>
          </cell>
        </row>
        <row r="24">
          <cell r="B24" t="str">
            <v>65 years and over</v>
          </cell>
          <cell r="C24">
            <v>80.150000000000006</v>
          </cell>
          <cell r="D24">
            <v>36.47</v>
          </cell>
          <cell r="E24" t="str">
            <v>.</v>
          </cell>
          <cell r="F24" t="str">
            <v/>
          </cell>
        </row>
        <row r="25">
          <cell r="B25" t="str">
            <v>15–29 years</v>
          </cell>
          <cell r="C25" t="str">
            <v>S</v>
          </cell>
          <cell r="D25">
            <v>34.979999999999997</v>
          </cell>
          <cell r="E25" t="str">
            <v/>
          </cell>
          <cell r="F25" t="str">
            <v/>
          </cell>
        </row>
        <row r="26">
          <cell r="B26" t="str">
            <v>30–64 years</v>
          </cell>
          <cell r="C26">
            <v>81.39</v>
          </cell>
          <cell r="D26">
            <v>11.51</v>
          </cell>
          <cell r="E26" t="str">
            <v>.</v>
          </cell>
          <cell r="F26" t="str">
            <v/>
          </cell>
        </row>
        <row r="27">
          <cell r="B27" t="str">
            <v>65 years and over</v>
          </cell>
          <cell r="C27">
            <v>80.150000000000006</v>
          </cell>
          <cell r="D27">
            <v>36.47</v>
          </cell>
          <cell r="E27" t="str">
            <v>.</v>
          </cell>
          <cell r="F27" t="str">
            <v/>
          </cell>
        </row>
        <row r="28">
          <cell r="B28" t="str">
            <v>15–19 years</v>
          </cell>
          <cell r="C28" t="str">
            <v>S</v>
          </cell>
          <cell r="D28">
            <v>27.75</v>
          </cell>
          <cell r="E28" t="str">
            <v/>
          </cell>
          <cell r="F28" t="str">
            <v>*</v>
          </cell>
        </row>
        <row r="29">
          <cell r="B29" t="str">
            <v>20–29 years</v>
          </cell>
          <cell r="C29">
            <v>85.41</v>
          </cell>
          <cell r="D29">
            <v>21.53</v>
          </cell>
          <cell r="E29" t="str">
            <v>.</v>
          </cell>
          <cell r="F29" t="str">
            <v/>
          </cell>
        </row>
        <row r="30">
          <cell r="B30" t="str">
            <v>NZ European</v>
          </cell>
          <cell r="C30">
            <v>69.63</v>
          </cell>
          <cell r="D30">
            <v>15.08</v>
          </cell>
          <cell r="E30" t="str">
            <v>.</v>
          </cell>
          <cell r="F30" t="str">
            <v/>
          </cell>
        </row>
        <row r="31">
          <cell r="B31" t="str">
            <v>Māori</v>
          </cell>
          <cell r="C31" t="str">
            <v>Ŝ</v>
          </cell>
          <cell r="D31">
            <v>7.84</v>
          </cell>
          <cell r="E31" t="str">
            <v/>
          </cell>
          <cell r="F31" t="str">
            <v/>
          </cell>
        </row>
        <row r="32">
          <cell r="B32" t="str">
            <v>Pacific peoples</v>
          </cell>
          <cell r="C32" t="str">
            <v>Ŝ</v>
          </cell>
          <cell r="D32">
            <v>9.2200000000000006</v>
          </cell>
          <cell r="E32" t="str">
            <v/>
          </cell>
          <cell r="F32" t="str">
            <v/>
          </cell>
        </row>
        <row r="33">
          <cell r="B33" t="str">
            <v>Asian</v>
          </cell>
          <cell r="C33" t="str">
            <v>S</v>
          </cell>
          <cell r="D33">
            <v>44.36</v>
          </cell>
          <cell r="E33" t="str">
            <v/>
          </cell>
          <cell r="F33" t="str">
            <v/>
          </cell>
        </row>
        <row r="34">
          <cell r="B34" t="str">
            <v>Chinese</v>
          </cell>
          <cell r="C34" t="str">
            <v>S</v>
          </cell>
          <cell r="D34">
            <v>163.51</v>
          </cell>
          <cell r="E34" t="str">
            <v/>
          </cell>
          <cell r="F34" t="str">
            <v/>
          </cell>
        </row>
        <row r="35">
          <cell r="B35" t="str">
            <v>Indian</v>
          </cell>
          <cell r="C35" t="str">
            <v>Ŝ</v>
          </cell>
          <cell r="D35">
            <v>0</v>
          </cell>
          <cell r="E35" t="str">
            <v/>
          </cell>
          <cell r="F35" t="str">
            <v>*</v>
          </cell>
        </row>
        <row r="36">
          <cell r="B36" t="str">
            <v>Other Asian ethnicity</v>
          </cell>
          <cell r="C36" t="str">
            <v>Ŝ</v>
          </cell>
          <cell r="D36">
            <v>0</v>
          </cell>
          <cell r="E36" t="str">
            <v/>
          </cell>
          <cell r="F36" t="str">
            <v>*</v>
          </cell>
        </row>
        <row r="37">
          <cell r="B37" t="str">
            <v>Other ethnicity (except European and Māori)</v>
          </cell>
          <cell r="C37" t="str">
            <v>Ŝ</v>
          </cell>
          <cell r="D37">
            <v>17.940000000000001</v>
          </cell>
          <cell r="E37" t="str">
            <v/>
          </cell>
          <cell r="F37" t="str">
            <v/>
          </cell>
        </row>
        <row r="38">
          <cell r="B38" t="str">
            <v>Other ethnicity (except European, Māori and Asian)</v>
          </cell>
          <cell r="C38" t="str">
            <v>Ŝ</v>
          </cell>
          <cell r="D38">
            <v>9.2200000000000006</v>
          </cell>
          <cell r="E38" t="str">
            <v/>
          </cell>
          <cell r="F38" t="str">
            <v/>
          </cell>
        </row>
        <row r="39">
          <cell r="B39" t="str">
            <v>Other ethnicity (except European, Māori and Pacific)</v>
          </cell>
          <cell r="C39" t="str">
            <v>S</v>
          </cell>
          <cell r="D39">
            <v>44.36</v>
          </cell>
          <cell r="E39" t="str">
            <v/>
          </cell>
          <cell r="F39" t="str">
            <v/>
          </cell>
        </row>
        <row r="40">
          <cell r="B40">
            <v>2018</v>
          </cell>
          <cell r="C40">
            <v>73.22</v>
          </cell>
          <cell r="D40">
            <v>17.03</v>
          </cell>
          <cell r="E40" t="str">
            <v>.</v>
          </cell>
          <cell r="F40" t="str">
            <v/>
          </cell>
        </row>
        <row r="41">
          <cell r="B41" t="str">
            <v>2019/20</v>
          </cell>
          <cell r="C41">
            <v>81.709999999999994</v>
          </cell>
          <cell r="D41">
            <v>13.64</v>
          </cell>
          <cell r="E41" t="str">
            <v>.</v>
          </cell>
          <cell r="F41" t="str">
            <v/>
          </cell>
        </row>
        <row r="42">
          <cell r="B42" t="str">
            <v>Auckland</v>
          </cell>
          <cell r="C42" t="str">
            <v>S</v>
          </cell>
          <cell r="D42">
            <v>34.369999999999997</v>
          </cell>
          <cell r="E42" t="str">
            <v/>
          </cell>
          <cell r="F42" t="str">
            <v/>
          </cell>
        </row>
        <row r="43">
          <cell r="B43" t="str">
            <v>Wellington</v>
          </cell>
          <cell r="C43" t="str">
            <v>S</v>
          </cell>
          <cell r="D43">
            <v>52.33</v>
          </cell>
          <cell r="E43" t="str">
            <v/>
          </cell>
          <cell r="F43" t="str">
            <v/>
          </cell>
        </row>
        <row r="44">
          <cell r="B44" t="str">
            <v>Rest of North Island</v>
          </cell>
          <cell r="C44" t="str">
            <v>Ŝ</v>
          </cell>
          <cell r="D44">
            <v>12.46</v>
          </cell>
          <cell r="E44" t="str">
            <v/>
          </cell>
          <cell r="F44" t="str">
            <v/>
          </cell>
        </row>
        <row r="45">
          <cell r="B45" t="str">
            <v>Canterbury</v>
          </cell>
          <cell r="C45" t="str">
            <v>Ŝ</v>
          </cell>
          <cell r="D45">
            <v>15.69</v>
          </cell>
          <cell r="E45" t="str">
            <v/>
          </cell>
          <cell r="F45" t="str">
            <v/>
          </cell>
        </row>
        <row r="46">
          <cell r="B46" t="str">
            <v>Rest of South Island</v>
          </cell>
          <cell r="C46">
            <v>74.34</v>
          </cell>
          <cell r="D46">
            <v>27.84</v>
          </cell>
          <cell r="E46" t="str">
            <v>.</v>
          </cell>
          <cell r="F46" t="str">
            <v/>
          </cell>
        </row>
        <row r="47">
          <cell r="B47" t="str">
            <v>Major urban area</v>
          </cell>
          <cell r="C47">
            <v>63.32</v>
          </cell>
          <cell r="D47">
            <v>19.86</v>
          </cell>
          <cell r="E47" t="str">
            <v>.</v>
          </cell>
          <cell r="F47" t="str">
            <v/>
          </cell>
        </row>
        <row r="48">
          <cell r="B48" t="str">
            <v>Large urban area</v>
          </cell>
          <cell r="C48" t="str">
            <v>Ŝ</v>
          </cell>
          <cell r="D48">
            <v>17.14</v>
          </cell>
          <cell r="E48" t="str">
            <v/>
          </cell>
          <cell r="F48" t="str">
            <v/>
          </cell>
        </row>
        <row r="49">
          <cell r="B49" t="str">
            <v>Medium urban area</v>
          </cell>
          <cell r="C49">
            <v>79.48</v>
          </cell>
          <cell r="D49">
            <v>34.700000000000003</v>
          </cell>
          <cell r="E49" t="str">
            <v>.</v>
          </cell>
          <cell r="F49" t="str">
            <v/>
          </cell>
        </row>
        <row r="50">
          <cell r="B50" t="str">
            <v>Small urban area</v>
          </cell>
          <cell r="C50" t="str">
            <v>Ŝ</v>
          </cell>
          <cell r="D50">
            <v>5.61</v>
          </cell>
          <cell r="E50" t="str">
            <v/>
          </cell>
          <cell r="F50" t="str">
            <v>*</v>
          </cell>
        </row>
        <row r="51">
          <cell r="B51" t="str">
            <v>Rural settlement/rural other</v>
          </cell>
          <cell r="C51">
            <v>77.349999999999994</v>
          </cell>
          <cell r="D51">
            <v>28.3</v>
          </cell>
          <cell r="E51" t="str">
            <v>.</v>
          </cell>
          <cell r="F51" t="str">
            <v/>
          </cell>
        </row>
        <row r="52">
          <cell r="B52" t="str">
            <v>Major urban area</v>
          </cell>
          <cell r="C52">
            <v>63.32</v>
          </cell>
          <cell r="D52">
            <v>19.86</v>
          </cell>
          <cell r="E52" t="str">
            <v>.</v>
          </cell>
          <cell r="F52" t="str">
            <v/>
          </cell>
        </row>
        <row r="53">
          <cell r="B53" t="str">
            <v>Medium/large urban area</v>
          </cell>
          <cell r="C53" t="str">
            <v>Ŝ</v>
          </cell>
          <cell r="D53">
            <v>15.1</v>
          </cell>
          <cell r="E53" t="str">
            <v/>
          </cell>
          <cell r="F53" t="str">
            <v/>
          </cell>
        </row>
        <row r="54">
          <cell r="B54" t="str">
            <v>Small urban/rural area</v>
          </cell>
          <cell r="C54" t="str">
            <v>Ŝ</v>
          </cell>
          <cell r="D54">
            <v>16.149999999999999</v>
          </cell>
          <cell r="E54" t="str">
            <v/>
          </cell>
          <cell r="F54" t="str">
            <v/>
          </cell>
        </row>
        <row r="55">
          <cell r="B55" t="str">
            <v>Quintile 1 (least deprived)</v>
          </cell>
          <cell r="C55" t="str">
            <v>S</v>
          </cell>
          <cell r="D55">
            <v>42.23</v>
          </cell>
          <cell r="E55" t="str">
            <v/>
          </cell>
          <cell r="F55" t="str">
            <v/>
          </cell>
        </row>
        <row r="56">
          <cell r="B56" t="str">
            <v>Quintile 2</v>
          </cell>
          <cell r="C56" t="str">
            <v>S</v>
          </cell>
          <cell r="D56">
            <v>42.72</v>
          </cell>
          <cell r="E56" t="str">
            <v/>
          </cell>
          <cell r="F56" t="str">
            <v/>
          </cell>
        </row>
        <row r="57">
          <cell r="B57" t="str">
            <v>Quintile 3</v>
          </cell>
          <cell r="C57">
            <v>75.72</v>
          </cell>
          <cell r="D57">
            <v>26.66</v>
          </cell>
          <cell r="E57" t="str">
            <v>.</v>
          </cell>
          <cell r="F57" t="str">
            <v/>
          </cell>
        </row>
        <row r="58">
          <cell r="B58" t="str">
            <v>Quintile 4</v>
          </cell>
          <cell r="C58">
            <v>78.72</v>
          </cell>
          <cell r="D58">
            <v>21.21</v>
          </cell>
          <cell r="E58" t="str">
            <v>.</v>
          </cell>
          <cell r="F58" t="str">
            <v/>
          </cell>
        </row>
        <row r="59">
          <cell r="B59" t="str">
            <v>Quintile 5 (most deprived)</v>
          </cell>
          <cell r="C59" t="str">
            <v>Ŝ</v>
          </cell>
          <cell r="D59">
            <v>9.26</v>
          </cell>
          <cell r="E59" t="str">
            <v/>
          </cell>
          <cell r="F59" t="str">
            <v/>
          </cell>
        </row>
        <row r="60">
          <cell r="B60" t="str">
            <v>Did not have partner within last 12 months</v>
          </cell>
          <cell r="C60">
            <v>76.760000000000005</v>
          </cell>
          <cell r="D60">
            <v>11.16</v>
          </cell>
          <cell r="E60" t="str">
            <v>.</v>
          </cell>
          <cell r="F60" t="str">
            <v/>
          </cell>
        </row>
        <row r="61">
          <cell r="B61" t="str">
            <v>Has ever had a partner</v>
          </cell>
          <cell r="C61">
            <v>75.67</v>
          </cell>
          <cell r="D61">
            <v>12.13</v>
          </cell>
          <cell r="E61" t="str">
            <v>.</v>
          </cell>
          <cell r="F61" t="str">
            <v/>
          </cell>
        </row>
        <row r="62">
          <cell r="B62" t="str">
            <v>Has never had a partner</v>
          </cell>
          <cell r="C62">
            <v>87.7</v>
          </cell>
          <cell r="D62">
            <v>24.08</v>
          </cell>
          <cell r="E62" t="str">
            <v>.</v>
          </cell>
          <cell r="F62" t="str">
            <v/>
          </cell>
        </row>
        <row r="63">
          <cell r="B63" t="str">
            <v>Non-partnered</v>
          </cell>
          <cell r="C63">
            <v>76.760000000000005</v>
          </cell>
          <cell r="D63">
            <v>11.16</v>
          </cell>
          <cell r="E63" t="str">
            <v>.</v>
          </cell>
          <cell r="F63" t="str">
            <v/>
          </cell>
        </row>
        <row r="64">
          <cell r="B64" t="str">
            <v>Never married and never in a civil union</v>
          </cell>
          <cell r="C64">
            <v>68.64</v>
          </cell>
          <cell r="D64">
            <v>23.36</v>
          </cell>
          <cell r="E64" t="str">
            <v>.</v>
          </cell>
          <cell r="F64" t="str">
            <v/>
          </cell>
        </row>
        <row r="65">
          <cell r="B65" t="str">
            <v>Divorced</v>
          </cell>
          <cell r="C65">
            <v>73.27</v>
          </cell>
          <cell r="D65">
            <v>26.14</v>
          </cell>
          <cell r="E65" t="str">
            <v>.</v>
          </cell>
          <cell r="F65" t="str">
            <v/>
          </cell>
        </row>
        <row r="66">
          <cell r="B66" t="str">
            <v>Widowed/surviving partner</v>
          </cell>
          <cell r="C66" t="str">
            <v>S</v>
          </cell>
          <cell r="D66">
            <v>49.12</v>
          </cell>
          <cell r="E66" t="str">
            <v/>
          </cell>
          <cell r="F66" t="str">
            <v/>
          </cell>
        </row>
        <row r="67">
          <cell r="B67" t="str">
            <v>Separated</v>
          </cell>
          <cell r="C67" t="str">
            <v>Ŝ</v>
          </cell>
          <cell r="D67">
            <v>15.73</v>
          </cell>
          <cell r="E67" t="str">
            <v/>
          </cell>
          <cell r="F67" t="str">
            <v/>
          </cell>
        </row>
        <row r="68">
          <cell r="B68" t="str">
            <v>Married/civil union/de facto</v>
          </cell>
          <cell r="C68" t="str">
            <v>Ŝ</v>
          </cell>
          <cell r="D68">
            <v>0</v>
          </cell>
          <cell r="E68" t="str">
            <v/>
          </cell>
          <cell r="F68" t="str">
            <v>*</v>
          </cell>
        </row>
        <row r="69">
          <cell r="B69" t="str">
            <v>Adults with disability</v>
          </cell>
          <cell r="C69">
            <v>87.25</v>
          </cell>
          <cell r="D69">
            <v>29.53</v>
          </cell>
          <cell r="E69" t="str">
            <v>.</v>
          </cell>
          <cell r="F69" t="str">
            <v/>
          </cell>
        </row>
        <row r="70">
          <cell r="B70" t="str">
            <v>Adults without disability</v>
          </cell>
          <cell r="C70">
            <v>76.47</v>
          </cell>
          <cell r="D70">
            <v>11.51</v>
          </cell>
          <cell r="E70" t="str">
            <v>.</v>
          </cell>
          <cell r="F70" t="str">
            <v/>
          </cell>
        </row>
        <row r="71">
          <cell r="B71" t="str">
            <v>Low level of psychological distress</v>
          </cell>
          <cell r="C71">
            <v>74.739999999999995</v>
          </cell>
          <cell r="D71">
            <v>13.14</v>
          </cell>
          <cell r="E71" t="str">
            <v>.</v>
          </cell>
          <cell r="F71" t="str">
            <v/>
          </cell>
        </row>
        <row r="72">
          <cell r="B72" t="str">
            <v>Moderate level of psychological distress</v>
          </cell>
          <cell r="C72">
            <v>86.72</v>
          </cell>
          <cell r="D72">
            <v>20.3</v>
          </cell>
          <cell r="E72" t="str">
            <v>.</v>
          </cell>
          <cell r="F72" t="str">
            <v/>
          </cell>
        </row>
        <row r="73">
          <cell r="B73" t="str">
            <v>High level of psychological distress</v>
          </cell>
          <cell r="C73" t="str">
            <v>Ŝ</v>
          </cell>
          <cell r="D73">
            <v>18.68</v>
          </cell>
          <cell r="E73" t="str">
            <v/>
          </cell>
          <cell r="F73" t="str">
            <v/>
          </cell>
        </row>
        <row r="74">
          <cell r="B74" t="str">
            <v>No probable serious mental illness</v>
          </cell>
          <cell r="C74">
            <v>74.739999999999995</v>
          </cell>
          <cell r="D74">
            <v>13.14</v>
          </cell>
          <cell r="E74" t="str">
            <v>.</v>
          </cell>
          <cell r="F74" t="str">
            <v/>
          </cell>
        </row>
        <row r="75">
          <cell r="B75" t="str">
            <v>Probable serious mental illness</v>
          </cell>
          <cell r="C75">
            <v>86.72</v>
          </cell>
          <cell r="D75">
            <v>20.3</v>
          </cell>
          <cell r="E75" t="str">
            <v>.</v>
          </cell>
          <cell r="F75" t="str">
            <v/>
          </cell>
        </row>
        <row r="76">
          <cell r="B76" t="str">
            <v>Employed</v>
          </cell>
          <cell r="C76">
            <v>73.48</v>
          </cell>
          <cell r="D76">
            <v>17.21</v>
          </cell>
          <cell r="E76" t="str">
            <v>.</v>
          </cell>
          <cell r="F76" t="str">
            <v/>
          </cell>
        </row>
        <row r="77">
          <cell r="B77" t="str">
            <v>Unemployed</v>
          </cell>
          <cell r="C77">
            <v>81.83</v>
          </cell>
          <cell r="D77">
            <v>25.55</v>
          </cell>
          <cell r="E77" t="str">
            <v>.</v>
          </cell>
          <cell r="F77" t="str">
            <v/>
          </cell>
        </row>
        <row r="78">
          <cell r="B78" t="str">
            <v>Retired</v>
          </cell>
          <cell r="C78" t="str">
            <v>S</v>
          </cell>
          <cell r="D78">
            <v>50.36</v>
          </cell>
          <cell r="E78" t="str">
            <v/>
          </cell>
          <cell r="F78" t="str">
            <v/>
          </cell>
        </row>
        <row r="79">
          <cell r="B79" t="str">
            <v>Home or caring duties or voluntary work</v>
          </cell>
          <cell r="C79" t="str">
            <v>Ŝ</v>
          </cell>
          <cell r="D79">
            <v>15.41</v>
          </cell>
          <cell r="E79" t="str">
            <v/>
          </cell>
          <cell r="F79" t="str">
            <v/>
          </cell>
        </row>
        <row r="80">
          <cell r="B80" t="str">
            <v>Not employed, studying</v>
          </cell>
          <cell r="C80" t="str">
            <v>S</v>
          </cell>
          <cell r="D80">
            <v>67.87</v>
          </cell>
          <cell r="E80" t="str">
            <v/>
          </cell>
          <cell r="F80" t="str">
            <v/>
          </cell>
        </row>
        <row r="81">
          <cell r="B81" t="str">
            <v>Not employed, not actively seeking work/unable to work</v>
          </cell>
          <cell r="C81">
            <v>86.85</v>
          </cell>
          <cell r="D81">
            <v>21.65</v>
          </cell>
          <cell r="E81" t="str">
            <v>.</v>
          </cell>
          <cell r="F81" t="str">
            <v/>
          </cell>
        </row>
        <row r="82">
          <cell r="B82" t="str">
            <v>Other employment status</v>
          </cell>
          <cell r="C82" t="str">
            <v>S</v>
          </cell>
          <cell r="D82">
            <v>51.16</v>
          </cell>
          <cell r="E82" t="str">
            <v/>
          </cell>
          <cell r="F82" t="str">
            <v/>
          </cell>
        </row>
        <row r="83">
          <cell r="B83" t="str">
            <v>Not in the labour force</v>
          </cell>
          <cell r="C83" t="str">
            <v>Ŝ</v>
          </cell>
          <cell r="D83">
            <v>14.04</v>
          </cell>
          <cell r="E83" t="str">
            <v/>
          </cell>
          <cell r="F83" t="str">
            <v/>
          </cell>
        </row>
        <row r="84">
          <cell r="B84" t="str">
            <v>Personal income: $20,000 or less</v>
          </cell>
          <cell r="C84">
            <v>55.83</v>
          </cell>
          <cell r="D84">
            <v>24.84</v>
          </cell>
          <cell r="E84" t="str">
            <v>.</v>
          </cell>
          <cell r="F84" t="str">
            <v/>
          </cell>
        </row>
        <row r="85">
          <cell r="B85" t="str">
            <v>Personal income: $20,001–$40,000</v>
          </cell>
          <cell r="C85" t="str">
            <v>Ŝ</v>
          </cell>
          <cell r="D85">
            <v>9.07</v>
          </cell>
          <cell r="E85" t="str">
            <v/>
          </cell>
          <cell r="F85" t="str">
            <v/>
          </cell>
        </row>
        <row r="86">
          <cell r="B86" t="str">
            <v>Personal income: $40,001–$60,000</v>
          </cell>
          <cell r="C86" t="str">
            <v>Ŝ</v>
          </cell>
          <cell r="D86">
            <v>19.77</v>
          </cell>
          <cell r="E86" t="str">
            <v/>
          </cell>
          <cell r="F86" t="str">
            <v/>
          </cell>
        </row>
        <row r="87">
          <cell r="B87" t="str">
            <v>Personal income: $60,001 or more</v>
          </cell>
          <cell r="C87" t="str">
            <v>S</v>
          </cell>
          <cell r="D87">
            <v>45.32</v>
          </cell>
          <cell r="E87" t="str">
            <v/>
          </cell>
          <cell r="F87" t="str">
            <v/>
          </cell>
        </row>
        <row r="88">
          <cell r="B88" t="str">
            <v>Household income: $40,000 or less</v>
          </cell>
          <cell r="C88">
            <v>80.55</v>
          </cell>
          <cell r="D88">
            <v>13.85</v>
          </cell>
          <cell r="E88" t="str">
            <v>.</v>
          </cell>
          <cell r="F88" t="str">
            <v/>
          </cell>
        </row>
        <row r="89">
          <cell r="B89" t="str">
            <v>Household income: $40,001–$60,000</v>
          </cell>
          <cell r="C89">
            <v>79.959999999999994</v>
          </cell>
          <cell r="D89">
            <v>27.49</v>
          </cell>
          <cell r="E89" t="str">
            <v>.</v>
          </cell>
          <cell r="F89" t="str">
            <v/>
          </cell>
        </row>
        <row r="90">
          <cell r="B90" t="str">
            <v>Household income: $60,001–$100,000</v>
          </cell>
          <cell r="C90">
            <v>72.98</v>
          </cell>
          <cell r="D90">
            <v>25.96</v>
          </cell>
          <cell r="E90" t="str">
            <v>.</v>
          </cell>
          <cell r="F90" t="str">
            <v/>
          </cell>
        </row>
        <row r="91">
          <cell r="B91" t="str">
            <v>Household income: $100,001 or more</v>
          </cell>
          <cell r="C91" t="str">
            <v>S</v>
          </cell>
          <cell r="D91">
            <v>65.209999999999994</v>
          </cell>
          <cell r="E91" t="str">
            <v/>
          </cell>
          <cell r="F91" t="str">
            <v/>
          </cell>
        </row>
        <row r="92">
          <cell r="B92" t="str">
            <v>Not at all limited</v>
          </cell>
          <cell r="C92">
            <v>76.569999999999993</v>
          </cell>
          <cell r="D92">
            <v>28.69</v>
          </cell>
          <cell r="E92" t="str">
            <v>.</v>
          </cell>
          <cell r="F92" t="str">
            <v/>
          </cell>
        </row>
        <row r="93">
          <cell r="B93" t="str">
            <v>A little limited</v>
          </cell>
          <cell r="C93" t="str">
            <v>S</v>
          </cell>
          <cell r="D93">
            <v>42.49</v>
          </cell>
          <cell r="E93" t="str">
            <v/>
          </cell>
          <cell r="F93" t="str">
            <v/>
          </cell>
        </row>
        <row r="94">
          <cell r="B94" t="str">
            <v>Quite limited</v>
          </cell>
          <cell r="C94" t="str">
            <v>S</v>
          </cell>
          <cell r="D94">
            <v>59.06</v>
          </cell>
          <cell r="E94" t="str">
            <v/>
          </cell>
          <cell r="F94" t="str">
            <v/>
          </cell>
        </row>
        <row r="95">
          <cell r="B95" t="str">
            <v>Very limited</v>
          </cell>
          <cell r="C95">
            <v>83.73</v>
          </cell>
          <cell r="D95">
            <v>29.16</v>
          </cell>
          <cell r="E95" t="str">
            <v>.</v>
          </cell>
          <cell r="F95" t="str">
            <v/>
          </cell>
        </row>
        <row r="96">
          <cell r="B96" t="str">
            <v>Couldn't buy it</v>
          </cell>
          <cell r="C96">
            <v>85.91</v>
          </cell>
          <cell r="D96">
            <v>13.22</v>
          </cell>
          <cell r="E96" t="str">
            <v>.</v>
          </cell>
          <cell r="F96" t="str">
            <v/>
          </cell>
        </row>
        <row r="97">
          <cell r="B97" t="str">
            <v>Not at all limited</v>
          </cell>
          <cell r="C97">
            <v>76.569999999999993</v>
          </cell>
          <cell r="D97">
            <v>28.69</v>
          </cell>
          <cell r="E97" t="str">
            <v>.</v>
          </cell>
          <cell r="F97" t="str">
            <v/>
          </cell>
        </row>
        <row r="98">
          <cell r="B98" t="str">
            <v>A little limited</v>
          </cell>
          <cell r="C98" t="str">
            <v>S</v>
          </cell>
          <cell r="D98">
            <v>42.49</v>
          </cell>
          <cell r="E98" t="str">
            <v/>
          </cell>
          <cell r="F98" t="str">
            <v/>
          </cell>
        </row>
        <row r="99">
          <cell r="B99" t="str">
            <v>Quite or very limited</v>
          </cell>
          <cell r="C99">
            <v>74.42</v>
          </cell>
          <cell r="D99">
            <v>23.85</v>
          </cell>
          <cell r="E99" t="str">
            <v>.</v>
          </cell>
          <cell r="F99" t="str">
            <v/>
          </cell>
        </row>
        <row r="100">
          <cell r="B100" t="str">
            <v>Couldn't buy it</v>
          </cell>
          <cell r="C100">
            <v>85.91</v>
          </cell>
          <cell r="D100">
            <v>13.22</v>
          </cell>
          <cell r="E100" t="str">
            <v>.</v>
          </cell>
          <cell r="F100" t="str">
            <v/>
          </cell>
        </row>
        <row r="101">
          <cell r="B101" t="str">
            <v>Yes, can meet unexpected expense</v>
          </cell>
          <cell r="C101">
            <v>65.239999999999995</v>
          </cell>
          <cell r="D101">
            <v>20.65</v>
          </cell>
          <cell r="E101" t="str">
            <v>.</v>
          </cell>
          <cell r="F101" t="str">
            <v/>
          </cell>
        </row>
        <row r="102">
          <cell r="B102" t="str">
            <v>No, cannot meet unexpected expense</v>
          </cell>
          <cell r="C102">
            <v>85.93</v>
          </cell>
          <cell r="D102">
            <v>10.65</v>
          </cell>
          <cell r="E102" t="str">
            <v>.</v>
          </cell>
          <cell r="F102" t="str">
            <v/>
          </cell>
        </row>
        <row r="103">
          <cell r="B103" t="str">
            <v>Household had no vehicle access</v>
          </cell>
          <cell r="C103">
            <v>77.28</v>
          </cell>
          <cell r="D103">
            <v>28.2</v>
          </cell>
          <cell r="E103" t="str">
            <v>.</v>
          </cell>
          <cell r="F103" t="str">
            <v/>
          </cell>
        </row>
        <row r="104">
          <cell r="B104" t="str">
            <v>Household had vehicle access</v>
          </cell>
          <cell r="C104">
            <v>76.7</v>
          </cell>
          <cell r="D104">
            <v>11.84</v>
          </cell>
          <cell r="E104" t="str">
            <v>.</v>
          </cell>
          <cell r="F104" t="str">
            <v/>
          </cell>
        </row>
        <row r="105">
          <cell r="B105" t="str">
            <v>Household had no access to device</v>
          </cell>
          <cell r="C105" t="str">
            <v>S</v>
          </cell>
          <cell r="D105">
            <v>66.959999999999994</v>
          </cell>
          <cell r="E105" t="str">
            <v/>
          </cell>
          <cell r="F105" t="str">
            <v/>
          </cell>
        </row>
        <row r="106">
          <cell r="B106" t="str">
            <v>Household had access to device</v>
          </cell>
          <cell r="C106">
            <v>77.459999999999994</v>
          </cell>
          <cell r="D106">
            <v>11.4</v>
          </cell>
          <cell r="E106" t="str">
            <v>.</v>
          </cell>
          <cell r="F106" t="str">
            <v/>
          </cell>
        </row>
        <row r="107">
          <cell r="B107" t="str">
            <v>One person household</v>
          </cell>
          <cell r="C107">
            <v>78.47</v>
          </cell>
          <cell r="D107">
            <v>16.559999999999999</v>
          </cell>
          <cell r="E107" t="str">
            <v>.</v>
          </cell>
          <cell r="F107" t="str">
            <v/>
          </cell>
        </row>
        <row r="108">
          <cell r="B108" t="str">
            <v>One parent with child(ren)</v>
          </cell>
          <cell r="C108">
            <v>80.900000000000006</v>
          </cell>
          <cell r="D108">
            <v>14.44</v>
          </cell>
          <cell r="E108" t="str">
            <v>.</v>
          </cell>
          <cell r="F108" t="str">
            <v/>
          </cell>
        </row>
        <row r="109">
          <cell r="B109" t="str">
            <v>Couple only</v>
          </cell>
          <cell r="C109">
            <v>0</v>
          </cell>
          <cell r="D109">
            <v>0</v>
          </cell>
          <cell r="E109" t="str">
            <v>.</v>
          </cell>
          <cell r="F109" t="str">
            <v>*</v>
          </cell>
        </row>
        <row r="110">
          <cell r="B110" t="str">
            <v>Other multi-person household</v>
          </cell>
          <cell r="C110" t="str">
            <v>S</v>
          </cell>
          <cell r="D110">
            <v>69.78</v>
          </cell>
          <cell r="E110" t="str">
            <v/>
          </cell>
          <cell r="F110" t="str">
            <v/>
          </cell>
        </row>
        <row r="111">
          <cell r="B111" t="str">
            <v>Other household with couple and/or child</v>
          </cell>
          <cell r="C111">
            <v>73.099999999999994</v>
          </cell>
          <cell r="D111">
            <v>32.369999999999997</v>
          </cell>
          <cell r="E111" t="str">
            <v>.</v>
          </cell>
          <cell r="F111" t="str">
            <v/>
          </cell>
        </row>
        <row r="112">
          <cell r="B112" t="str">
            <v>One-person household</v>
          </cell>
          <cell r="C112">
            <v>78.47</v>
          </cell>
          <cell r="D112">
            <v>16.559999999999999</v>
          </cell>
          <cell r="E112" t="str">
            <v>.</v>
          </cell>
          <cell r="F112" t="str">
            <v/>
          </cell>
        </row>
        <row r="113">
          <cell r="B113" t="str">
            <v>Two-people household</v>
          </cell>
          <cell r="C113">
            <v>77.77</v>
          </cell>
          <cell r="D113">
            <v>24.88</v>
          </cell>
          <cell r="E113" t="str">
            <v>.</v>
          </cell>
          <cell r="F113" t="str">
            <v/>
          </cell>
        </row>
        <row r="114">
          <cell r="B114" t="str">
            <v>Three-people household</v>
          </cell>
          <cell r="C114">
            <v>72.33</v>
          </cell>
          <cell r="D114">
            <v>24.96</v>
          </cell>
          <cell r="E114" t="str">
            <v>.</v>
          </cell>
          <cell r="F114" t="str">
            <v/>
          </cell>
        </row>
        <row r="115">
          <cell r="B115" t="str">
            <v>Four-people household</v>
          </cell>
          <cell r="C115" t="str">
            <v>S</v>
          </cell>
          <cell r="D115">
            <v>38.950000000000003</v>
          </cell>
          <cell r="E115" t="str">
            <v/>
          </cell>
          <cell r="F115" t="str">
            <v/>
          </cell>
        </row>
        <row r="116">
          <cell r="B116" t="str">
            <v>Five-or-more-people household</v>
          </cell>
          <cell r="C116">
            <v>86.92</v>
          </cell>
          <cell r="D116">
            <v>20.48</v>
          </cell>
          <cell r="E116" t="str">
            <v>.</v>
          </cell>
          <cell r="F116" t="str">
            <v/>
          </cell>
        </row>
        <row r="117">
          <cell r="B117" t="str">
            <v>No children in household</v>
          </cell>
          <cell r="C117">
            <v>63.22</v>
          </cell>
          <cell r="D117">
            <v>18.059999999999999</v>
          </cell>
          <cell r="E117" t="str">
            <v>.</v>
          </cell>
          <cell r="F117" t="str">
            <v/>
          </cell>
        </row>
        <row r="118">
          <cell r="B118" t="str">
            <v>One-child household</v>
          </cell>
          <cell r="C118">
            <v>86.75</v>
          </cell>
          <cell r="D118">
            <v>24.7</v>
          </cell>
          <cell r="E118" t="str">
            <v>.</v>
          </cell>
          <cell r="F118" t="str">
            <v/>
          </cell>
        </row>
        <row r="119">
          <cell r="B119" t="str">
            <v>Two-or-more-children household</v>
          </cell>
          <cell r="C119" t="str">
            <v>Ŝ</v>
          </cell>
          <cell r="D119">
            <v>14.75</v>
          </cell>
          <cell r="E119" t="str">
            <v/>
          </cell>
          <cell r="F119" t="str">
            <v/>
          </cell>
        </row>
        <row r="120">
          <cell r="B120" t="str">
            <v>No children in household</v>
          </cell>
          <cell r="C120">
            <v>63.22</v>
          </cell>
          <cell r="D120">
            <v>18.059999999999999</v>
          </cell>
          <cell r="E120" t="str">
            <v>.</v>
          </cell>
          <cell r="F120" t="str">
            <v/>
          </cell>
        </row>
        <row r="121">
          <cell r="B121" t="str">
            <v>One-or-more-children household</v>
          </cell>
          <cell r="C121">
            <v>86.33</v>
          </cell>
          <cell r="D121">
            <v>12.05</v>
          </cell>
          <cell r="E121" t="str">
            <v>.</v>
          </cell>
          <cell r="F121" t="str">
            <v/>
          </cell>
        </row>
        <row r="122">
          <cell r="B122" t="str">
            <v>Yes, lived at current address</v>
          </cell>
          <cell r="C122">
            <v>74.239999999999995</v>
          </cell>
          <cell r="D122">
            <v>13.29</v>
          </cell>
          <cell r="E122" t="str">
            <v>.</v>
          </cell>
          <cell r="F122" t="str">
            <v/>
          </cell>
        </row>
        <row r="123">
          <cell r="B123" t="str">
            <v>No, did not live at current address</v>
          </cell>
          <cell r="C123">
            <v>84.7</v>
          </cell>
          <cell r="D123">
            <v>22.52</v>
          </cell>
          <cell r="E123" t="str">
            <v>.</v>
          </cell>
          <cell r="F123" t="str">
            <v/>
          </cell>
        </row>
        <row r="124">
          <cell r="B124" t="str">
            <v>Owned</v>
          </cell>
          <cell r="C124">
            <v>67.83</v>
          </cell>
          <cell r="D124">
            <v>22.07</v>
          </cell>
          <cell r="E124" t="str">
            <v>.</v>
          </cell>
          <cell r="F124" t="str">
            <v/>
          </cell>
        </row>
        <row r="125">
          <cell r="B125" t="str">
            <v>Rented, private</v>
          </cell>
          <cell r="C125">
            <v>78.34</v>
          </cell>
          <cell r="D125">
            <v>16.21</v>
          </cell>
          <cell r="E125" t="str">
            <v>.</v>
          </cell>
          <cell r="F125" t="str">
            <v/>
          </cell>
        </row>
        <row r="126">
          <cell r="B126" t="str">
            <v>Rented, government</v>
          </cell>
          <cell r="C126" t="str">
            <v>Ŝ</v>
          </cell>
          <cell r="D126">
            <v>6.34</v>
          </cell>
          <cell r="E126" t="str">
            <v/>
          </cell>
          <cell r="F126" t="str">
            <v>*</v>
          </cell>
        </row>
        <row r="128">
          <cell r="B128"/>
          <cell r="C128"/>
          <cell r="D128"/>
          <cell r="E128"/>
          <cell r="F128"/>
        </row>
        <row r="129">
          <cell r="B129"/>
          <cell r="C129"/>
          <cell r="D129"/>
          <cell r="E129"/>
          <cell r="F129"/>
        </row>
        <row r="130">
          <cell r="B130"/>
          <cell r="C130"/>
          <cell r="D130"/>
          <cell r="E130"/>
          <cell r="F130"/>
        </row>
      </sheetData>
      <sheetData sheetId="1">
        <row r="4">
          <cell r="B4" t="str">
            <v>New Zealand Average</v>
          </cell>
          <cell r="C4">
            <v>66.56</v>
          </cell>
          <cell r="D4">
            <v>13.24</v>
          </cell>
          <cell r="E4" t="str">
            <v>.</v>
          </cell>
          <cell r="F4" t="str">
            <v/>
          </cell>
        </row>
        <row r="5">
          <cell r="B5" t="str">
            <v>Male</v>
          </cell>
          <cell r="C5">
            <v>77.83</v>
          </cell>
          <cell r="D5">
            <v>24.55</v>
          </cell>
          <cell r="E5" t="str">
            <v>.</v>
          </cell>
          <cell r="F5" t="str">
            <v/>
          </cell>
        </row>
        <row r="6">
          <cell r="B6" t="str">
            <v>Female</v>
          </cell>
          <cell r="C6">
            <v>62.66</v>
          </cell>
          <cell r="D6">
            <v>15.44</v>
          </cell>
          <cell r="E6" t="str">
            <v>.</v>
          </cell>
          <cell r="F6" t="str">
            <v/>
          </cell>
        </row>
        <row r="7">
          <cell r="B7" t="str">
            <v>Gender diverse</v>
          </cell>
          <cell r="C7" t="str">
            <v>S</v>
          </cell>
          <cell r="D7">
            <v>139.82</v>
          </cell>
          <cell r="E7" t="str">
            <v/>
          </cell>
          <cell r="F7" t="str">
            <v/>
          </cell>
        </row>
        <row r="8">
          <cell r="B8" t="str">
            <v>Cis-male</v>
          </cell>
          <cell r="C8">
            <v>77.83</v>
          </cell>
          <cell r="D8">
            <v>24.55</v>
          </cell>
          <cell r="E8" t="str">
            <v>.</v>
          </cell>
          <cell r="F8" t="str">
            <v/>
          </cell>
        </row>
        <row r="9">
          <cell r="B9" t="str">
            <v>Cis-female</v>
          </cell>
          <cell r="C9">
            <v>62.66</v>
          </cell>
          <cell r="D9">
            <v>15.44</v>
          </cell>
          <cell r="E9" t="str">
            <v>.</v>
          </cell>
          <cell r="F9" t="str">
            <v/>
          </cell>
        </row>
        <row r="10">
          <cell r="B10" t="str">
            <v>Gender-diverse or trans-gender</v>
          </cell>
          <cell r="C10" t="str">
            <v>S</v>
          </cell>
          <cell r="D10">
            <v>139.82</v>
          </cell>
          <cell r="E10" t="str">
            <v/>
          </cell>
          <cell r="F10" t="str">
            <v/>
          </cell>
        </row>
        <row r="11">
          <cell r="B11" t="str">
            <v>Heterosexual</v>
          </cell>
          <cell r="C11">
            <v>65.540000000000006</v>
          </cell>
          <cell r="D11">
            <v>14.17</v>
          </cell>
          <cell r="E11" t="str">
            <v>.</v>
          </cell>
          <cell r="F11" t="str">
            <v/>
          </cell>
        </row>
        <row r="12">
          <cell r="B12" t="str">
            <v>Gay or lesbian</v>
          </cell>
          <cell r="C12" t="str">
            <v>S</v>
          </cell>
          <cell r="D12">
            <v>174.15</v>
          </cell>
          <cell r="E12" t="str">
            <v/>
          </cell>
          <cell r="F12" t="str">
            <v/>
          </cell>
        </row>
        <row r="13">
          <cell r="B13" t="str">
            <v>Bisexual</v>
          </cell>
          <cell r="C13" t="str">
            <v>S</v>
          </cell>
          <cell r="D13">
            <v>75.05</v>
          </cell>
          <cell r="E13" t="str">
            <v/>
          </cell>
          <cell r="F13" t="str">
            <v/>
          </cell>
        </row>
        <row r="14">
          <cell r="B14" t="str">
            <v>Other sexual identity</v>
          </cell>
          <cell r="C14" t="str">
            <v>Ŝ</v>
          </cell>
          <cell r="D14">
            <v>0</v>
          </cell>
          <cell r="E14" t="str">
            <v/>
          </cell>
          <cell r="F14" t="str">
            <v>*</v>
          </cell>
        </row>
        <row r="15">
          <cell r="B15" t="str">
            <v>People with diverse sexualities</v>
          </cell>
          <cell r="C15" t="str">
            <v>S</v>
          </cell>
          <cell r="D15">
            <v>56.06</v>
          </cell>
          <cell r="E15" t="str">
            <v/>
          </cell>
          <cell r="F15" t="str">
            <v/>
          </cell>
        </row>
        <row r="16">
          <cell r="B16" t="str">
            <v>Not LGBT</v>
          </cell>
          <cell r="C16">
            <v>66.2</v>
          </cell>
          <cell r="D16">
            <v>14.08</v>
          </cell>
          <cell r="E16" t="str">
            <v>.</v>
          </cell>
          <cell r="F16" t="str">
            <v/>
          </cell>
        </row>
        <row r="17">
          <cell r="B17" t="str">
            <v>LGBT</v>
          </cell>
          <cell r="C17" t="str">
            <v>S</v>
          </cell>
          <cell r="D17">
            <v>55.55</v>
          </cell>
          <cell r="E17" t="str">
            <v/>
          </cell>
          <cell r="F17" t="str">
            <v/>
          </cell>
        </row>
        <row r="18">
          <cell r="B18" t="str">
            <v>15–19 years</v>
          </cell>
          <cell r="C18" t="str">
            <v>S</v>
          </cell>
          <cell r="D18">
            <v>27.75</v>
          </cell>
          <cell r="E18" t="str">
            <v/>
          </cell>
          <cell r="F18" t="str">
            <v>*</v>
          </cell>
        </row>
        <row r="19">
          <cell r="B19" t="str">
            <v>20–29 years</v>
          </cell>
          <cell r="C19" t="str">
            <v>S</v>
          </cell>
          <cell r="D19">
            <v>47.98</v>
          </cell>
          <cell r="E19" t="str">
            <v/>
          </cell>
          <cell r="F19" t="str">
            <v/>
          </cell>
        </row>
        <row r="20">
          <cell r="B20" t="str">
            <v>30–39 years</v>
          </cell>
          <cell r="C20" t="str">
            <v>Ŝ</v>
          </cell>
          <cell r="D20">
            <v>11.75</v>
          </cell>
          <cell r="E20" t="str">
            <v/>
          </cell>
          <cell r="F20" t="str">
            <v/>
          </cell>
        </row>
        <row r="21">
          <cell r="B21" t="str">
            <v>40–49 years</v>
          </cell>
          <cell r="C21">
            <v>65.45</v>
          </cell>
          <cell r="D21">
            <v>23.41</v>
          </cell>
          <cell r="E21" t="str">
            <v>.</v>
          </cell>
          <cell r="F21" t="str">
            <v/>
          </cell>
        </row>
        <row r="22">
          <cell r="B22" t="str">
            <v>50–59 years</v>
          </cell>
          <cell r="C22">
            <v>72.28</v>
          </cell>
          <cell r="D22">
            <v>34.89</v>
          </cell>
          <cell r="E22" t="str">
            <v>.</v>
          </cell>
          <cell r="F22" t="str">
            <v/>
          </cell>
        </row>
        <row r="23">
          <cell r="B23" t="str">
            <v>60–64 years</v>
          </cell>
          <cell r="C23" t="str">
            <v>S</v>
          </cell>
          <cell r="D23">
            <v>40.06</v>
          </cell>
          <cell r="E23" t="str">
            <v/>
          </cell>
          <cell r="F23" t="str">
            <v/>
          </cell>
        </row>
        <row r="24">
          <cell r="B24" t="str">
            <v>65 years and over</v>
          </cell>
          <cell r="C24" t="str">
            <v>S</v>
          </cell>
          <cell r="D24">
            <v>58.8</v>
          </cell>
          <cell r="E24" t="str">
            <v/>
          </cell>
          <cell r="F24" t="str">
            <v/>
          </cell>
        </row>
        <row r="25">
          <cell r="B25" t="str">
            <v>15–29 years</v>
          </cell>
          <cell r="C25" t="str">
            <v>S</v>
          </cell>
          <cell r="D25">
            <v>30.98</v>
          </cell>
          <cell r="E25" t="str">
            <v/>
          </cell>
          <cell r="F25" t="str">
            <v/>
          </cell>
        </row>
        <row r="26">
          <cell r="B26" t="str">
            <v>30–64 years</v>
          </cell>
          <cell r="C26">
            <v>76.87</v>
          </cell>
          <cell r="D26">
            <v>12.55</v>
          </cell>
          <cell r="E26" t="str">
            <v>.</v>
          </cell>
          <cell r="F26" t="str">
            <v/>
          </cell>
        </row>
        <row r="27">
          <cell r="B27" t="str">
            <v>65 years and over</v>
          </cell>
          <cell r="C27" t="str">
            <v>S</v>
          </cell>
          <cell r="D27">
            <v>58.8</v>
          </cell>
          <cell r="E27" t="str">
            <v/>
          </cell>
          <cell r="F27" t="str">
            <v/>
          </cell>
        </row>
        <row r="28">
          <cell r="B28" t="str">
            <v>15–19 years</v>
          </cell>
          <cell r="C28" t="str">
            <v>S</v>
          </cell>
          <cell r="D28">
            <v>27.75</v>
          </cell>
          <cell r="E28" t="str">
            <v/>
          </cell>
          <cell r="F28" t="str">
            <v>*</v>
          </cell>
        </row>
        <row r="29">
          <cell r="B29" t="str">
            <v>20–29 years</v>
          </cell>
          <cell r="C29" t="str">
            <v>S</v>
          </cell>
          <cell r="D29">
            <v>47.98</v>
          </cell>
          <cell r="E29" t="str">
            <v/>
          </cell>
          <cell r="F29" t="str">
            <v/>
          </cell>
        </row>
        <row r="30">
          <cell r="B30" t="str">
            <v>NZ European</v>
          </cell>
          <cell r="C30">
            <v>59.12</v>
          </cell>
          <cell r="D30">
            <v>16.98</v>
          </cell>
          <cell r="E30" t="str">
            <v>.</v>
          </cell>
          <cell r="F30" t="str">
            <v/>
          </cell>
        </row>
        <row r="31">
          <cell r="B31" t="str">
            <v>Māori</v>
          </cell>
          <cell r="C31" t="str">
            <v>Ŝ</v>
          </cell>
          <cell r="D31">
            <v>14.22</v>
          </cell>
          <cell r="E31" t="str">
            <v/>
          </cell>
          <cell r="F31" t="str">
            <v/>
          </cell>
        </row>
        <row r="32">
          <cell r="B32" t="str">
            <v>Pacific peoples</v>
          </cell>
          <cell r="C32" t="str">
            <v>Ŝ</v>
          </cell>
          <cell r="D32">
            <v>9.2200000000000006</v>
          </cell>
          <cell r="E32" t="str">
            <v/>
          </cell>
          <cell r="F32" t="str">
            <v>*</v>
          </cell>
        </row>
        <row r="33">
          <cell r="B33" t="str">
            <v>Asian</v>
          </cell>
          <cell r="C33" t="str">
            <v>S</v>
          </cell>
          <cell r="D33">
            <v>81.97</v>
          </cell>
          <cell r="E33" t="str">
            <v/>
          </cell>
          <cell r="F33" t="str">
            <v/>
          </cell>
        </row>
        <row r="34">
          <cell r="B34" t="str">
            <v>Chinese</v>
          </cell>
          <cell r="C34" t="str">
            <v>S</v>
          </cell>
          <cell r="D34">
            <v>163.51</v>
          </cell>
          <cell r="E34" t="str">
            <v/>
          </cell>
          <cell r="F34" t="str">
            <v/>
          </cell>
        </row>
        <row r="35">
          <cell r="B35" t="str">
            <v>Indian</v>
          </cell>
          <cell r="C35">
            <v>0</v>
          </cell>
          <cell r="D35">
            <v>0</v>
          </cell>
          <cell r="E35" t="str">
            <v>.</v>
          </cell>
          <cell r="F35" t="str">
            <v>*</v>
          </cell>
        </row>
        <row r="36">
          <cell r="B36" t="str">
            <v>Other Asian ethnicity</v>
          </cell>
          <cell r="C36">
            <v>0</v>
          </cell>
          <cell r="D36">
            <v>0</v>
          </cell>
          <cell r="E36" t="str">
            <v>.</v>
          </cell>
          <cell r="F36" t="str">
            <v>*</v>
          </cell>
        </row>
        <row r="37">
          <cell r="B37" t="str">
            <v>Other ethnicity (except European and Māori)</v>
          </cell>
          <cell r="C37" t="str">
            <v>S</v>
          </cell>
          <cell r="D37">
            <v>72.58</v>
          </cell>
          <cell r="E37" t="str">
            <v/>
          </cell>
          <cell r="F37" t="str">
            <v/>
          </cell>
        </row>
        <row r="38">
          <cell r="B38" t="str">
            <v>Other ethnicity (except European, Māori and Asian)</v>
          </cell>
          <cell r="C38" t="str">
            <v>Ŝ</v>
          </cell>
          <cell r="D38">
            <v>9.2200000000000006</v>
          </cell>
          <cell r="E38" t="str">
            <v/>
          </cell>
          <cell r="F38" t="str">
            <v>*</v>
          </cell>
        </row>
        <row r="39">
          <cell r="B39" t="str">
            <v>Other ethnicity (except European, Māori and Pacific)</v>
          </cell>
          <cell r="C39" t="str">
            <v>S</v>
          </cell>
          <cell r="D39">
            <v>81.97</v>
          </cell>
          <cell r="E39" t="str">
            <v/>
          </cell>
          <cell r="F39" t="str">
            <v/>
          </cell>
        </row>
        <row r="40">
          <cell r="B40">
            <v>2018</v>
          </cell>
          <cell r="C40">
            <v>60.47</v>
          </cell>
          <cell r="D40">
            <v>20.32</v>
          </cell>
          <cell r="E40" t="str">
            <v>.</v>
          </cell>
          <cell r="F40" t="str">
            <v/>
          </cell>
        </row>
        <row r="41">
          <cell r="B41" t="str">
            <v>2019/20</v>
          </cell>
          <cell r="C41">
            <v>74.5</v>
          </cell>
          <cell r="D41">
            <v>17.93</v>
          </cell>
          <cell r="E41" t="str">
            <v>.</v>
          </cell>
          <cell r="F41" t="str">
            <v/>
          </cell>
        </row>
        <row r="42">
          <cell r="B42" t="str">
            <v>Auckland</v>
          </cell>
          <cell r="C42" t="str">
            <v>S</v>
          </cell>
          <cell r="D42">
            <v>33.32</v>
          </cell>
          <cell r="E42" t="str">
            <v/>
          </cell>
          <cell r="F42" t="str">
            <v/>
          </cell>
        </row>
        <row r="43">
          <cell r="B43" t="str">
            <v>Wellington</v>
          </cell>
          <cell r="C43" t="str">
            <v>S</v>
          </cell>
          <cell r="D43">
            <v>48.71</v>
          </cell>
          <cell r="E43" t="str">
            <v/>
          </cell>
          <cell r="F43" t="str">
            <v/>
          </cell>
        </row>
        <row r="44">
          <cell r="B44" t="str">
            <v>Rest of North Island</v>
          </cell>
          <cell r="C44" t="str">
            <v>Ŝ</v>
          </cell>
          <cell r="D44">
            <v>12.98</v>
          </cell>
          <cell r="E44" t="str">
            <v/>
          </cell>
          <cell r="F44" t="str">
            <v/>
          </cell>
        </row>
        <row r="45">
          <cell r="B45" t="str">
            <v>Canterbury</v>
          </cell>
          <cell r="C45" t="str">
            <v>S</v>
          </cell>
          <cell r="D45">
            <v>49.77</v>
          </cell>
          <cell r="E45" t="str">
            <v/>
          </cell>
          <cell r="F45" t="str">
            <v/>
          </cell>
        </row>
        <row r="46">
          <cell r="B46" t="str">
            <v>Rest of South Island</v>
          </cell>
          <cell r="C46">
            <v>66.11</v>
          </cell>
          <cell r="D46">
            <v>29.98</v>
          </cell>
          <cell r="E46" t="str">
            <v>.</v>
          </cell>
          <cell r="F46" t="str">
            <v/>
          </cell>
        </row>
        <row r="47">
          <cell r="B47" t="str">
            <v>Major urban area</v>
          </cell>
          <cell r="C47">
            <v>43.24</v>
          </cell>
          <cell r="D47">
            <v>19.71</v>
          </cell>
          <cell r="E47" t="str">
            <v>.</v>
          </cell>
          <cell r="F47" t="str">
            <v/>
          </cell>
        </row>
        <row r="48">
          <cell r="B48" t="str">
            <v>Large urban area</v>
          </cell>
          <cell r="C48" t="str">
            <v>Ŝ</v>
          </cell>
          <cell r="D48">
            <v>19.350000000000001</v>
          </cell>
          <cell r="E48" t="str">
            <v/>
          </cell>
          <cell r="F48" t="str">
            <v/>
          </cell>
        </row>
        <row r="49">
          <cell r="B49" t="str">
            <v>Medium urban area</v>
          </cell>
          <cell r="C49" t="str">
            <v>S</v>
          </cell>
          <cell r="D49">
            <v>40.520000000000003</v>
          </cell>
          <cell r="E49" t="str">
            <v/>
          </cell>
          <cell r="F49" t="str">
            <v/>
          </cell>
        </row>
        <row r="50">
          <cell r="B50" t="str">
            <v>Small urban area</v>
          </cell>
          <cell r="C50" t="str">
            <v>Ŝ</v>
          </cell>
          <cell r="D50">
            <v>7.32</v>
          </cell>
          <cell r="E50" t="str">
            <v/>
          </cell>
          <cell r="F50" t="str">
            <v>*</v>
          </cell>
        </row>
        <row r="51">
          <cell r="B51" t="str">
            <v>Rural settlement/rural other</v>
          </cell>
          <cell r="C51">
            <v>75.89</v>
          </cell>
          <cell r="D51">
            <v>28.42</v>
          </cell>
          <cell r="E51" t="str">
            <v>.</v>
          </cell>
          <cell r="F51" t="str">
            <v/>
          </cell>
        </row>
        <row r="52">
          <cell r="B52" t="str">
            <v>Major urban area</v>
          </cell>
          <cell r="C52">
            <v>43.24</v>
          </cell>
          <cell r="D52">
            <v>19.71</v>
          </cell>
          <cell r="E52" t="str">
            <v>.</v>
          </cell>
          <cell r="F52" t="str">
            <v/>
          </cell>
        </row>
        <row r="53">
          <cell r="B53" t="str">
            <v>Medium/large urban area</v>
          </cell>
          <cell r="C53" t="str">
            <v>Ŝ</v>
          </cell>
          <cell r="D53">
            <v>17.71</v>
          </cell>
          <cell r="E53" t="str">
            <v/>
          </cell>
          <cell r="F53" t="str">
            <v/>
          </cell>
        </row>
        <row r="54">
          <cell r="B54" t="str">
            <v>Small urban/rural area</v>
          </cell>
          <cell r="C54" t="str">
            <v>Ŝ</v>
          </cell>
          <cell r="D54">
            <v>16.47</v>
          </cell>
          <cell r="E54" t="str">
            <v/>
          </cell>
          <cell r="F54" t="str">
            <v/>
          </cell>
        </row>
        <row r="55">
          <cell r="B55" t="str">
            <v>Quintile 1 (least deprived)</v>
          </cell>
          <cell r="C55" t="str">
            <v>S</v>
          </cell>
          <cell r="D55">
            <v>42.71</v>
          </cell>
          <cell r="E55" t="str">
            <v/>
          </cell>
          <cell r="F55" t="str">
            <v/>
          </cell>
        </row>
        <row r="56">
          <cell r="B56" t="str">
            <v>Quintile 2</v>
          </cell>
          <cell r="C56" t="str">
            <v>S</v>
          </cell>
          <cell r="D56">
            <v>41.77</v>
          </cell>
          <cell r="E56" t="str">
            <v/>
          </cell>
          <cell r="F56" t="str">
            <v/>
          </cell>
        </row>
        <row r="57">
          <cell r="B57" t="str">
            <v>Quintile 3</v>
          </cell>
          <cell r="C57" t="str">
            <v>S</v>
          </cell>
          <cell r="D57">
            <v>30.16</v>
          </cell>
          <cell r="E57" t="str">
            <v/>
          </cell>
          <cell r="F57" t="str">
            <v/>
          </cell>
        </row>
        <row r="58">
          <cell r="B58" t="str">
            <v>Quintile 4</v>
          </cell>
          <cell r="C58">
            <v>78.72</v>
          </cell>
          <cell r="D58">
            <v>21.21</v>
          </cell>
          <cell r="E58" t="str">
            <v>.</v>
          </cell>
          <cell r="F58" t="str">
            <v/>
          </cell>
        </row>
        <row r="59">
          <cell r="B59" t="str">
            <v>Quintile 5 (most deprived)</v>
          </cell>
          <cell r="C59" t="str">
            <v>Ŝ</v>
          </cell>
          <cell r="D59">
            <v>10.88</v>
          </cell>
          <cell r="E59" t="str">
            <v/>
          </cell>
          <cell r="F59" t="str">
            <v/>
          </cell>
        </row>
        <row r="60">
          <cell r="B60" t="str">
            <v>Did not have partner within last 12 months</v>
          </cell>
          <cell r="C60">
            <v>66.56</v>
          </cell>
          <cell r="D60">
            <v>13.24</v>
          </cell>
          <cell r="E60" t="str">
            <v>.</v>
          </cell>
          <cell r="F60" t="str">
            <v/>
          </cell>
        </row>
        <row r="61">
          <cell r="B61" t="str">
            <v>Has ever had a partner</v>
          </cell>
          <cell r="C61">
            <v>66.77</v>
          </cell>
          <cell r="D61">
            <v>13.96</v>
          </cell>
          <cell r="E61" t="str">
            <v>.</v>
          </cell>
          <cell r="F61" t="str">
            <v/>
          </cell>
        </row>
        <row r="62">
          <cell r="B62" t="str">
            <v>Has never had a partner</v>
          </cell>
          <cell r="C62" t="str">
            <v>S</v>
          </cell>
          <cell r="D62">
            <v>55.24</v>
          </cell>
          <cell r="E62" t="str">
            <v/>
          </cell>
          <cell r="F62" t="str">
            <v/>
          </cell>
        </row>
        <row r="63">
          <cell r="B63" t="str">
            <v>Non-partnered</v>
          </cell>
          <cell r="C63">
            <v>66.56</v>
          </cell>
          <cell r="D63">
            <v>13.24</v>
          </cell>
          <cell r="E63" t="str">
            <v>.</v>
          </cell>
          <cell r="F63" t="str">
            <v/>
          </cell>
        </row>
        <row r="64">
          <cell r="B64" t="str">
            <v>Never married and never in a civil union</v>
          </cell>
          <cell r="C64">
            <v>55.84</v>
          </cell>
          <cell r="D64">
            <v>25.59</v>
          </cell>
          <cell r="E64" t="str">
            <v>.</v>
          </cell>
          <cell r="F64" t="str">
            <v/>
          </cell>
        </row>
        <row r="65">
          <cell r="B65" t="str">
            <v>Divorced</v>
          </cell>
          <cell r="C65">
            <v>72.95</v>
          </cell>
          <cell r="D65">
            <v>26.14</v>
          </cell>
          <cell r="E65" t="str">
            <v>.</v>
          </cell>
          <cell r="F65" t="str">
            <v/>
          </cell>
        </row>
        <row r="66">
          <cell r="B66" t="str">
            <v>Widowed/surviving partner</v>
          </cell>
          <cell r="C66" t="str">
            <v>S</v>
          </cell>
          <cell r="D66">
            <v>73.03</v>
          </cell>
          <cell r="E66" t="str">
            <v/>
          </cell>
          <cell r="F66" t="str">
            <v/>
          </cell>
        </row>
        <row r="67">
          <cell r="B67" t="str">
            <v>Separated</v>
          </cell>
          <cell r="C67" t="str">
            <v>Ŝ</v>
          </cell>
          <cell r="D67">
            <v>18.46</v>
          </cell>
          <cell r="E67" t="str">
            <v/>
          </cell>
          <cell r="F67" t="str">
            <v/>
          </cell>
        </row>
        <row r="68">
          <cell r="B68" t="str">
            <v>Married/civil union/de facto</v>
          </cell>
          <cell r="C68" t="str">
            <v>Ŝ</v>
          </cell>
          <cell r="D68">
            <v>0</v>
          </cell>
          <cell r="E68" t="str">
            <v/>
          </cell>
          <cell r="F68" t="str">
            <v>*</v>
          </cell>
        </row>
        <row r="69">
          <cell r="B69" t="str">
            <v>Adults with disability</v>
          </cell>
          <cell r="C69">
            <v>87.25</v>
          </cell>
          <cell r="D69">
            <v>29.53</v>
          </cell>
          <cell r="E69" t="str">
            <v>.</v>
          </cell>
          <cell r="F69" t="str">
            <v/>
          </cell>
        </row>
        <row r="70">
          <cell r="B70" t="str">
            <v>Adults without disability</v>
          </cell>
          <cell r="C70">
            <v>66</v>
          </cell>
          <cell r="D70">
            <v>13.54</v>
          </cell>
          <cell r="E70" t="str">
            <v>.</v>
          </cell>
          <cell r="F70" t="str">
            <v/>
          </cell>
        </row>
        <row r="71">
          <cell r="B71" t="str">
            <v>Low level of psychological distress</v>
          </cell>
          <cell r="C71">
            <v>63.44</v>
          </cell>
          <cell r="D71">
            <v>15.7</v>
          </cell>
          <cell r="E71" t="str">
            <v>.</v>
          </cell>
          <cell r="F71" t="str">
            <v/>
          </cell>
        </row>
        <row r="72">
          <cell r="B72" t="str">
            <v>Moderate level of psychological distress</v>
          </cell>
          <cell r="C72">
            <v>86.72</v>
          </cell>
          <cell r="D72">
            <v>20.3</v>
          </cell>
          <cell r="E72" t="str">
            <v>.</v>
          </cell>
          <cell r="F72" t="str">
            <v/>
          </cell>
        </row>
        <row r="73">
          <cell r="B73" t="str">
            <v>High level of psychological distress</v>
          </cell>
          <cell r="C73" t="str">
            <v>Ŝ</v>
          </cell>
          <cell r="D73">
            <v>18.68</v>
          </cell>
          <cell r="E73" t="str">
            <v/>
          </cell>
          <cell r="F73" t="str">
            <v/>
          </cell>
        </row>
        <row r="74">
          <cell r="B74" t="str">
            <v>No probable serious mental illness</v>
          </cell>
          <cell r="C74">
            <v>63.44</v>
          </cell>
          <cell r="D74">
            <v>15.7</v>
          </cell>
          <cell r="E74" t="str">
            <v>.</v>
          </cell>
          <cell r="F74" t="str">
            <v/>
          </cell>
        </row>
        <row r="75">
          <cell r="B75" t="str">
            <v>Probable serious mental illness</v>
          </cell>
          <cell r="C75">
            <v>86.72</v>
          </cell>
          <cell r="D75">
            <v>20.3</v>
          </cell>
          <cell r="E75" t="str">
            <v>.</v>
          </cell>
          <cell r="F75" t="str">
            <v/>
          </cell>
        </row>
        <row r="76">
          <cell r="B76" t="str">
            <v>Employed</v>
          </cell>
          <cell r="C76" t="str">
            <v>Ŝ</v>
          </cell>
          <cell r="D76">
            <v>19.41</v>
          </cell>
          <cell r="E76" t="str">
            <v/>
          </cell>
          <cell r="F76" t="str">
            <v/>
          </cell>
        </row>
        <row r="77">
          <cell r="B77" t="str">
            <v>Unemployed</v>
          </cell>
          <cell r="C77">
            <v>81.83</v>
          </cell>
          <cell r="D77">
            <v>25.55</v>
          </cell>
          <cell r="E77" t="str">
            <v>.</v>
          </cell>
          <cell r="F77" t="str">
            <v/>
          </cell>
        </row>
        <row r="78">
          <cell r="B78" t="str">
            <v>Retired</v>
          </cell>
          <cell r="C78" t="str">
            <v>S</v>
          </cell>
          <cell r="D78">
            <v>50.36</v>
          </cell>
          <cell r="E78" t="str">
            <v/>
          </cell>
          <cell r="F78" t="str">
            <v/>
          </cell>
        </row>
        <row r="79">
          <cell r="B79" t="str">
            <v>Home or caring duties or voluntary work</v>
          </cell>
          <cell r="C79" t="str">
            <v>S</v>
          </cell>
          <cell r="D79">
            <v>41.82</v>
          </cell>
          <cell r="E79" t="str">
            <v/>
          </cell>
          <cell r="F79" t="str">
            <v/>
          </cell>
        </row>
        <row r="80">
          <cell r="B80" t="str">
            <v>Not employed, studying</v>
          </cell>
          <cell r="C80" t="str">
            <v>S</v>
          </cell>
          <cell r="D80">
            <v>67.87</v>
          </cell>
          <cell r="E80" t="str">
            <v/>
          </cell>
          <cell r="F80" t="str">
            <v/>
          </cell>
        </row>
        <row r="81">
          <cell r="B81" t="str">
            <v>Not employed, not actively seeking work/unable to work</v>
          </cell>
          <cell r="C81">
            <v>78.12</v>
          </cell>
          <cell r="D81">
            <v>30.18</v>
          </cell>
          <cell r="E81" t="str">
            <v>.</v>
          </cell>
          <cell r="F81" t="str">
            <v/>
          </cell>
        </row>
        <row r="82">
          <cell r="B82" t="str">
            <v>Other employment status</v>
          </cell>
          <cell r="C82" t="str">
            <v>S</v>
          </cell>
          <cell r="D82">
            <v>51.16</v>
          </cell>
          <cell r="E82" t="str">
            <v/>
          </cell>
          <cell r="F82" t="str">
            <v/>
          </cell>
        </row>
        <row r="83">
          <cell r="B83" t="str">
            <v>Not in the labour force</v>
          </cell>
          <cell r="C83" t="str">
            <v>Ŝ</v>
          </cell>
          <cell r="D83">
            <v>18.93</v>
          </cell>
          <cell r="E83" t="str">
            <v/>
          </cell>
          <cell r="F83" t="str">
            <v/>
          </cell>
        </row>
        <row r="84">
          <cell r="B84" t="str">
            <v>Personal income: $20,000 or less</v>
          </cell>
          <cell r="C84">
            <v>51.34</v>
          </cell>
          <cell r="D84">
            <v>24.92</v>
          </cell>
          <cell r="E84" t="str">
            <v>.</v>
          </cell>
          <cell r="F84" t="str">
            <v/>
          </cell>
        </row>
        <row r="85">
          <cell r="B85" t="str">
            <v>Personal income: $20,001–$40,000</v>
          </cell>
          <cell r="C85" t="str">
            <v>Ŝ</v>
          </cell>
          <cell r="D85">
            <v>19.04</v>
          </cell>
          <cell r="E85" t="str">
            <v/>
          </cell>
          <cell r="F85" t="str">
            <v/>
          </cell>
        </row>
        <row r="86">
          <cell r="B86" t="str">
            <v>Personal income: $40,001–$60,000</v>
          </cell>
          <cell r="C86">
            <v>70.09</v>
          </cell>
          <cell r="D86">
            <v>31.08</v>
          </cell>
          <cell r="E86" t="str">
            <v>.</v>
          </cell>
          <cell r="F86" t="str">
            <v/>
          </cell>
        </row>
        <row r="87">
          <cell r="B87" t="str">
            <v>Personal income: $60,001 or more</v>
          </cell>
          <cell r="C87" t="str">
            <v>S</v>
          </cell>
          <cell r="D87">
            <v>44.46</v>
          </cell>
          <cell r="E87" t="str">
            <v/>
          </cell>
          <cell r="F87" t="str">
            <v/>
          </cell>
        </row>
        <row r="88">
          <cell r="B88" t="str">
            <v>Household income: $40,000 or less</v>
          </cell>
          <cell r="C88">
            <v>69.22</v>
          </cell>
          <cell r="D88">
            <v>18.2</v>
          </cell>
          <cell r="E88" t="str">
            <v>.</v>
          </cell>
          <cell r="F88" t="str">
            <v/>
          </cell>
        </row>
        <row r="89">
          <cell r="B89" t="str">
            <v>Household income: $40,001–$60,000</v>
          </cell>
          <cell r="C89">
            <v>79.959999999999994</v>
          </cell>
          <cell r="D89">
            <v>27.49</v>
          </cell>
          <cell r="E89" t="str">
            <v>.</v>
          </cell>
          <cell r="F89" t="str">
            <v/>
          </cell>
        </row>
        <row r="90">
          <cell r="B90" t="str">
            <v>Household income: $60,001–$100,000</v>
          </cell>
          <cell r="C90" t="str">
            <v>S</v>
          </cell>
          <cell r="D90">
            <v>32.32</v>
          </cell>
          <cell r="E90" t="str">
            <v/>
          </cell>
          <cell r="F90" t="str">
            <v/>
          </cell>
        </row>
        <row r="91">
          <cell r="B91" t="str">
            <v>Household income: $100,001 or more</v>
          </cell>
          <cell r="C91" t="str">
            <v>S</v>
          </cell>
          <cell r="D91">
            <v>64.08</v>
          </cell>
          <cell r="E91" t="str">
            <v/>
          </cell>
          <cell r="F91" t="str">
            <v/>
          </cell>
        </row>
        <row r="92">
          <cell r="B92" t="str">
            <v>Not at all limited</v>
          </cell>
          <cell r="C92">
            <v>73.290000000000006</v>
          </cell>
          <cell r="D92">
            <v>30.1</v>
          </cell>
          <cell r="E92" t="str">
            <v>.</v>
          </cell>
          <cell r="F92" t="str">
            <v/>
          </cell>
        </row>
        <row r="93">
          <cell r="B93" t="str">
            <v>A little limited</v>
          </cell>
          <cell r="C93" t="str">
            <v>S</v>
          </cell>
          <cell r="D93">
            <v>31.28</v>
          </cell>
          <cell r="E93" t="str">
            <v/>
          </cell>
          <cell r="F93" t="str">
            <v/>
          </cell>
        </row>
        <row r="94">
          <cell r="B94" t="str">
            <v>Quite limited</v>
          </cell>
          <cell r="C94" t="str">
            <v>S</v>
          </cell>
          <cell r="D94">
            <v>28.71</v>
          </cell>
          <cell r="E94" t="str">
            <v/>
          </cell>
          <cell r="F94" t="str">
            <v>*</v>
          </cell>
        </row>
        <row r="95">
          <cell r="B95" t="str">
            <v>Very limited</v>
          </cell>
          <cell r="C95">
            <v>80.069999999999993</v>
          </cell>
          <cell r="D95">
            <v>30.48</v>
          </cell>
          <cell r="E95" t="str">
            <v>.</v>
          </cell>
          <cell r="F95" t="str">
            <v/>
          </cell>
        </row>
        <row r="96">
          <cell r="B96" t="str">
            <v>Couldn't buy it</v>
          </cell>
          <cell r="C96">
            <v>78.53</v>
          </cell>
          <cell r="D96">
            <v>14.87</v>
          </cell>
          <cell r="E96" t="str">
            <v>.</v>
          </cell>
          <cell r="F96" t="str">
            <v/>
          </cell>
        </row>
        <row r="97">
          <cell r="B97" t="str">
            <v>Not at all limited</v>
          </cell>
          <cell r="C97">
            <v>73.290000000000006</v>
          </cell>
          <cell r="D97">
            <v>30.1</v>
          </cell>
          <cell r="E97" t="str">
            <v>.</v>
          </cell>
          <cell r="F97" t="str">
            <v/>
          </cell>
        </row>
        <row r="98">
          <cell r="B98" t="str">
            <v>A little limited</v>
          </cell>
          <cell r="C98" t="str">
            <v>S</v>
          </cell>
          <cell r="D98">
            <v>31.28</v>
          </cell>
          <cell r="E98" t="str">
            <v/>
          </cell>
          <cell r="F98" t="str">
            <v/>
          </cell>
        </row>
        <row r="99">
          <cell r="B99" t="str">
            <v>Quite or very limited</v>
          </cell>
          <cell r="C99" t="str">
            <v>S</v>
          </cell>
          <cell r="D99">
            <v>31.35</v>
          </cell>
          <cell r="E99" t="str">
            <v/>
          </cell>
          <cell r="F99" t="str">
            <v/>
          </cell>
        </row>
        <row r="100">
          <cell r="B100" t="str">
            <v>Couldn't buy it</v>
          </cell>
          <cell r="C100">
            <v>78.53</v>
          </cell>
          <cell r="D100">
            <v>14.87</v>
          </cell>
          <cell r="E100" t="str">
            <v>.</v>
          </cell>
          <cell r="F100" t="str">
            <v/>
          </cell>
        </row>
        <row r="101">
          <cell r="B101" t="str">
            <v>Yes, can meet unexpected expense</v>
          </cell>
          <cell r="C101">
            <v>49.3</v>
          </cell>
          <cell r="D101">
            <v>22.82</v>
          </cell>
          <cell r="E101" t="str">
            <v>.</v>
          </cell>
          <cell r="F101" t="str">
            <v/>
          </cell>
        </row>
        <row r="102">
          <cell r="B102" t="str">
            <v>No, cannot meet unexpected expense</v>
          </cell>
          <cell r="C102">
            <v>81.3</v>
          </cell>
          <cell r="D102">
            <v>11.97</v>
          </cell>
          <cell r="E102" t="str">
            <v>.</v>
          </cell>
          <cell r="F102" t="str">
            <v/>
          </cell>
        </row>
        <row r="103">
          <cell r="B103" t="str">
            <v>Household had no vehicle access</v>
          </cell>
          <cell r="C103">
            <v>67.959999999999994</v>
          </cell>
          <cell r="D103">
            <v>33.78</v>
          </cell>
          <cell r="E103" t="str">
            <v>.</v>
          </cell>
          <cell r="F103" t="str">
            <v/>
          </cell>
        </row>
        <row r="104">
          <cell r="B104" t="str">
            <v>Household had vehicle access</v>
          </cell>
          <cell r="C104">
            <v>66.41</v>
          </cell>
          <cell r="D104">
            <v>13.81</v>
          </cell>
          <cell r="E104" t="str">
            <v>.</v>
          </cell>
          <cell r="F104" t="str">
            <v/>
          </cell>
        </row>
        <row r="105">
          <cell r="B105" t="str">
            <v>Household had no access to device</v>
          </cell>
          <cell r="C105" t="str">
            <v>S</v>
          </cell>
          <cell r="D105">
            <v>33.28</v>
          </cell>
          <cell r="E105" t="str">
            <v/>
          </cell>
          <cell r="F105" t="str">
            <v>*</v>
          </cell>
        </row>
        <row r="106">
          <cell r="B106" t="str">
            <v>Household had access to device</v>
          </cell>
          <cell r="C106">
            <v>67.650000000000006</v>
          </cell>
          <cell r="D106">
            <v>13.43</v>
          </cell>
          <cell r="E106" t="str">
            <v>.</v>
          </cell>
          <cell r="F106" t="str">
            <v/>
          </cell>
        </row>
        <row r="107">
          <cell r="B107" t="str">
            <v>One person household</v>
          </cell>
          <cell r="C107">
            <v>68.59</v>
          </cell>
          <cell r="D107">
            <v>18.190000000000001</v>
          </cell>
          <cell r="E107" t="str">
            <v>.</v>
          </cell>
          <cell r="F107" t="str">
            <v/>
          </cell>
        </row>
        <row r="108">
          <cell r="B108" t="str">
            <v>One parent with child(ren)</v>
          </cell>
          <cell r="C108">
            <v>74.319999999999993</v>
          </cell>
          <cell r="D108">
            <v>17.690000000000001</v>
          </cell>
          <cell r="E108" t="str">
            <v>.</v>
          </cell>
          <cell r="F108" t="str">
            <v/>
          </cell>
        </row>
        <row r="109">
          <cell r="B109" t="str">
            <v>Couple only</v>
          </cell>
          <cell r="C109">
            <v>0</v>
          </cell>
          <cell r="D109">
            <v>0</v>
          </cell>
          <cell r="E109" t="str">
            <v>.</v>
          </cell>
          <cell r="F109" t="str">
            <v>*</v>
          </cell>
        </row>
        <row r="110">
          <cell r="B110" t="str">
            <v>Other multi-person household</v>
          </cell>
          <cell r="C110" t="str">
            <v>S</v>
          </cell>
          <cell r="D110">
            <v>49.32</v>
          </cell>
          <cell r="E110" t="str">
            <v/>
          </cell>
          <cell r="F110" t="str">
            <v/>
          </cell>
        </row>
        <row r="111">
          <cell r="B111" t="str">
            <v>Other household with couple and/or child</v>
          </cell>
          <cell r="C111" t="str">
            <v>S</v>
          </cell>
          <cell r="D111">
            <v>37.74</v>
          </cell>
          <cell r="E111" t="str">
            <v/>
          </cell>
          <cell r="F111" t="str">
            <v/>
          </cell>
        </row>
        <row r="112">
          <cell r="B112" t="str">
            <v>One-person household</v>
          </cell>
          <cell r="C112">
            <v>68.59</v>
          </cell>
          <cell r="D112">
            <v>18.190000000000001</v>
          </cell>
          <cell r="E112" t="str">
            <v>.</v>
          </cell>
          <cell r="F112" t="str">
            <v/>
          </cell>
        </row>
        <row r="113">
          <cell r="B113" t="str">
            <v>Two-people household</v>
          </cell>
          <cell r="C113" t="str">
            <v>S</v>
          </cell>
          <cell r="D113">
            <v>36</v>
          </cell>
          <cell r="E113" t="str">
            <v/>
          </cell>
          <cell r="F113" t="str">
            <v/>
          </cell>
        </row>
        <row r="114">
          <cell r="B114" t="str">
            <v>Three-people household</v>
          </cell>
          <cell r="C114">
            <v>66.08</v>
          </cell>
          <cell r="D114">
            <v>25.49</v>
          </cell>
          <cell r="E114" t="str">
            <v>.</v>
          </cell>
          <cell r="F114" t="str">
            <v/>
          </cell>
        </row>
        <row r="115">
          <cell r="B115" t="str">
            <v>Four-people household</v>
          </cell>
          <cell r="C115" t="str">
            <v>S</v>
          </cell>
          <cell r="D115">
            <v>39.1</v>
          </cell>
          <cell r="E115" t="str">
            <v/>
          </cell>
          <cell r="F115" t="str">
            <v/>
          </cell>
        </row>
        <row r="116">
          <cell r="B116" t="str">
            <v>Five-or-more-people household</v>
          </cell>
          <cell r="C116">
            <v>77.17</v>
          </cell>
          <cell r="D116">
            <v>27.42</v>
          </cell>
          <cell r="E116" t="str">
            <v>.</v>
          </cell>
          <cell r="F116" t="str">
            <v/>
          </cell>
        </row>
        <row r="117">
          <cell r="B117" t="str">
            <v>No children in household</v>
          </cell>
          <cell r="C117">
            <v>41.86</v>
          </cell>
          <cell r="D117">
            <v>16.39</v>
          </cell>
          <cell r="E117" t="str">
            <v>.</v>
          </cell>
          <cell r="F117" t="str">
            <v/>
          </cell>
        </row>
        <row r="118">
          <cell r="B118" t="str">
            <v>One-child household</v>
          </cell>
          <cell r="C118">
            <v>85.02</v>
          </cell>
          <cell r="D118">
            <v>24.85</v>
          </cell>
          <cell r="E118" t="str">
            <v>.</v>
          </cell>
          <cell r="F118" t="str">
            <v/>
          </cell>
        </row>
        <row r="119">
          <cell r="B119" t="str">
            <v>Two-or-more-children household</v>
          </cell>
          <cell r="C119" t="str">
            <v>Ŝ</v>
          </cell>
          <cell r="D119">
            <v>14.96</v>
          </cell>
          <cell r="E119" t="str">
            <v/>
          </cell>
          <cell r="F119" t="str">
            <v/>
          </cell>
        </row>
        <row r="120">
          <cell r="B120" t="str">
            <v>No children in household</v>
          </cell>
          <cell r="C120">
            <v>41.86</v>
          </cell>
          <cell r="D120">
            <v>16.39</v>
          </cell>
          <cell r="E120" t="str">
            <v>.</v>
          </cell>
          <cell r="F120" t="str">
            <v/>
          </cell>
        </row>
        <row r="121">
          <cell r="B121" t="str">
            <v>One-or-more-children household</v>
          </cell>
          <cell r="C121">
            <v>85.36</v>
          </cell>
          <cell r="D121">
            <v>12.23</v>
          </cell>
          <cell r="E121" t="str">
            <v>.</v>
          </cell>
          <cell r="F121" t="str">
            <v/>
          </cell>
        </row>
        <row r="122">
          <cell r="B122" t="str">
            <v>Yes, lived at current address</v>
          </cell>
          <cell r="C122">
            <v>65.98</v>
          </cell>
          <cell r="D122">
            <v>15.44</v>
          </cell>
          <cell r="E122" t="str">
            <v>.</v>
          </cell>
          <cell r="F122" t="str">
            <v/>
          </cell>
        </row>
        <row r="123">
          <cell r="B123" t="str">
            <v>No, did not live at current address</v>
          </cell>
          <cell r="C123">
            <v>68.47</v>
          </cell>
          <cell r="D123">
            <v>27.45</v>
          </cell>
          <cell r="E123" t="str">
            <v>.</v>
          </cell>
          <cell r="F123" t="str">
            <v/>
          </cell>
        </row>
        <row r="124">
          <cell r="B124" t="str">
            <v>Owned</v>
          </cell>
          <cell r="C124">
            <v>61.51</v>
          </cell>
          <cell r="D124">
            <v>23.2</v>
          </cell>
          <cell r="E124" t="str">
            <v>.</v>
          </cell>
          <cell r="F124" t="str">
            <v/>
          </cell>
        </row>
        <row r="125">
          <cell r="B125" t="str">
            <v>Rented, private</v>
          </cell>
          <cell r="C125" t="str">
            <v>Ŝ</v>
          </cell>
          <cell r="D125">
            <v>17.91</v>
          </cell>
          <cell r="E125" t="str">
            <v/>
          </cell>
          <cell r="F125" t="str">
            <v/>
          </cell>
        </row>
        <row r="126">
          <cell r="B126" t="str">
            <v>Rented, government</v>
          </cell>
          <cell r="C126" t="str">
            <v>S</v>
          </cell>
          <cell r="D126">
            <v>48.83</v>
          </cell>
          <cell r="E126" t="str">
            <v/>
          </cell>
          <cell r="F126" t="str">
            <v/>
          </cell>
        </row>
        <row r="128">
          <cell r="B128"/>
          <cell r="C128"/>
          <cell r="D128"/>
          <cell r="E128"/>
          <cell r="F128"/>
        </row>
        <row r="129">
          <cell r="B129"/>
          <cell r="C129"/>
          <cell r="D129"/>
          <cell r="E129"/>
          <cell r="F129"/>
        </row>
        <row r="130">
          <cell r="B130"/>
          <cell r="C130"/>
          <cell r="D130"/>
          <cell r="E130"/>
          <cell r="F130"/>
        </row>
      </sheetData>
      <sheetData sheetId="2">
        <row r="4">
          <cell r="B4" t="str">
            <v>New Zealand Average</v>
          </cell>
          <cell r="C4">
            <v>42.18</v>
          </cell>
          <cell r="D4">
            <v>15.78</v>
          </cell>
          <cell r="E4" t="str">
            <v>.</v>
          </cell>
          <cell r="F4" t="str">
            <v/>
          </cell>
        </row>
        <row r="5">
          <cell r="B5" t="str">
            <v>Male</v>
          </cell>
          <cell r="C5" t="str">
            <v>S</v>
          </cell>
          <cell r="D5">
            <v>39.659999999999997</v>
          </cell>
          <cell r="E5" t="str">
            <v/>
          </cell>
          <cell r="F5" t="str">
            <v/>
          </cell>
        </row>
        <row r="6">
          <cell r="B6" t="str">
            <v>Female</v>
          </cell>
          <cell r="C6">
            <v>47.88</v>
          </cell>
          <cell r="D6">
            <v>17.89</v>
          </cell>
          <cell r="E6" t="str">
            <v>.</v>
          </cell>
          <cell r="F6" t="str">
            <v/>
          </cell>
        </row>
        <row r="7">
          <cell r="B7" t="str">
            <v>Gender diverse</v>
          </cell>
          <cell r="C7">
            <v>0</v>
          </cell>
          <cell r="D7">
            <v>0</v>
          </cell>
          <cell r="E7" t="str">
            <v>.</v>
          </cell>
          <cell r="F7" t="str">
            <v>*</v>
          </cell>
        </row>
        <row r="8">
          <cell r="B8" t="str">
            <v>Cis-male</v>
          </cell>
          <cell r="C8" t="str">
            <v>S</v>
          </cell>
          <cell r="D8">
            <v>39.659999999999997</v>
          </cell>
          <cell r="E8" t="str">
            <v/>
          </cell>
          <cell r="F8" t="str">
            <v/>
          </cell>
        </row>
        <row r="9">
          <cell r="B9" t="str">
            <v>Cis-female</v>
          </cell>
          <cell r="C9">
            <v>47.88</v>
          </cell>
          <cell r="D9">
            <v>17.89</v>
          </cell>
          <cell r="E9" t="str">
            <v>.</v>
          </cell>
          <cell r="F9" t="str">
            <v/>
          </cell>
        </row>
        <row r="10">
          <cell r="B10" t="str">
            <v>Gender-diverse or trans-gender</v>
          </cell>
          <cell r="C10">
            <v>0</v>
          </cell>
          <cell r="D10">
            <v>0</v>
          </cell>
          <cell r="E10" t="str">
            <v>.</v>
          </cell>
          <cell r="F10" t="str">
            <v>*</v>
          </cell>
        </row>
        <row r="11">
          <cell r="B11" t="str">
            <v>Heterosexual</v>
          </cell>
          <cell r="C11" t="str">
            <v>Ŝ</v>
          </cell>
          <cell r="D11">
            <v>16.84</v>
          </cell>
          <cell r="E11" t="str">
            <v/>
          </cell>
          <cell r="F11" t="str">
            <v/>
          </cell>
        </row>
        <row r="12">
          <cell r="B12" t="str">
            <v>Gay or lesbian</v>
          </cell>
          <cell r="C12" t="str">
            <v>S</v>
          </cell>
          <cell r="D12">
            <v>174.15</v>
          </cell>
          <cell r="E12" t="str">
            <v/>
          </cell>
          <cell r="F12" t="str">
            <v/>
          </cell>
        </row>
        <row r="13">
          <cell r="B13" t="str">
            <v>Bisexual</v>
          </cell>
          <cell r="C13" t="str">
            <v>S</v>
          </cell>
          <cell r="D13">
            <v>52.22</v>
          </cell>
          <cell r="E13" t="str">
            <v/>
          </cell>
          <cell r="F13" t="str">
            <v/>
          </cell>
        </row>
        <row r="14">
          <cell r="B14" t="str">
            <v>Other sexual identity</v>
          </cell>
          <cell r="C14" t="str">
            <v>S</v>
          </cell>
          <cell r="D14">
            <v>102.04</v>
          </cell>
          <cell r="E14" t="str">
            <v/>
          </cell>
          <cell r="F14" t="str">
            <v/>
          </cell>
        </row>
        <row r="15">
          <cell r="B15" t="str">
            <v>People with diverse sexualities</v>
          </cell>
          <cell r="C15" t="str">
            <v>S</v>
          </cell>
          <cell r="D15">
            <v>40.92</v>
          </cell>
          <cell r="E15" t="str">
            <v/>
          </cell>
          <cell r="F15" t="str">
            <v/>
          </cell>
        </row>
        <row r="16">
          <cell r="B16" t="str">
            <v>Not LGBT</v>
          </cell>
          <cell r="C16">
            <v>45.9</v>
          </cell>
          <cell r="D16">
            <v>16.739999999999998</v>
          </cell>
          <cell r="E16" t="str">
            <v>.</v>
          </cell>
          <cell r="F16" t="str">
            <v/>
          </cell>
        </row>
        <row r="17">
          <cell r="B17" t="str">
            <v>LGBT</v>
          </cell>
          <cell r="C17" t="str">
            <v>S</v>
          </cell>
          <cell r="D17">
            <v>37.64</v>
          </cell>
          <cell r="E17" t="str">
            <v/>
          </cell>
          <cell r="F17" t="str">
            <v/>
          </cell>
        </row>
        <row r="18">
          <cell r="B18" t="str">
            <v>15–19 years</v>
          </cell>
          <cell r="C18" t="str">
            <v>S</v>
          </cell>
          <cell r="D18">
            <v>25.81</v>
          </cell>
          <cell r="E18" t="str">
            <v/>
          </cell>
          <cell r="F18" t="str">
            <v/>
          </cell>
        </row>
        <row r="19">
          <cell r="B19" t="str">
            <v>20–29 years</v>
          </cell>
          <cell r="C19" t="str">
            <v>S</v>
          </cell>
          <cell r="D19">
            <v>50.12</v>
          </cell>
          <cell r="E19" t="str">
            <v/>
          </cell>
          <cell r="F19" t="str">
            <v/>
          </cell>
        </row>
        <row r="20">
          <cell r="B20" t="str">
            <v>30–39 years</v>
          </cell>
          <cell r="C20" t="str">
            <v>S</v>
          </cell>
          <cell r="D20">
            <v>32.99</v>
          </cell>
          <cell r="E20" t="str">
            <v/>
          </cell>
          <cell r="F20" t="str">
            <v/>
          </cell>
        </row>
        <row r="21">
          <cell r="B21" t="str">
            <v>40–49 years</v>
          </cell>
          <cell r="C21" t="str">
            <v>S</v>
          </cell>
          <cell r="D21">
            <v>28.98</v>
          </cell>
          <cell r="E21" t="str">
            <v/>
          </cell>
          <cell r="F21" t="str">
            <v/>
          </cell>
        </row>
        <row r="22">
          <cell r="B22" t="str">
            <v>50–59 years</v>
          </cell>
          <cell r="C22" t="str">
            <v>S</v>
          </cell>
          <cell r="D22">
            <v>40.520000000000003</v>
          </cell>
          <cell r="E22" t="str">
            <v/>
          </cell>
          <cell r="F22" t="str">
            <v/>
          </cell>
        </row>
        <row r="23">
          <cell r="B23" t="str">
            <v>60–64 years</v>
          </cell>
          <cell r="C23" t="str">
            <v>S</v>
          </cell>
          <cell r="D23">
            <v>60.77</v>
          </cell>
          <cell r="E23" t="str">
            <v/>
          </cell>
          <cell r="F23" t="str">
            <v/>
          </cell>
        </row>
        <row r="24">
          <cell r="B24" t="str">
            <v>65 years and over</v>
          </cell>
          <cell r="C24" t="str">
            <v>SŜ</v>
          </cell>
          <cell r="D24">
            <v>3.29</v>
          </cell>
          <cell r="E24" t="str">
            <v/>
          </cell>
          <cell r="F24" t="str">
            <v>*</v>
          </cell>
        </row>
        <row r="25">
          <cell r="B25" t="str">
            <v>15–29 years</v>
          </cell>
          <cell r="C25" t="str">
            <v>S</v>
          </cell>
          <cell r="D25">
            <v>32.47</v>
          </cell>
          <cell r="E25" t="str">
            <v/>
          </cell>
          <cell r="F25" t="str">
            <v/>
          </cell>
        </row>
        <row r="26">
          <cell r="B26" t="str">
            <v>30–64 years</v>
          </cell>
          <cell r="C26">
            <v>49.18</v>
          </cell>
          <cell r="D26">
            <v>18.62</v>
          </cell>
          <cell r="E26" t="str">
            <v>.</v>
          </cell>
          <cell r="F26" t="str">
            <v/>
          </cell>
        </row>
        <row r="27">
          <cell r="B27" t="str">
            <v>65 years and over</v>
          </cell>
          <cell r="C27" t="str">
            <v>SŜ</v>
          </cell>
          <cell r="D27">
            <v>3.29</v>
          </cell>
          <cell r="E27" t="str">
            <v/>
          </cell>
          <cell r="F27" t="str">
            <v>*</v>
          </cell>
        </row>
        <row r="28">
          <cell r="B28" t="str">
            <v>15–19 years</v>
          </cell>
          <cell r="C28" t="str">
            <v>S</v>
          </cell>
          <cell r="D28">
            <v>25.81</v>
          </cell>
          <cell r="E28" t="str">
            <v/>
          </cell>
          <cell r="F28" t="str">
            <v/>
          </cell>
        </row>
        <row r="29">
          <cell r="B29" t="str">
            <v>20–29 years</v>
          </cell>
          <cell r="C29" t="str">
            <v>S</v>
          </cell>
          <cell r="D29">
            <v>50.12</v>
          </cell>
          <cell r="E29" t="str">
            <v/>
          </cell>
          <cell r="F29" t="str">
            <v/>
          </cell>
        </row>
        <row r="30">
          <cell r="B30" t="str">
            <v>NZ European</v>
          </cell>
          <cell r="C30" t="str">
            <v>Ŝ</v>
          </cell>
          <cell r="D30">
            <v>18.14</v>
          </cell>
          <cell r="E30" t="str">
            <v/>
          </cell>
          <cell r="F30" t="str">
            <v/>
          </cell>
        </row>
        <row r="31">
          <cell r="B31" t="str">
            <v>Māori</v>
          </cell>
          <cell r="C31" t="str">
            <v>S</v>
          </cell>
          <cell r="D31">
            <v>30.86</v>
          </cell>
          <cell r="E31" t="str">
            <v/>
          </cell>
          <cell r="F31" t="str">
            <v/>
          </cell>
        </row>
        <row r="32">
          <cell r="B32" t="str">
            <v>Pacific peoples</v>
          </cell>
          <cell r="C32">
            <v>91.07</v>
          </cell>
          <cell r="D32">
            <v>33.36</v>
          </cell>
          <cell r="E32" t="str">
            <v>.</v>
          </cell>
          <cell r="F32" t="str">
            <v/>
          </cell>
        </row>
        <row r="33">
          <cell r="B33" t="str">
            <v>Asian</v>
          </cell>
          <cell r="C33" t="str">
            <v>S</v>
          </cell>
          <cell r="D33">
            <v>95.3</v>
          </cell>
          <cell r="E33" t="str">
            <v/>
          </cell>
          <cell r="F33" t="str">
            <v/>
          </cell>
        </row>
        <row r="34">
          <cell r="B34" t="str">
            <v>Chinese</v>
          </cell>
          <cell r="C34" t="str">
            <v>Ŝ</v>
          </cell>
          <cell r="D34">
            <v>0</v>
          </cell>
          <cell r="E34" t="str">
            <v/>
          </cell>
          <cell r="F34" t="str">
            <v>*</v>
          </cell>
        </row>
        <row r="35">
          <cell r="B35" t="str">
            <v>Indian</v>
          </cell>
          <cell r="C35">
            <v>0</v>
          </cell>
          <cell r="D35">
            <v>0</v>
          </cell>
          <cell r="E35" t="str">
            <v>.</v>
          </cell>
          <cell r="F35" t="str">
            <v>*</v>
          </cell>
        </row>
        <row r="36">
          <cell r="B36" t="str">
            <v>Other Asian ethnicity</v>
          </cell>
          <cell r="C36">
            <v>0</v>
          </cell>
          <cell r="D36">
            <v>0</v>
          </cell>
          <cell r="E36" t="str">
            <v>.</v>
          </cell>
          <cell r="F36" t="str">
            <v>*</v>
          </cell>
        </row>
        <row r="37">
          <cell r="B37" t="str">
            <v>Other ethnicity (except European and Māori)</v>
          </cell>
          <cell r="C37" t="str">
            <v>S</v>
          </cell>
          <cell r="D37">
            <v>87.81</v>
          </cell>
          <cell r="E37" t="str">
            <v/>
          </cell>
          <cell r="F37" t="str">
            <v/>
          </cell>
        </row>
        <row r="38">
          <cell r="B38" t="str">
            <v>Other ethnicity (except European, Māori and Asian)</v>
          </cell>
          <cell r="C38">
            <v>91.07</v>
          </cell>
          <cell r="D38">
            <v>33.36</v>
          </cell>
          <cell r="E38" t="str">
            <v>.</v>
          </cell>
          <cell r="F38" t="str">
            <v/>
          </cell>
        </row>
        <row r="39">
          <cell r="B39" t="str">
            <v>Other ethnicity (except European, Māori and Pacific)</v>
          </cell>
          <cell r="C39" t="str">
            <v>S</v>
          </cell>
          <cell r="D39">
            <v>95.3</v>
          </cell>
          <cell r="E39" t="str">
            <v/>
          </cell>
          <cell r="F39" t="str">
            <v/>
          </cell>
        </row>
        <row r="40">
          <cell r="B40">
            <v>2018</v>
          </cell>
          <cell r="C40" t="str">
            <v>S</v>
          </cell>
          <cell r="D40">
            <v>20.59</v>
          </cell>
          <cell r="E40" t="str">
            <v/>
          </cell>
          <cell r="F40" t="str">
            <v/>
          </cell>
        </row>
        <row r="41">
          <cell r="B41" t="str">
            <v>2019/20</v>
          </cell>
          <cell r="C41">
            <v>53.63</v>
          </cell>
          <cell r="D41">
            <v>25.66</v>
          </cell>
          <cell r="E41" t="str">
            <v>.</v>
          </cell>
          <cell r="F41" t="str">
            <v/>
          </cell>
        </row>
        <row r="42">
          <cell r="B42" t="str">
            <v>Auckland</v>
          </cell>
          <cell r="C42" t="str">
            <v>SŜ</v>
          </cell>
          <cell r="D42">
            <v>18.47</v>
          </cell>
          <cell r="E42" t="str">
            <v/>
          </cell>
          <cell r="F42" t="str">
            <v/>
          </cell>
        </row>
        <row r="43">
          <cell r="B43" t="str">
            <v>Wellington</v>
          </cell>
          <cell r="C43" t="str">
            <v>S</v>
          </cell>
          <cell r="D43">
            <v>50.5</v>
          </cell>
          <cell r="E43" t="str">
            <v/>
          </cell>
          <cell r="F43" t="str">
            <v/>
          </cell>
        </row>
        <row r="44">
          <cell r="B44" t="str">
            <v>Rest of North Island</v>
          </cell>
          <cell r="C44" t="str">
            <v>S</v>
          </cell>
          <cell r="D44">
            <v>29.31</v>
          </cell>
          <cell r="E44" t="str">
            <v/>
          </cell>
          <cell r="F44" t="str">
            <v/>
          </cell>
        </row>
        <row r="45">
          <cell r="B45" t="str">
            <v>Canterbury</v>
          </cell>
          <cell r="C45" t="str">
            <v>S</v>
          </cell>
          <cell r="D45">
            <v>46.63</v>
          </cell>
          <cell r="E45" t="str">
            <v/>
          </cell>
          <cell r="F45" t="str">
            <v/>
          </cell>
        </row>
        <row r="46">
          <cell r="B46" t="str">
            <v>Rest of South Island</v>
          </cell>
          <cell r="C46">
            <v>79.36</v>
          </cell>
          <cell r="D46">
            <v>23.28</v>
          </cell>
          <cell r="E46" t="str">
            <v>.</v>
          </cell>
          <cell r="F46" t="str">
            <v/>
          </cell>
        </row>
        <row r="47">
          <cell r="B47" t="str">
            <v>Major urban area</v>
          </cell>
          <cell r="C47" t="str">
            <v>SŜ</v>
          </cell>
          <cell r="D47">
            <v>19.22</v>
          </cell>
          <cell r="E47" t="str">
            <v/>
          </cell>
          <cell r="F47" t="str">
            <v/>
          </cell>
        </row>
        <row r="48">
          <cell r="B48" t="str">
            <v>Large urban area</v>
          </cell>
          <cell r="C48">
            <v>64.75</v>
          </cell>
          <cell r="D48">
            <v>22.26</v>
          </cell>
          <cell r="E48" t="str">
            <v>.</v>
          </cell>
          <cell r="F48" t="str">
            <v/>
          </cell>
        </row>
        <row r="49">
          <cell r="B49" t="str">
            <v>Medium urban area</v>
          </cell>
          <cell r="C49" t="str">
            <v>S</v>
          </cell>
          <cell r="D49">
            <v>53.54</v>
          </cell>
          <cell r="E49" t="str">
            <v/>
          </cell>
          <cell r="F49" t="str">
            <v/>
          </cell>
        </row>
        <row r="50">
          <cell r="B50" t="str">
            <v>Small urban area</v>
          </cell>
          <cell r="C50" t="str">
            <v>S</v>
          </cell>
          <cell r="D50">
            <v>70.83</v>
          </cell>
          <cell r="E50" t="str">
            <v/>
          </cell>
          <cell r="F50" t="str">
            <v/>
          </cell>
        </row>
        <row r="51">
          <cell r="B51" t="str">
            <v>Rural settlement/rural other</v>
          </cell>
          <cell r="C51" t="str">
            <v>S</v>
          </cell>
          <cell r="D51">
            <v>34.92</v>
          </cell>
          <cell r="E51" t="str">
            <v/>
          </cell>
          <cell r="F51" t="str">
            <v/>
          </cell>
        </row>
        <row r="52">
          <cell r="B52" t="str">
            <v>Major urban area</v>
          </cell>
          <cell r="C52" t="str">
            <v>SŜ</v>
          </cell>
          <cell r="D52">
            <v>19.22</v>
          </cell>
          <cell r="E52" t="str">
            <v/>
          </cell>
          <cell r="F52" t="str">
            <v/>
          </cell>
        </row>
        <row r="53">
          <cell r="B53" t="str">
            <v>Medium/large urban area</v>
          </cell>
          <cell r="C53" t="str">
            <v>Ŝ</v>
          </cell>
          <cell r="D53">
            <v>19.25</v>
          </cell>
          <cell r="E53" t="str">
            <v/>
          </cell>
          <cell r="F53" t="str">
            <v/>
          </cell>
        </row>
        <row r="54">
          <cell r="B54" t="str">
            <v>Small urban/rural area</v>
          </cell>
          <cell r="C54" t="str">
            <v>S</v>
          </cell>
          <cell r="D54">
            <v>31.07</v>
          </cell>
          <cell r="E54" t="str">
            <v/>
          </cell>
          <cell r="F54" t="str">
            <v/>
          </cell>
        </row>
        <row r="55">
          <cell r="B55" t="str">
            <v>Quintile 1 (least deprived)</v>
          </cell>
          <cell r="C55" t="str">
            <v>S</v>
          </cell>
          <cell r="D55">
            <v>36.19</v>
          </cell>
          <cell r="E55" t="str">
            <v/>
          </cell>
          <cell r="F55" t="str">
            <v/>
          </cell>
        </row>
        <row r="56">
          <cell r="B56" t="str">
            <v>Quintile 2</v>
          </cell>
          <cell r="C56" t="str">
            <v>S</v>
          </cell>
          <cell r="D56">
            <v>42.08</v>
          </cell>
          <cell r="E56" t="str">
            <v/>
          </cell>
          <cell r="F56" t="str">
            <v/>
          </cell>
        </row>
        <row r="57">
          <cell r="B57" t="str">
            <v>Quintile 3</v>
          </cell>
          <cell r="C57" t="str">
            <v>S</v>
          </cell>
          <cell r="D57">
            <v>29.38</v>
          </cell>
          <cell r="E57" t="str">
            <v/>
          </cell>
          <cell r="F57" t="str">
            <v/>
          </cell>
        </row>
        <row r="58">
          <cell r="B58" t="str">
            <v>Quintile 4</v>
          </cell>
          <cell r="C58">
            <v>76.17</v>
          </cell>
          <cell r="D58">
            <v>25.37</v>
          </cell>
          <cell r="E58" t="str">
            <v>.</v>
          </cell>
          <cell r="F58" t="str">
            <v/>
          </cell>
        </row>
        <row r="59">
          <cell r="B59" t="str">
            <v>Quintile 5 (most deprived)</v>
          </cell>
          <cell r="C59" t="str">
            <v>S</v>
          </cell>
          <cell r="D59">
            <v>31.62</v>
          </cell>
          <cell r="E59" t="str">
            <v/>
          </cell>
          <cell r="F59" t="str">
            <v/>
          </cell>
        </row>
        <row r="60">
          <cell r="B60" t="str">
            <v>Did not have partner within last 12 months</v>
          </cell>
          <cell r="C60">
            <v>42.18</v>
          </cell>
          <cell r="D60">
            <v>15.78</v>
          </cell>
          <cell r="E60" t="str">
            <v>.</v>
          </cell>
          <cell r="F60" t="str">
            <v/>
          </cell>
        </row>
        <row r="61">
          <cell r="B61" t="str">
            <v>Has ever had a partner</v>
          </cell>
          <cell r="C61">
            <v>44.88</v>
          </cell>
          <cell r="D61">
            <v>16.93</v>
          </cell>
          <cell r="E61" t="str">
            <v>.</v>
          </cell>
          <cell r="F61" t="str">
            <v/>
          </cell>
        </row>
        <row r="62">
          <cell r="B62" t="str">
            <v>Has never had a partner</v>
          </cell>
          <cell r="C62" t="str">
            <v>S</v>
          </cell>
          <cell r="D62">
            <v>34.4</v>
          </cell>
          <cell r="E62" t="str">
            <v/>
          </cell>
          <cell r="F62" t="str">
            <v/>
          </cell>
        </row>
        <row r="63">
          <cell r="B63" t="str">
            <v>Non-partnered</v>
          </cell>
          <cell r="C63">
            <v>42.18</v>
          </cell>
          <cell r="D63">
            <v>15.78</v>
          </cell>
          <cell r="E63" t="str">
            <v>.</v>
          </cell>
          <cell r="F63" t="str">
            <v/>
          </cell>
        </row>
        <row r="64">
          <cell r="B64" t="str">
            <v>Never married and never in a civil union</v>
          </cell>
          <cell r="C64" t="str">
            <v>S</v>
          </cell>
          <cell r="D64">
            <v>30.97</v>
          </cell>
          <cell r="E64" t="str">
            <v/>
          </cell>
          <cell r="F64" t="str">
            <v/>
          </cell>
        </row>
        <row r="65">
          <cell r="B65" t="str">
            <v>Divorced</v>
          </cell>
          <cell r="C65" t="str">
            <v>S</v>
          </cell>
          <cell r="D65">
            <v>32.43</v>
          </cell>
          <cell r="E65" t="str">
            <v/>
          </cell>
          <cell r="F65" t="str">
            <v/>
          </cell>
        </row>
        <row r="66">
          <cell r="B66" t="str">
            <v>Widowed/surviving partner</v>
          </cell>
          <cell r="C66" t="str">
            <v>SŜ</v>
          </cell>
          <cell r="D66">
            <v>10.73</v>
          </cell>
          <cell r="E66" t="str">
            <v/>
          </cell>
          <cell r="F66" t="str">
            <v>*</v>
          </cell>
        </row>
        <row r="67">
          <cell r="B67" t="str">
            <v>Separated</v>
          </cell>
          <cell r="C67" t="str">
            <v>S</v>
          </cell>
          <cell r="D67">
            <v>30.25</v>
          </cell>
          <cell r="E67" t="str">
            <v/>
          </cell>
          <cell r="F67" t="str">
            <v/>
          </cell>
        </row>
        <row r="68">
          <cell r="B68" t="str">
            <v>Married/civil union/de facto</v>
          </cell>
          <cell r="C68">
            <v>0</v>
          </cell>
          <cell r="D68">
            <v>0</v>
          </cell>
          <cell r="E68" t="str">
            <v>.</v>
          </cell>
          <cell r="F68" t="str">
            <v>*</v>
          </cell>
        </row>
        <row r="69">
          <cell r="B69" t="str">
            <v>Adults with disability</v>
          </cell>
          <cell r="C69" t="str">
            <v>Ŝ</v>
          </cell>
          <cell r="D69">
            <v>0</v>
          </cell>
          <cell r="E69" t="str">
            <v/>
          </cell>
          <cell r="F69" t="str">
            <v>*</v>
          </cell>
        </row>
        <row r="70">
          <cell r="B70" t="str">
            <v>Adults without disability</v>
          </cell>
          <cell r="C70">
            <v>40.65</v>
          </cell>
          <cell r="D70">
            <v>16.09</v>
          </cell>
          <cell r="E70" t="str">
            <v>.</v>
          </cell>
          <cell r="F70" t="str">
            <v/>
          </cell>
        </row>
        <row r="71">
          <cell r="B71" t="str">
            <v>Low level of psychological distress</v>
          </cell>
          <cell r="C71" t="str">
            <v>Ŝ</v>
          </cell>
          <cell r="D71">
            <v>17.78</v>
          </cell>
          <cell r="E71" t="str">
            <v/>
          </cell>
          <cell r="F71" t="str">
            <v/>
          </cell>
        </row>
        <row r="72">
          <cell r="B72" t="str">
            <v>Moderate level of psychological distress</v>
          </cell>
          <cell r="C72">
            <v>78.12</v>
          </cell>
          <cell r="D72">
            <v>34.24</v>
          </cell>
          <cell r="E72" t="str">
            <v>.</v>
          </cell>
          <cell r="F72" t="str">
            <v/>
          </cell>
        </row>
        <row r="73">
          <cell r="B73" t="str">
            <v>High level of psychological distress</v>
          </cell>
          <cell r="C73" t="str">
            <v>Ŝ</v>
          </cell>
          <cell r="D73">
            <v>4.07</v>
          </cell>
          <cell r="E73" t="str">
            <v/>
          </cell>
          <cell r="F73" t="str">
            <v>*</v>
          </cell>
        </row>
        <row r="74">
          <cell r="B74" t="str">
            <v>No probable serious mental illness</v>
          </cell>
          <cell r="C74" t="str">
            <v>Ŝ</v>
          </cell>
          <cell r="D74">
            <v>17.78</v>
          </cell>
          <cell r="E74" t="str">
            <v/>
          </cell>
          <cell r="F74" t="str">
            <v/>
          </cell>
        </row>
        <row r="75">
          <cell r="B75" t="str">
            <v>Probable serious mental illness</v>
          </cell>
          <cell r="C75">
            <v>78.12</v>
          </cell>
          <cell r="D75">
            <v>34.24</v>
          </cell>
          <cell r="E75" t="str">
            <v>.</v>
          </cell>
          <cell r="F75" t="str">
            <v/>
          </cell>
        </row>
        <row r="76">
          <cell r="B76" t="str">
            <v>Employed</v>
          </cell>
          <cell r="C76" t="str">
            <v>S</v>
          </cell>
          <cell r="D76">
            <v>21.44</v>
          </cell>
          <cell r="E76" t="str">
            <v/>
          </cell>
          <cell r="F76" t="str">
            <v/>
          </cell>
        </row>
        <row r="77">
          <cell r="B77" t="str">
            <v>Unemployed</v>
          </cell>
          <cell r="C77" t="str">
            <v>S</v>
          </cell>
          <cell r="D77">
            <v>52.88</v>
          </cell>
          <cell r="E77" t="str">
            <v/>
          </cell>
          <cell r="F77" t="str">
            <v/>
          </cell>
        </row>
        <row r="78">
          <cell r="B78" t="str">
            <v>Retired</v>
          </cell>
          <cell r="C78" t="str">
            <v>SŜ</v>
          </cell>
          <cell r="D78">
            <v>7.62</v>
          </cell>
          <cell r="E78" t="str">
            <v/>
          </cell>
          <cell r="F78" t="str">
            <v>*</v>
          </cell>
        </row>
        <row r="79">
          <cell r="B79" t="str">
            <v>Home or caring duties or voluntary work</v>
          </cell>
          <cell r="C79">
            <v>83.67</v>
          </cell>
          <cell r="D79">
            <v>38.590000000000003</v>
          </cell>
          <cell r="E79" t="str">
            <v>.</v>
          </cell>
          <cell r="F79" t="str">
            <v/>
          </cell>
        </row>
        <row r="80">
          <cell r="B80" t="str">
            <v>Not employed, studying</v>
          </cell>
          <cell r="C80" t="str">
            <v>S</v>
          </cell>
          <cell r="D80">
            <v>82.38</v>
          </cell>
          <cell r="E80" t="str">
            <v/>
          </cell>
          <cell r="F80" t="str">
            <v/>
          </cell>
        </row>
        <row r="81">
          <cell r="B81" t="str">
            <v>Not employed, not actively seeking work/unable to work</v>
          </cell>
          <cell r="C81" t="str">
            <v>S</v>
          </cell>
          <cell r="D81">
            <v>33.29</v>
          </cell>
          <cell r="E81" t="str">
            <v/>
          </cell>
          <cell r="F81" t="str">
            <v/>
          </cell>
        </row>
        <row r="82">
          <cell r="B82" t="str">
            <v>Other employment status</v>
          </cell>
          <cell r="C82" t="str">
            <v>Ŝ</v>
          </cell>
          <cell r="D82">
            <v>16.89</v>
          </cell>
          <cell r="E82" t="str">
            <v/>
          </cell>
          <cell r="F82" t="str">
            <v>*</v>
          </cell>
        </row>
        <row r="83">
          <cell r="B83" t="str">
            <v>Not in the labour force</v>
          </cell>
          <cell r="C83" t="str">
            <v>S</v>
          </cell>
          <cell r="D83">
            <v>30.07</v>
          </cell>
          <cell r="E83" t="str">
            <v/>
          </cell>
          <cell r="F83" t="str">
            <v/>
          </cell>
        </row>
        <row r="84">
          <cell r="B84" t="str">
            <v>Personal income: $20,000 or less</v>
          </cell>
          <cell r="C84" t="str">
            <v>S</v>
          </cell>
          <cell r="D84">
            <v>27.02</v>
          </cell>
          <cell r="E84" t="str">
            <v/>
          </cell>
          <cell r="F84" t="str">
            <v/>
          </cell>
        </row>
        <row r="85">
          <cell r="B85" t="str">
            <v>Personal income: $20,001–$40,000</v>
          </cell>
          <cell r="C85" t="str">
            <v>S</v>
          </cell>
          <cell r="D85">
            <v>23.54</v>
          </cell>
          <cell r="E85" t="str">
            <v/>
          </cell>
          <cell r="F85" t="str">
            <v/>
          </cell>
        </row>
        <row r="86">
          <cell r="B86" t="str">
            <v>Personal income: $40,001–$60,000</v>
          </cell>
          <cell r="C86" t="str">
            <v>S</v>
          </cell>
          <cell r="D86">
            <v>37.61</v>
          </cell>
          <cell r="E86" t="str">
            <v/>
          </cell>
          <cell r="F86" t="str">
            <v/>
          </cell>
        </row>
        <row r="87">
          <cell r="B87" t="str">
            <v>Personal income: $60,001 or more</v>
          </cell>
          <cell r="C87" t="str">
            <v>S</v>
          </cell>
          <cell r="D87">
            <v>52.21</v>
          </cell>
          <cell r="E87" t="str">
            <v/>
          </cell>
          <cell r="F87" t="str">
            <v/>
          </cell>
        </row>
        <row r="88">
          <cell r="B88" t="str">
            <v>Household income: $40,000 or less</v>
          </cell>
          <cell r="C88" t="str">
            <v>S</v>
          </cell>
          <cell r="D88">
            <v>20.54</v>
          </cell>
          <cell r="E88" t="str">
            <v/>
          </cell>
          <cell r="F88" t="str">
            <v/>
          </cell>
        </row>
        <row r="89">
          <cell r="B89" t="str">
            <v>Household income: $40,001–$60,000</v>
          </cell>
          <cell r="C89" t="str">
            <v>S</v>
          </cell>
          <cell r="D89">
            <v>42.56</v>
          </cell>
          <cell r="E89" t="str">
            <v/>
          </cell>
          <cell r="F89" t="str">
            <v/>
          </cell>
        </row>
        <row r="90">
          <cell r="B90" t="str">
            <v>Household income: $60,001–$100,000</v>
          </cell>
          <cell r="C90" t="str">
            <v>S</v>
          </cell>
          <cell r="D90">
            <v>38.15</v>
          </cell>
          <cell r="E90" t="str">
            <v/>
          </cell>
          <cell r="F90" t="str">
            <v/>
          </cell>
        </row>
        <row r="91">
          <cell r="B91" t="str">
            <v>Household income: $100,001 or more</v>
          </cell>
          <cell r="C91" t="str">
            <v>S</v>
          </cell>
          <cell r="D91">
            <v>72.989999999999995</v>
          </cell>
          <cell r="E91" t="str">
            <v/>
          </cell>
          <cell r="F91" t="str">
            <v/>
          </cell>
        </row>
        <row r="92">
          <cell r="B92" t="str">
            <v>Not at all limited</v>
          </cell>
          <cell r="C92" t="str">
            <v>S</v>
          </cell>
          <cell r="D92">
            <v>37.76</v>
          </cell>
          <cell r="E92" t="str">
            <v/>
          </cell>
          <cell r="F92" t="str">
            <v/>
          </cell>
        </row>
        <row r="93">
          <cell r="B93" t="str">
            <v>A little limited</v>
          </cell>
          <cell r="C93" t="str">
            <v>S</v>
          </cell>
          <cell r="D93">
            <v>27.54</v>
          </cell>
          <cell r="E93" t="str">
            <v/>
          </cell>
          <cell r="F93" t="str">
            <v/>
          </cell>
        </row>
        <row r="94">
          <cell r="B94" t="str">
            <v>Quite limited</v>
          </cell>
          <cell r="C94" t="str">
            <v>S</v>
          </cell>
          <cell r="D94">
            <v>27.11</v>
          </cell>
          <cell r="E94" t="str">
            <v/>
          </cell>
          <cell r="F94" t="str">
            <v/>
          </cell>
        </row>
        <row r="95">
          <cell r="B95" t="str">
            <v>Very limited</v>
          </cell>
          <cell r="C95" t="str">
            <v>S</v>
          </cell>
          <cell r="D95">
            <v>34.520000000000003</v>
          </cell>
          <cell r="E95" t="str">
            <v/>
          </cell>
          <cell r="F95" t="str">
            <v/>
          </cell>
        </row>
        <row r="96">
          <cell r="B96" t="str">
            <v>Couldn't buy it</v>
          </cell>
          <cell r="C96">
            <v>51.68</v>
          </cell>
          <cell r="D96">
            <v>21.4</v>
          </cell>
          <cell r="E96" t="str">
            <v>.</v>
          </cell>
          <cell r="F96" t="str">
            <v/>
          </cell>
        </row>
        <row r="97">
          <cell r="B97" t="str">
            <v>Not at all limited</v>
          </cell>
          <cell r="C97" t="str">
            <v>S</v>
          </cell>
          <cell r="D97">
            <v>37.76</v>
          </cell>
          <cell r="E97" t="str">
            <v/>
          </cell>
          <cell r="F97" t="str">
            <v/>
          </cell>
        </row>
        <row r="98">
          <cell r="B98" t="str">
            <v>A little limited</v>
          </cell>
          <cell r="C98" t="str">
            <v>S</v>
          </cell>
          <cell r="D98">
            <v>27.54</v>
          </cell>
          <cell r="E98" t="str">
            <v/>
          </cell>
          <cell r="F98" t="str">
            <v/>
          </cell>
        </row>
        <row r="99">
          <cell r="B99" t="str">
            <v>Quite or very limited</v>
          </cell>
          <cell r="C99" t="str">
            <v>S</v>
          </cell>
          <cell r="D99">
            <v>23.54</v>
          </cell>
          <cell r="E99" t="str">
            <v/>
          </cell>
          <cell r="F99" t="str">
            <v/>
          </cell>
        </row>
        <row r="100">
          <cell r="B100" t="str">
            <v>Couldn't buy it</v>
          </cell>
          <cell r="C100">
            <v>51.68</v>
          </cell>
          <cell r="D100">
            <v>21.4</v>
          </cell>
          <cell r="E100" t="str">
            <v>.</v>
          </cell>
          <cell r="F100" t="str">
            <v/>
          </cell>
        </row>
        <row r="101">
          <cell r="B101" t="str">
            <v>Yes, can meet unexpected expense</v>
          </cell>
          <cell r="C101" t="str">
            <v>SŜ</v>
          </cell>
          <cell r="D101">
            <v>19.79</v>
          </cell>
          <cell r="E101" t="str">
            <v/>
          </cell>
          <cell r="F101" t="str">
            <v/>
          </cell>
        </row>
        <row r="102">
          <cell r="B102" t="str">
            <v>No, cannot meet unexpected expense</v>
          </cell>
          <cell r="C102">
            <v>57.86</v>
          </cell>
          <cell r="D102">
            <v>19.63</v>
          </cell>
          <cell r="E102" t="str">
            <v>.</v>
          </cell>
          <cell r="F102" t="str">
            <v/>
          </cell>
        </row>
        <row r="103">
          <cell r="B103" t="str">
            <v>Household had no vehicle access</v>
          </cell>
          <cell r="C103" t="str">
            <v>S</v>
          </cell>
          <cell r="D103">
            <v>38.630000000000003</v>
          </cell>
          <cell r="E103" t="str">
            <v/>
          </cell>
          <cell r="F103" t="str">
            <v/>
          </cell>
        </row>
        <row r="104">
          <cell r="B104" t="str">
            <v>Household had vehicle access</v>
          </cell>
          <cell r="C104">
            <v>39.94</v>
          </cell>
          <cell r="D104">
            <v>15.65</v>
          </cell>
          <cell r="E104" t="str">
            <v>.</v>
          </cell>
          <cell r="F104" t="str">
            <v/>
          </cell>
        </row>
        <row r="105">
          <cell r="B105" t="str">
            <v>Household had no access to device</v>
          </cell>
          <cell r="C105" t="str">
            <v>S</v>
          </cell>
          <cell r="D105">
            <v>33.28</v>
          </cell>
          <cell r="E105" t="str">
            <v/>
          </cell>
          <cell r="F105" t="str">
            <v/>
          </cell>
        </row>
        <row r="106">
          <cell r="B106" t="str">
            <v>Household had access to device</v>
          </cell>
          <cell r="C106">
            <v>42.8</v>
          </cell>
          <cell r="D106">
            <v>16.25</v>
          </cell>
          <cell r="E106" t="str">
            <v>.</v>
          </cell>
          <cell r="F106" t="str">
            <v/>
          </cell>
        </row>
        <row r="107">
          <cell r="B107" t="str">
            <v>One person household</v>
          </cell>
          <cell r="C107">
            <v>46.38</v>
          </cell>
          <cell r="D107">
            <v>22.47</v>
          </cell>
          <cell r="E107" t="str">
            <v>.</v>
          </cell>
          <cell r="F107" t="str">
            <v/>
          </cell>
        </row>
        <row r="108">
          <cell r="B108" t="str">
            <v>One parent with child(ren)</v>
          </cell>
          <cell r="C108" t="str">
            <v>S</v>
          </cell>
          <cell r="D108">
            <v>22.52</v>
          </cell>
          <cell r="E108" t="str">
            <v/>
          </cell>
          <cell r="F108" t="str">
            <v/>
          </cell>
        </row>
        <row r="109">
          <cell r="B109" t="str">
            <v>Other multi-person household</v>
          </cell>
          <cell r="C109" t="str">
            <v>S</v>
          </cell>
          <cell r="D109">
            <v>35.19</v>
          </cell>
          <cell r="E109" t="str">
            <v/>
          </cell>
          <cell r="F109" t="str">
            <v/>
          </cell>
        </row>
        <row r="110">
          <cell r="B110" t="str">
            <v>Other household with couple and/or child</v>
          </cell>
          <cell r="C110" t="str">
            <v>S</v>
          </cell>
          <cell r="D110">
            <v>40.6</v>
          </cell>
          <cell r="E110" t="str">
            <v/>
          </cell>
          <cell r="F110" t="str">
            <v/>
          </cell>
        </row>
        <row r="111">
          <cell r="B111" t="str">
            <v>One-person household</v>
          </cell>
          <cell r="C111">
            <v>46.38</v>
          </cell>
          <cell r="D111">
            <v>22.47</v>
          </cell>
          <cell r="E111" t="str">
            <v>.</v>
          </cell>
          <cell r="F111" t="str">
            <v/>
          </cell>
        </row>
        <row r="112">
          <cell r="B112" t="str">
            <v>Two-people household</v>
          </cell>
          <cell r="C112" t="str">
            <v>S</v>
          </cell>
          <cell r="D112">
            <v>35.42</v>
          </cell>
          <cell r="E112" t="str">
            <v/>
          </cell>
          <cell r="F112" t="str">
            <v/>
          </cell>
        </row>
        <row r="113">
          <cell r="B113" t="str">
            <v>Three-people household</v>
          </cell>
          <cell r="C113" t="str">
            <v>S</v>
          </cell>
          <cell r="D113">
            <v>27.36</v>
          </cell>
          <cell r="E113" t="str">
            <v/>
          </cell>
          <cell r="F113" t="str">
            <v/>
          </cell>
        </row>
        <row r="114">
          <cell r="B114" t="str">
            <v>Four-people household</v>
          </cell>
          <cell r="C114" t="str">
            <v>S</v>
          </cell>
          <cell r="D114">
            <v>43.49</v>
          </cell>
          <cell r="E114" t="str">
            <v/>
          </cell>
          <cell r="F114" t="str">
            <v/>
          </cell>
        </row>
        <row r="115">
          <cell r="B115" t="str">
            <v>Five-or-more-people household</v>
          </cell>
          <cell r="C115" t="str">
            <v>S</v>
          </cell>
          <cell r="D115">
            <v>37.479999999999997</v>
          </cell>
          <cell r="E115" t="str">
            <v/>
          </cell>
          <cell r="F115" t="str">
            <v/>
          </cell>
        </row>
        <row r="116">
          <cell r="B116" t="str">
            <v>No children in household</v>
          </cell>
          <cell r="C116" t="str">
            <v>SŜ</v>
          </cell>
          <cell r="D116">
            <v>14.86</v>
          </cell>
          <cell r="E116" t="str">
            <v/>
          </cell>
          <cell r="F116" t="str">
            <v/>
          </cell>
        </row>
        <row r="117">
          <cell r="B117" t="str">
            <v>One-child household</v>
          </cell>
          <cell r="C117" t="str">
            <v>S</v>
          </cell>
          <cell r="D117">
            <v>37.51</v>
          </cell>
          <cell r="E117" t="str">
            <v/>
          </cell>
          <cell r="F117" t="str">
            <v/>
          </cell>
        </row>
        <row r="118">
          <cell r="B118" t="str">
            <v>Two-or-more-children household</v>
          </cell>
          <cell r="C118" t="str">
            <v>S</v>
          </cell>
          <cell r="D118">
            <v>31.48</v>
          </cell>
          <cell r="E118" t="str">
            <v/>
          </cell>
          <cell r="F118" t="str">
            <v/>
          </cell>
        </row>
        <row r="119">
          <cell r="B119" t="str">
            <v>No children in household</v>
          </cell>
          <cell r="C119" t="str">
            <v>SŜ</v>
          </cell>
          <cell r="D119">
            <v>14.86</v>
          </cell>
          <cell r="E119" t="str">
            <v/>
          </cell>
          <cell r="F119" t="str">
            <v/>
          </cell>
        </row>
        <row r="120">
          <cell r="B120" t="str">
            <v>One-or-more-children household</v>
          </cell>
          <cell r="C120">
            <v>53.91</v>
          </cell>
          <cell r="D120">
            <v>23.89</v>
          </cell>
          <cell r="E120" t="str">
            <v>.</v>
          </cell>
          <cell r="F120" t="str">
            <v/>
          </cell>
        </row>
        <row r="121">
          <cell r="B121" t="str">
            <v>Yes, lived at current address</v>
          </cell>
          <cell r="C121">
            <v>38.299999999999997</v>
          </cell>
          <cell r="D121">
            <v>17.36</v>
          </cell>
          <cell r="E121" t="str">
            <v>.</v>
          </cell>
          <cell r="F121" t="str">
            <v/>
          </cell>
        </row>
        <row r="122">
          <cell r="B122" t="str">
            <v>No, did not live at current address</v>
          </cell>
          <cell r="C122" t="str">
            <v>S</v>
          </cell>
          <cell r="D122">
            <v>33.840000000000003</v>
          </cell>
          <cell r="E122" t="str">
            <v/>
          </cell>
          <cell r="F122" t="str">
            <v/>
          </cell>
        </row>
        <row r="123">
          <cell r="B123" t="str">
            <v>Owned</v>
          </cell>
          <cell r="C123" t="str">
            <v>S</v>
          </cell>
          <cell r="D123">
            <v>25.32</v>
          </cell>
          <cell r="E123" t="str">
            <v/>
          </cell>
          <cell r="F123" t="str">
            <v/>
          </cell>
        </row>
        <row r="124">
          <cell r="B124" t="str">
            <v>Rented, private</v>
          </cell>
          <cell r="C124" t="str">
            <v>S</v>
          </cell>
          <cell r="D124">
            <v>23.4</v>
          </cell>
          <cell r="E124" t="str">
            <v/>
          </cell>
          <cell r="F124" t="str">
            <v/>
          </cell>
        </row>
        <row r="125">
          <cell r="B125" t="str">
            <v>Rented, government</v>
          </cell>
          <cell r="C125" t="str">
            <v>S</v>
          </cell>
          <cell r="D125">
            <v>43.63</v>
          </cell>
          <cell r="E125" t="str">
            <v/>
          </cell>
          <cell r="F125" t="str">
            <v/>
          </cell>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3">
        <row r="4">
          <cell r="B4" t="str">
            <v>New Zealand Average</v>
          </cell>
          <cell r="C4">
            <v>23.24</v>
          </cell>
          <cell r="D4">
            <v>11.16</v>
          </cell>
          <cell r="E4" t="str">
            <v>.</v>
          </cell>
          <cell r="F4" t="str">
            <v/>
          </cell>
        </row>
        <row r="5">
          <cell r="B5" t="str">
            <v>Male</v>
          </cell>
          <cell r="C5" t="str">
            <v>S</v>
          </cell>
          <cell r="D5">
            <v>22.89</v>
          </cell>
          <cell r="E5" t="str">
            <v/>
          </cell>
          <cell r="F5" t="str">
            <v/>
          </cell>
        </row>
        <row r="6">
          <cell r="B6" t="str">
            <v>Female</v>
          </cell>
          <cell r="C6" t="str">
            <v>SŜ</v>
          </cell>
          <cell r="D6">
            <v>13.01</v>
          </cell>
          <cell r="E6" t="str">
            <v/>
          </cell>
          <cell r="F6" t="str">
            <v/>
          </cell>
        </row>
        <row r="7">
          <cell r="B7" t="str">
            <v>Gender diverse</v>
          </cell>
          <cell r="C7" t="str">
            <v>S</v>
          </cell>
          <cell r="D7">
            <v>139.82</v>
          </cell>
          <cell r="E7" t="str">
            <v/>
          </cell>
          <cell r="F7" t="str">
            <v/>
          </cell>
        </row>
        <row r="8">
          <cell r="B8" t="str">
            <v>Cis-male</v>
          </cell>
          <cell r="C8" t="str">
            <v>S</v>
          </cell>
          <cell r="D8">
            <v>22.89</v>
          </cell>
          <cell r="E8" t="str">
            <v/>
          </cell>
          <cell r="F8" t="str">
            <v/>
          </cell>
        </row>
        <row r="9">
          <cell r="B9" t="str">
            <v>Cis-female</v>
          </cell>
          <cell r="C9" t="str">
            <v>SŜ</v>
          </cell>
          <cell r="D9">
            <v>13.01</v>
          </cell>
          <cell r="E9" t="str">
            <v/>
          </cell>
          <cell r="F9" t="str">
            <v/>
          </cell>
        </row>
        <row r="10">
          <cell r="B10" t="str">
            <v>Gender-diverse or trans-gender</v>
          </cell>
          <cell r="C10" t="str">
            <v>S</v>
          </cell>
          <cell r="D10">
            <v>139.82</v>
          </cell>
          <cell r="E10" t="str">
            <v/>
          </cell>
          <cell r="F10" t="str">
            <v/>
          </cell>
        </row>
        <row r="11">
          <cell r="B11" t="str">
            <v>Heterosexual</v>
          </cell>
          <cell r="C11" t="str">
            <v>Ŝ</v>
          </cell>
          <cell r="D11">
            <v>11.73</v>
          </cell>
          <cell r="E11" t="str">
            <v/>
          </cell>
          <cell r="F11" t="str">
            <v/>
          </cell>
        </row>
        <row r="12">
          <cell r="B12" t="str">
            <v>Gay or lesbian</v>
          </cell>
          <cell r="C12">
            <v>0</v>
          </cell>
          <cell r="D12">
            <v>0</v>
          </cell>
          <cell r="E12" t="str">
            <v>.</v>
          </cell>
          <cell r="F12" t="str">
            <v>*</v>
          </cell>
        </row>
        <row r="13">
          <cell r="B13" t="str">
            <v>Bisexual</v>
          </cell>
          <cell r="C13" t="str">
            <v>S</v>
          </cell>
          <cell r="D13">
            <v>75.05</v>
          </cell>
          <cell r="E13" t="str">
            <v/>
          </cell>
          <cell r="F13" t="str">
            <v/>
          </cell>
        </row>
        <row r="14">
          <cell r="B14" t="str">
            <v>Other sexual identity</v>
          </cell>
          <cell r="C14">
            <v>0</v>
          </cell>
          <cell r="D14">
            <v>0</v>
          </cell>
          <cell r="E14" t="str">
            <v>.</v>
          </cell>
          <cell r="F14" t="str">
            <v>*</v>
          </cell>
        </row>
        <row r="15">
          <cell r="B15" t="str">
            <v>People with diverse sexualities</v>
          </cell>
          <cell r="C15" t="str">
            <v>S</v>
          </cell>
          <cell r="D15">
            <v>49.51</v>
          </cell>
          <cell r="E15" t="str">
            <v/>
          </cell>
          <cell r="F15" t="str">
            <v/>
          </cell>
        </row>
        <row r="16">
          <cell r="B16" t="str">
            <v>Not LGBT</v>
          </cell>
          <cell r="C16" t="str">
            <v>SŜ</v>
          </cell>
          <cell r="D16">
            <v>11.63</v>
          </cell>
          <cell r="E16" t="str">
            <v/>
          </cell>
          <cell r="F16" t="str">
            <v/>
          </cell>
        </row>
        <row r="17">
          <cell r="B17" t="str">
            <v>LGBT</v>
          </cell>
          <cell r="C17" t="str">
            <v>S</v>
          </cell>
          <cell r="D17">
            <v>49.32</v>
          </cell>
          <cell r="E17" t="str">
            <v/>
          </cell>
          <cell r="F17" t="str">
            <v/>
          </cell>
        </row>
        <row r="18">
          <cell r="B18" t="str">
            <v>15–19 years</v>
          </cell>
          <cell r="C18">
            <v>84.35</v>
          </cell>
          <cell r="D18">
            <v>27.75</v>
          </cell>
          <cell r="E18" t="str">
            <v>.</v>
          </cell>
          <cell r="F18" t="str">
            <v>*</v>
          </cell>
        </row>
        <row r="19">
          <cell r="B19" t="str">
            <v>20–29 years</v>
          </cell>
          <cell r="C19" t="str">
            <v>S</v>
          </cell>
          <cell r="D19">
            <v>21.53</v>
          </cell>
          <cell r="E19" t="str">
            <v/>
          </cell>
          <cell r="F19" t="str">
            <v/>
          </cell>
        </row>
        <row r="20">
          <cell r="B20" t="str">
            <v>30–39 years</v>
          </cell>
          <cell r="C20" t="str">
            <v>SŜ</v>
          </cell>
          <cell r="D20">
            <v>10.93</v>
          </cell>
          <cell r="E20" t="str">
            <v/>
          </cell>
          <cell r="F20" t="str">
            <v/>
          </cell>
        </row>
        <row r="21">
          <cell r="B21" t="str">
            <v>40–49 years</v>
          </cell>
          <cell r="C21" t="str">
            <v>S</v>
          </cell>
          <cell r="D21">
            <v>23.54</v>
          </cell>
          <cell r="E21" t="str">
            <v/>
          </cell>
          <cell r="F21" t="str">
            <v/>
          </cell>
        </row>
        <row r="22">
          <cell r="B22" t="str">
            <v>50–59 years</v>
          </cell>
          <cell r="C22" t="str">
            <v>S</v>
          </cell>
          <cell r="D22">
            <v>34.89</v>
          </cell>
          <cell r="E22" t="str">
            <v/>
          </cell>
          <cell r="F22" t="str">
            <v/>
          </cell>
        </row>
        <row r="23">
          <cell r="B23" t="str">
            <v>60–64 years</v>
          </cell>
          <cell r="C23" t="str">
            <v>S</v>
          </cell>
          <cell r="D23">
            <v>63.97</v>
          </cell>
          <cell r="E23" t="str">
            <v/>
          </cell>
          <cell r="F23" t="str">
            <v/>
          </cell>
        </row>
        <row r="24">
          <cell r="B24" t="str">
            <v>65 years and over</v>
          </cell>
          <cell r="C24" t="str">
            <v>S</v>
          </cell>
          <cell r="D24">
            <v>36.47</v>
          </cell>
          <cell r="E24" t="str">
            <v/>
          </cell>
          <cell r="F24" t="str">
            <v/>
          </cell>
        </row>
        <row r="25">
          <cell r="B25" t="str">
            <v>15–29 years</v>
          </cell>
          <cell r="C25" t="str">
            <v>S</v>
          </cell>
          <cell r="D25">
            <v>34.979999999999997</v>
          </cell>
          <cell r="E25" t="str">
            <v/>
          </cell>
          <cell r="F25" t="str">
            <v/>
          </cell>
        </row>
        <row r="26">
          <cell r="B26" t="str">
            <v>30–64 years</v>
          </cell>
          <cell r="C26" t="str">
            <v>SŜ</v>
          </cell>
          <cell r="D26">
            <v>11.51</v>
          </cell>
          <cell r="E26" t="str">
            <v/>
          </cell>
          <cell r="F26" t="str">
            <v/>
          </cell>
        </row>
        <row r="27">
          <cell r="B27" t="str">
            <v>65 years and over</v>
          </cell>
          <cell r="C27" t="str">
            <v>S</v>
          </cell>
          <cell r="D27">
            <v>36.47</v>
          </cell>
          <cell r="E27" t="str">
            <v/>
          </cell>
          <cell r="F27" t="str">
            <v/>
          </cell>
        </row>
        <row r="28">
          <cell r="B28" t="str">
            <v>15–19 years</v>
          </cell>
          <cell r="C28">
            <v>84.35</v>
          </cell>
          <cell r="D28">
            <v>27.75</v>
          </cell>
          <cell r="E28" t="str">
            <v>.</v>
          </cell>
          <cell r="F28" t="str">
            <v>*</v>
          </cell>
        </row>
        <row r="29">
          <cell r="B29" t="str">
            <v>20–29 years</v>
          </cell>
          <cell r="C29" t="str">
            <v>S</v>
          </cell>
          <cell r="D29">
            <v>21.53</v>
          </cell>
          <cell r="E29" t="str">
            <v/>
          </cell>
          <cell r="F29" t="str">
            <v/>
          </cell>
        </row>
        <row r="30">
          <cell r="B30" t="str">
            <v>NZ European</v>
          </cell>
          <cell r="C30" t="str">
            <v>Ŝ</v>
          </cell>
          <cell r="D30">
            <v>15.08</v>
          </cell>
          <cell r="E30" t="str">
            <v/>
          </cell>
          <cell r="F30" t="str">
            <v/>
          </cell>
        </row>
        <row r="31">
          <cell r="B31" t="str">
            <v>Māori</v>
          </cell>
          <cell r="C31" t="str">
            <v>SŜ</v>
          </cell>
          <cell r="D31">
            <v>7.84</v>
          </cell>
          <cell r="E31" t="str">
            <v/>
          </cell>
          <cell r="F31" t="str">
            <v/>
          </cell>
        </row>
        <row r="32">
          <cell r="B32" t="str">
            <v>Pacific peoples</v>
          </cell>
          <cell r="C32" t="str">
            <v>SŜ</v>
          </cell>
          <cell r="D32">
            <v>9.2200000000000006</v>
          </cell>
          <cell r="E32" t="str">
            <v/>
          </cell>
          <cell r="F32" t="str">
            <v/>
          </cell>
        </row>
        <row r="33">
          <cell r="B33" t="str">
            <v>Asian</v>
          </cell>
          <cell r="C33" t="str">
            <v>S</v>
          </cell>
          <cell r="D33">
            <v>44.36</v>
          </cell>
          <cell r="E33" t="str">
            <v/>
          </cell>
          <cell r="F33" t="str">
            <v/>
          </cell>
        </row>
        <row r="34">
          <cell r="B34" t="str">
            <v>Chinese</v>
          </cell>
          <cell r="C34" t="str">
            <v>S</v>
          </cell>
          <cell r="D34">
            <v>163.51</v>
          </cell>
          <cell r="E34" t="str">
            <v/>
          </cell>
          <cell r="F34" t="str">
            <v/>
          </cell>
        </row>
        <row r="35">
          <cell r="B35" t="str">
            <v>Indian</v>
          </cell>
          <cell r="C35">
            <v>0</v>
          </cell>
          <cell r="D35">
            <v>0</v>
          </cell>
          <cell r="E35" t="str">
            <v>.</v>
          </cell>
          <cell r="F35" t="str">
            <v>*</v>
          </cell>
        </row>
        <row r="36">
          <cell r="B36" t="str">
            <v>Other Asian ethnicity</v>
          </cell>
          <cell r="C36">
            <v>0</v>
          </cell>
          <cell r="D36">
            <v>0</v>
          </cell>
          <cell r="E36" t="str">
            <v>.</v>
          </cell>
          <cell r="F36" t="str">
            <v>*</v>
          </cell>
        </row>
        <row r="37">
          <cell r="B37" t="str">
            <v>Other ethnicity (except European and Māori)</v>
          </cell>
          <cell r="C37" t="str">
            <v>SŜ</v>
          </cell>
          <cell r="D37">
            <v>17.940000000000001</v>
          </cell>
          <cell r="E37" t="str">
            <v/>
          </cell>
          <cell r="F37" t="str">
            <v/>
          </cell>
        </row>
        <row r="38">
          <cell r="B38" t="str">
            <v>Other ethnicity (except European, Māori and Asian)</v>
          </cell>
          <cell r="C38" t="str">
            <v>SŜ</v>
          </cell>
          <cell r="D38">
            <v>9.2200000000000006</v>
          </cell>
          <cell r="E38" t="str">
            <v/>
          </cell>
          <cell r="F38" t="str">
            <v/>
          </cell>
        </row>
        <row r="39">
          <cell r="B39" t="str">
            <v>Other ethnicity (except European, Māori and Pacific)</v>
          </cell>
          <cell r="C39" t="str">
            <v>S</v>
          </cell>
          <cell r="D39">
            <v>44.36</v>
          </cell>
          <cell r="E39" t="str">
            <v/>
          </cell>
          <cell r="F39" t="str">
            <v/>
          </cell>
        </row>
        <row r="40">
          <cell r="B40">
            <v>2018</v>
          </cell>
          <cell r="C40" t="str">
            <v>SŜ</v>
          </cell>
          <cell r="D40">
            <v>17.03</v>
          </cell>
          <cell r="E40" t="str">
            <v/>
          </cell>
          <cell r="F40" t="str">
            <v/>
          </cell>
        </row>
        <row r="41">
          <cell r="B41" t="str">
            <v>2019/20</v>
          </cell>
          <cell r="C41" t="str">
            <v>SŜ</v>
          </cell>
          <cell r="D41">
            <v>13.64</v>
          </cell>
          <cell r="E41" t="str">
            <v/>
          </cell>
          <cell r="F41" t="str">
            <v/>
          </cell>
        </row>
        <row r="42">
          <cell r="B42" t="str">
            <v>Auckland</v>
          </cell>
          <cell r="C42" t="str">
            <v>S</v>
          </cell>
          <cell r="D42">
            <v>34.369999999999997</v>
          </cell>
          <cell r="E42" t="str">
            <v/>
          </cell>
          <cell r="F42" t="str">
            <v/>
          </cell>
        </row>
        <row r="43">
          <cell r="B43" t="str">
            <v>Wellington</v>
          </cell>
          <cell r="C43" t="str">
            <v>S</v>
          </cell>
          <cell r="D43">
            <v>52.33</v>
          </cell>
          <cell r="E43" t="str">
            <v/>
          </cell>
          <cell r="F43" t="str">
            <v/>
          </cell>
        </row>
        <row r="44">
          <cell r="B44" t="str">
            <v>Rest of North Island</v>
          </cell>
          <cell r="C44" t="str">
            <v>SŜ</v>
          </cell>
          <cell r="D44">
            <v>12.46</v>
          </cell>
          <cell r="E44" t="str">
            <v/>
          </cell>
          <cell r="F44" t="str">
            <v/>
          </cell>
        </row>
        <row r="45">
          <cell r="B45" t="str">
            <v>Canterbury</v>
          </cell>
          <cell r="C45" t="str">
            <v>SŜ</v>
          </cell>
          <cell r="D45">
            <v>15.69</v>
          </cell>
          <cell r="E45" t="str">
            <v/>
          </cell>
          <cell r="F45" t="str">
            <v/>
          </cell>
        </row>
        <row r="46">
          <cell r="B46" t="str">
            <v>Rest of South Island</v>
          </cell>
          <cell r="C46" t="str">
            <v>S</v>
          </cell>
          <cell r="D46">
            <v>27.84</v>
          </cell>
          <cell r="E46" t="str">
            <v/>
          </cell>
          <cell r="F46" t="str">
            <v/>
          </cell>
        </row>
        <row r="47">
          <cell r="B47" t="str">
            <v>Major urban area</v>
          </cell>
          <cell r="C47" t="str">
            <v>SŜ</v>
          </cell>
          <cell r="D47">
            <v>19.86</v>
          </cell>
          <cell r="E47" t="str">
            <v/>
          </cell>
          <cell r="F47" t="str">
            <v/>
          </cell>
        </row>
        <row r="48">
          <cell r="B48" t="str">
            <v>Large urban area</v>
          </cell>
          <cell r="C48" t="str">
            <v>SŜ</v>
          </cell>
          <cell r="D48">
            <v>17.14</v>
          </cell>
          <cell r="E48" t="str">
            <v/>
          </cell>
          <cell r="F48" t="str">
            <v/>
          </cell>
        </row>
        <row r="49">
          <cell r="B49" t="str">
            <v>Medium urban area</v>
          </cell>
          <cell r="C49" t="str">
            <v>S</v>
          </cell>
          <cell r="D49">
            <v>34.700000000000003</v>
          </cell>
          <cell r="E49" t="str">
            <v/>
          </cell>
          <cell r="F49" t="str">
            <v/>
          </cell>
        </row>
        <row r="50">
          <cell r="B50" t="str">
            <v>Small urban area</v>
          </cell>
          <cell r="C50" t="str">
            <v>SŜ</v>
          </cell>
          <cell r="D50">
            <v>5.61</v>
          </cell>
          <cell r="E50" t="str">
            <v/>
          </cell>
          <cell r="F50" t="str">
            <v>*</v>
          </cell>
        </row>
        <row r="51">
          <cell r="B51" t="str">
            <v>Rural settlement/rural other</v>
          </cell>
          <cell r="C51" t="str">
            <v>S</v>
          </cell>
          <cell r="D51">
            <v>28.3</v>
          </cell>
          <cell r="E51" t="str">
            <v/>
          </cell>
          <cell r="F51" t="str">
            <v/>
          </cell>
        </row>
        <row r="52">
          <cell r="B52" t="str">
            <v>Major urban area</v>
          </cell>
          <cell r="C52" t="str">
            <v>SŜ</v>
          </cell>
          <cell r="D52">
            <v>19.86</v>
          </cell>
          <cell r="E52" t="str">
            <v/>
          </cell>
          <cell r="F52" t="str">
            <v/>
          </cell>
        </row>
        <row r="53">
          <cell r="B53" t="str">
            <v>Medium/large urban area</v>
          </cell>
          <cell r="C53" t="str">
            <v>SŜ</v>
          </cell>
          <cell r="D53">
            <v>15.1</v>
          </cell>
          <cell r="E53" t="str">
            <v/>
          </cell>
          <cell r="F53" t="str">
            <v/>
          </cell>
        </row>
        <row r="54">
          <cell r="B54" t="str">
            <v>Small urban/rural area</v>
          </cell>
          <cell r="C54" t="str">
            <v>SŜ</v>
          </cell>
          <cell r="D54">
            <v>16.149999999999999</v>
          </cell>
          <cell r="E54" t="str">
            <v/>
          </cell>
          <cell r="F54" t="str">
            <v/>
          </cell>
        </row>
        <row r="55">
          <cell r="B55" t="str">
            <v>Quintile 1 (least deprived)</v>
          </cell>
          <cell r="C55" t="str">
            <v>S</v>
          </cell>
          <cell r="D55">
            <v>42.23</v>
          </cell>
          <cell r="E55" t="str">
            <v/>
          </cell>
          <cell r="F55" t="str">
            <v/>
          </cell>
        </row>
        <row r="56">
          <cell r="B56" t="str">
            <v>Quintile 2</v>
          </cell>
          <cell r="C56" t="str">
            <v>S</v>
          </cell>
          <cell r="D56">
            <v>42.72</v>
          </cell>
          <cell r="E56" t="str">
            <v/>
          </cell>
          <cell r="F56" t="str">
            <v/>
          </cell>
        </row>
        <row r="57">
          <cell r="B57" t="str">
            <v>Quintile 3</v>
          </cell>
          <cell r="C57" t="str">
            <v>S</v>
          </cell>
          <cell r="D57">
            <v>26.66</v>
          </cell>
          <cell r="E57" t="str">
            <v/>
          </cell>
          <cell r="F57" t="str">
            <v/>
          </cell>
        </row>
        <row r="58">
          <cell r="B58" t="str">
            <v>Quintile 4</v>
          </cell>
          <cell r="C58" t="str">
            <v>S</v>
          </cell>
          <cell r="D58">
            <v>21.21</v>
          </cell>
          <cell r="E58" t="str">
            <v/>
          </cell>
          <cell r="F58" t="str">
            <v/>
          </cell>
        </row>
        <row r="59">
          <cell r="B59" t="str">
            <v>Quintile 5 (most deprived)</v>
          </cell>
          <cell r="C59" t="str">
            <v>SŜ</v>
          </cell>
          <cell r="D59">
            <v>9.26</v>
          </cell>
          <cell r="E59" t="str">
            <v/>
          </cell>
          <cell r="F59" t="str">
            <v/>
          </cell>
        </row>
        <row r="60">
          <cell r="B60" t="str">
            <v>Did not have partner within last 12 months</v>
          </cell>
          <cell r="C60">
            <v>23.24</v>
          </cell>
          <cell r="D60">
            <v>11.16</v>
          </cell>
          <cell r="E60" t="str">
            <v>.</v>
          </cell>
          <cell r="F60" t="str">
            <v/>
          </cell>
        </row>
        <row r="61">
          <cell r="B61" t="str">
            <v>Has ever had a partner</v>
          </cell>
          <cell r="C61">
            <v>24.33</v>
          </cell>
          <cell r="D61">
            <v>12.13</v>
          </cell>
          <cell r="E61" t="str">
            <v>.</v>
          </cell>
          <cell r="F61" t="str">
            <v/>
          </cell>
        </row>
        <row r="62">
          <cell r="B62" t="str">
            <v>Has never had a partner</v>
          </cell>
          <cell r="C62" t="str">
            <v>S</v>
          </cell>
          <cell r="D62">
            <v>24.08</v>
          </cell>
          <cell r="E62" t="str">
            <v/>
          </cell>
          <cell r="F62" t="str">
            <v/>
          </cell>
        </row>
        <row r="63">
          <cell r="B63" t="str">
            <v>Non-partnered</v>
          </cell>
          <cell r="C63">
            <v>23.24</v>
          </cell>
          <cell r="D63">
            <v>11.16</v>
          </cell>
          <cell r="E63" t="str">
            <v>.</v>
          </cell>
          <cell r="F63" t="str">
            <v/>
          </cell>
        </row>
        <row r="64">
          <cell r="B64" t="str">
            <v>Never married and never in a civil union</v>
          </cell>
          <cell r="C64" t="str">
            <v>S</v>
          </cell>
          <cell r="D64">
            <v>23.36</v>
          </cell>
          <cell r="E64" t="str">
            <v/>
          </cell>
          <cell r="F64" t="str">
            <v/>
          </cell>
        </row>
        <row r="65">
          <cell r="B65" t="str">
            <v>Divorced</v>
          </cell>
          <cell r="C65" t="str">
            <v>S</v>
          </cell>
          <cell r="D65">
            <v>26.14</v>
          </cell>
          <cell r="E65" t="str">
            <v/>
          </cell>
          <cell r="F65" t="str">
            <v/>
          </cell>
        </row>
        <row r="66">
          <cell r="B66" t="str">
            <v>Widowed/surviving partner</v>
          </cell>
          <cell r="C66" t="str">
            <v>S</v>
          </cell>
          <cell r="D66">
            <v>49.12</v>
          </cell>
          <cell r="E66" t="str">
            <v/>
          </cell>
          <cell r="F66" t="str">
            <v/>
          </cell>
        </row>
        <row r="67">
          <cell r="B67" t="str">
            <v>Separated</v>
          </cell>
          <cell r="C67" t="str">
            <v>SŜ</v>
          </cell>
          <cell r="D67">
            <v>15.73</v>
          </cell>
          <cell r="E67" t="str">
            <v/>
          </cell>
          <cell r="F67" t="str">
            <v/>
          </cell>
        </row>
        <row r="68">
          <cell r="B68" t="str">
            <v>Married/civil union/de facto</v>
          </cell>
          <cell r="C68">
            <v>0</v>
          </cell>
          <cell r="D68">
            <v>0</v>
          </cell>
          <cell r="E68" t="str">
            <v>.</v>
          </cell>
          <cell r="F68" t="str">
            <v>*</v>
          </cell>
        </row>
        <row r="69">
          <cell r="B69" t="str">
            <v>Adults with disability</v>
          </cell>
          <cell r="C69" t="str">
            <v>S</v>
          </cell>
          <cell r="D69">
            <v>29.53</v>
          </cell>
          <cell r="E69" t="str">
            <v/>
          </cell>
          <cell r="F69" t="str">
            <v/>
          </cell>
        </row>
        <row r="70">
          <cell r="B70" t="str">
            <v>Adults without disability</v>
          </cell>
          <cell r="C70">
            <v>23.53</v>
          </cell>
          <cell r="D70">
            <v>11.51</v>
          </cell>
          <cell r="E70" t="str">
            <v>.</v>
          </cell>
          <cell r="F70" t="str">
            <v/>
          </cell>
        </row>
        <row r="71">
          <cell r="B71" t="str">
            <v>Low level of psychological distress</v>
          </cell>
          <cell r="C71" t="str">
            <v>SŜ</v>
          </cell>
          <cell r="D71">
            <v>13.14</v>
          </cell>
          <cell r="E71" t="str">
            <v/>
          </cell>
          <cell r="F71" t="str">
            <v/>
          </cell>
        </row>
        <row r="72">
          <cell r="B72" t="str">
            <v>Moderate level of psychological distress</v>
          </cell>
          <cell r="C72" t="str">
            <v>S</v>
          </cell>
          <cell r="D72">
            <v>20.3</v>
          </cell>
          <cell r="E72" t="str">
            <v/>
          </cell>
          <cell r="F72" t="str">
            <v/>
          </cell>
        </row>
        <row r="73">
          <cell r="B73" t="str">
            <v>High level of psychological distress</v>
          </cell>
          <cell r="C73" t="str">
            <v>SŜ</v>
          </cell>
          <cell r="D73">
            <v>18.68</v>
          </cell>
          <cell r="E73" t="str">
            <v/>
          </cell>
          <cell r="F73" t="str">
            <v/>
          </cell>
        </row>
        <row r="74">
          <cell r="B74" t="str">
            <v>No probable serious mental illness</v>
          </cell>
          <cell r="C74" t="str">
            <v>SŜ</v>
          </cell>
          <cell r="D74">
            <v>13.14</v>
          </cell>
          <cell r="E74" t="str">
            <v/>
          </cell>
          <cell r="F74" t="str">
            <v/>
          </cell>
        </row>
        <row r="75">
          <cell r="B75" t="str">
            <v>Probable serious mental illness</v>
          </cell>
          <cell r="C75" t="str">
            <v>S</v>
          </cell>
          <cell r="D75">
            <v>20.3</v>
          </cell>
          <cell r="E75" t="str">
            <v/>
          </cell>
          <cell r="F75" t="str">
            <v/>
          </cell>
        </row>
        <row r="76">
          <cell r="B76" t="str">
            <v>Employed</v>
          </cell>
          <cell r="C76" t="str">
            <v>SŜ</v>
          </cell>
          <cell r="D76">
            <v>17.21</v>
          </cell>
          <cell r="E76" t="str">
            <v/>
          </cell>
          <cell r="F76" t="str">
            <v/>
          </cell>
        </row>
        <row r="77">
          <cell r="B77" t="str">
            <v>Unemployed</v>
          </cell>
          <cell r="C77" t="str">
            <v>S</v>
          </cell>
          <cell r="D77">
            <v>25.55</v>
          </cell>
          <cell r="E77" t="str">
            <v/>
          </cell>
          <cell r="F77" t="str">
            <v/>
          </cell>
        </row>
        <row r="78">
          <cell r="B78" t="str">
            <v>Retired</v>
          </cell>
          <cell r="C78" t="str">
            <v>S</v>
          </cell>
          <cell r="D78">
            <v>50.36</v>
          </cell>
          <cell r="E78" t="str">
            <v/>
          </cell>
          <cell r="F78" t="str">
            <v/>
          </cell>
        </row>
        <row r="79">
          <cell r="B79" t="str">
            <v>Home or caring duties or voluntary work</v>
          </cell>
          <cell r="C79" t="str">
            <v>SŜ</v>
          </cell>
          <cell r="D79">
            <v>15.41</v>
          </cell>
          <cell r="E79" t="str">
            <v/>
          </cell>
          <cell r="F79" t="str">
            <v/>
          </cell>
        </row>
        <row r="80">
          <cell r="B80" t="str">
            <v>Not employed, studying</v>
          </cell>
          <cell r="C80" t="str">
            <v>S</v>
          </cell>
          <cell r="D80">
            <v>67.87</v>
          </cell>
          <cell r="E80" t="str">
            <v/>
          </cell>
          <cell r="F80" t="str">
            <v/>
          </cell>
        </row>
        <row r="81">
          <cell r="B81" t="str">
            <v>Not employed, not actively seeking work/unable to work</v>
          </cell>
          <cell r="C81" t="str">
            <v>S</v>
          </cell>
          <cell r="D81">
            <v>21.65</v>
          </cell>
          <cell r="E81" t="str">
            <v/>
          </cell>
          <cell r="F81" t="str">
            <v/>
          </cell>
        </row>
        <row r="82">
          <cell r="B82" t="str">
            <v>Other employment status</v>
          </cell>
          <cell r="C82" t="str">
            <v>S</v>
          </cell>
          <cell r="D82">
            <v>51.16</v>
          </cell>
          <cell r="E82" t="str">
            <v/>
          </cell>
          <cell r="F82" t="str">
            <v/>
          </cell>
        </row>
        <row r="83">
          <cell r="B83" t="str">
            <v>Not in the labour force</v>
          </cell>
          <cell r="C83" t="str">
            <v>SŜ</v>
          </cell>
          <cell r="D83">
            <v>14.04</v>
          </cell>
          <cell r="E83" t="str">
            <v/>
          </cell>
          <cell r="F83" t="str">
            <v/>
          </cell>
        </row>
        <row r="84">
          <cell r="B84" t="str">
            <v>Personal income: $20,000 or less</v>
          </cell>
          <cell r="C84" t="str">
            <v>S</v>
          </cell>
          <cell r="D84">
            <v>24.84</v>
          </cell>
          <cell r="E84" t="str">
            <v/>
          </cell>
          <cell r="F84" t="str">
            <v/>
          </cell>
        </row>
        <row r="85">
          <cell r="B85" t="str">
            <v>Personal income: $20,001–$40,000</v>
          </cell>
          <cell r="C85" t="str">
            <v>SŜ</v>
          </cell>
          <cell r="D85">
            <v>9.07</v>
          </cell>
          <cell r="E85" t="str">
            <v/>
          </cell>
          <cell r="F85" t="str">
            <v/>
          </cell>
        </row>
        <row r="86">
          <cell r="B86" t="str">
            <v>Personal income: $40,001–$60,000</v>
          </cell>
          <cell r="C86" t="str">
            <v>SŜ</v>
          </cell>
          <cell r="D86">
            <v>19.77</v>
          </cell>
          <cell r="E86" t="str">
            <v/>
          </cell>
          <cell r="F86" t="str">
            <v/>
          </cell>
        </row>
        <row r="87">
          <cell r="B87" t="str">
            <v>Personal income: $60,001 or more</v>
          </cell>
          <cell r="C87" t="str">
            <v>S</v>
          </cell>
          <cell r="D87">
            <v>45.32</v>
          </cell>
          <cell r="E87" t="str">
            <v/>
          </cell>
          <cell r="F87" t="str">
            <v/>
          </cell>
        </row>
        <row r="88">
          <cell r="B88" t="str">
            <v>Household income: $40,000 or less</v>
          </cell>
          <cell r="C88" t="str">
            <v>SŜ</v>
          </cell>
          <cell r="D88">
            <v>13.85</v>
          </cell>
          <cell r="E88" t="str">
            <v/>
          </cell>
          <cell r="F88" t="str">
            <v/>
          </cell>
        </row>
        <row r="89">
          <cell r="B89" t="str">
            <v>Household income: $40,001–$60,000</v>
          </cell>
          <cell r="C89" t="str">
            <v>S</v>
          </cell>
          <cell r="D89">
            <v>27.49</v>
          </cell>
          <cell r="E89" t="str">
            <v/>
          </cell>
          <cell r="F89" t="str">
            <v/>
          </cell>
        </row>
        <row r="90">
          <cell r="B90" t="str">
            <v>Household income: $60,001–$100,000</v>
          </cell>
          <cell r="C90" t="str">
            <v>S</v>
          </cell>
          <cell r="D90">
            <v>25.96</v>
          </cell>
          <cell r="E90" t="str">
            <v/>
          </cell>
          <cell r="F90" t="str">
            <v/>
          </cell>
        </row>
        <row r="91">
          <cell r="B91" t="str">
            <v>Household income: $100,001 or more</v>
          </cell>
          <cell r="C91" t="str">
            <v>S</v>
          </cell>
          <cell r="D91">
            <v>65.209999999999994</v>
          </cell>
          <cell r="E91" t="str">
            <v/>
          </cell>
          <cell r="F91" t="str">
            <v/>
          </cell>
        </row>
        <row r="92">
          <cell r="B92" t="str">
            <v>Not at all limited</v>
          </cell>
          <cell r="C92" t="str">
            <v>S</v>
          </cell>
          <cell r="D92">
            <v>28.69</v>
          </cell>
          <cell r="E92" t="str">
            <v/>
          </cell>
          <cell r="F92" t="str">
            <v/>
          </cell>
        </row>
        <row r="93">
          <cell r="B93" t="str">
            <v>A little limited</v>
          </cell>
          <cell r="C93" t="str">
            <v>S</v>
          </cell>
          <cell r="D93">
            <v>42.49</v>
          </cell>
          <cell r="E93" t="str">
            <v/>
          </cell>
          <cell r="F93" t="str">
            <v/>
          </cell>
        </row>
        <row r="94">
          <cell r="B94" t="str">
            <v>Quite limited</v>
          </cell>
          <cell r="C94" t="str">
            <v>S</v>
          </cell>
          <cell r="D94">
            <v>59.06</v>
          </cell>
          <cell r="E94" t="str">
            <v/>
          </cell>
          <cell r="F94" t="str">
            <v/>
          </cell>
        </row>
        <row r="95">
          <cell r="B95" t="str">
            <v>Very limited</v>
          </cell>
          <cell r="C95" t="str">
            <v>S</v>
          </cell>
          <cell r="D95">
            <v>29.16</v>
          </cell>
          <cell r="E95" t="str">
            <v/>
          </cell>
          <cell r="F95" t="str">
            <v/>
          </cell>
        </row>
        <row r="96">
          <cell r="B96" t="str">
            <v>Couldn't buy it</v>
          </cell>
          <cell r="C96" t="str">
            <v>SŜ</v>
          </cell>
          <cell r="D96">
            <v>13.22</v>
          </cell>
          <cell r="E96" t="str">
            <v/>
          </cell>
          <cell r="F96" t="str">
            <v/>
          </cell>
        </row>
        <row r="97">
          <cell r="B97" t="str">
            <v>Not at all limited</v>
          </cell>
          <cell r="C97" t="str">
            <v>S</v>
          </cell>
          <cell r="D97">
            <v>28.69</v>
          </cell>
          <cell r="E97" t="str">
            <v/>
          </cell>
          <cell r="F97" t="str">
            <v/>
          </cell>
        </row>
        <row r="98">
          <cell r="B98" t="str">
            <v>A little limited</v>
          </cell>
          <cell r="C98" t="str">
            <v>S</v>
          </cell>
          <cell r="D98">
            <v>42.49</v>
          </cell>
          <cell r="E98" t="str">
            <v/>
          </cell>
          <cell r="F98" t="str">
            <v/>
          </cell>
        </row>
        <row r="99">
          <cell r="B99" t="str">
            <v>Quite or very limited</v>
          </cell>
          <cell r="C99" t="str">
            <v>S</v>
          </cell>
          <cell r="D99">
            <v>23.85</v>
          </cell>
          <cell r="E99" t="str">
            <v/>
          </cell>
          <cell r="F99" t="str">
            <v/>
          </cell>
        </row>
        <row r="100">
          <cell r="B100" t="str">
            <v>Couldn't buy it</v>
          </cell>
          <cell r="C100" t="str">
            <v>SŜ</v>
          </cell>
          <cell r="D100">
            <v>13.22</v>
          </cell>
          <cell r="E100" t="str">
            <v/>
          </cell>
          <cell r="F100" t="str">
            <v/>
          </cell>
        </row>
        <row r="101">
          <cell r="B101" t="str">
            <v>Yes, can meet unexpected expense</v>
          </cell>
          <cell r="C101" t="str">
            <v>S</v>
          </cell>
          <cell r="D101">
            <v>20.65</v>
          </cell>
          <cell r="E101" t="str">
            <v/>
          </cell>
          <cell r="F101" t="str">
            <v/>
          </cell>
        </row>
        <row r="102">
          <cell r="B102" t="str">
            <v>No, cannot meet unexpected expense</v>
          </cell>
          <cell r="C102" t="str">
            <v>SŜ</v>
          </cell>
          <cell r="D102">
            <v>10.65</v>
          </cell>
          <cell r="E102" t="str">
            <v/>
          </cell>
          <cell r="F102" t="str">
            <v/>
          </cell>
        </row>
        <row r="103">
          <cell r="B103" t="str">
            <v>Household had no vehicle access</v>
          </cell>
          <cell r="C103" t="str">
            <v>S</v>
          </cell>
          <cell r="D103">
            <v>28.2</v>
          </cell>
          <cell r="E103" t="str">
            <v/>
          </cell>
          <cell r="F103" t="str">
            <v/>
          </cell>
        </row>
        <row r="104">
          <cell r="B104" t="str">
            <v>Household had vehicle access</v>
          </cell>
          <cell r="C104" t="str">
            <v>SŜ</v>
          </cell>
          <cell r="D104">
            <v>11.84</v>
          </cell>
          <cell r="E104" t="str">
            <v/>
          </cell>
          <cell r="F104" t="str">
            <v/>
          </cell>
        </row>
        <row r="105">
          <cell r="B105" t="str">
            <v>Household had no access to device</v>
          </cell>
          <cell r="C105" t="str">
            <v>S</v>
          </cell>
          <cell r="D105">
            <v>66.959999999999994</v>
          </cell>
          <cell r="E105" t="str">
            <v/>
          </cell>
          <cell r="F105" t="str">
            <v/>
          </cell>
        </row>
        <row r="106">
          <cell r="B106" t="str">
            <v>Household had access to device</v>
          </cell>
          <cell r="C106" t="str">
            <v>S</v>
          </cell>
          <cell r="D106">
            <v>11.4</v>
          </cell>
          <cell r="E106" t="str">
            <v/>
          </cell>
          <cell r="F106" t="str">
            <v/>
          </cell>
        </row>
        <row r="107">
          <cell r="B107" t="str">
            <v>One person household</v>
          </cell>
          <cell r="C107" t="str">
            <v>SŜ</v>
          </cell>
          <cell r="D107">
            <v>16.559999999999999</v>
          </cell>
          <cell r="E107" t="str">
            <v/>
          </cell>
          <cell r="F107" t="str">
            <v/>
          </cell>
        </row>
        <row r="108">
          <cell r="B108" t="str">
            <v>One parent with child(ren)</v>
          </cell>
          <cell r="C108" t="str">
            <v>SŜ</v>
          </cell>
          <cell r="D108">
            <v>14.44</v>
          </cell>
          <cell r="E108" t="str">
            <v/>
          </cell>
          <cell r="F108" t="str">
            <v/>
          </cell>
        </row>
        <row r="109">
          <cell r="B109" t="str">
            <v>Couple only</v>
          </cell>
          <cell r="C109" t="str">
            <v>Ŝ</v>
          </cell>
          <cell r="D109">
            <v>0</v>
          </cell>
          <cell r="E109" t="str">
            <v/>
          </cell>
          <cell r="F109" t="str">
            <v>*</v>
          </cell>
        </row>
        <row r="110">
          <cell r="B110" t="str">
            <v>Other multi-person household</v>
          </cell>
          <cell r="C110" t="str">
            <v>S</v>
          </cell>
          <cell r="D110">
            <v>69.78</v>
          </cell>
          <cell r="E110" t="str">
            <v/>
          </cell>
          <cell r="F110" t="str">
            <v/>
          </cell>
        </row>
        <row r="111">
          <cell r="B111" t="str">
            <v>Other household with couple and/or child</v>
          </cell>
          <cell r="C111" t="str">
            <v>S</v>
          </cell>
          <cell r="D111">
            <v>32.369999999999997</v>
          </cell>
          <cell r="E111" t="str">
            <v/>
          </cell>
          <cell r="F111" t="str">
            <v/>
          </cell>
        </row>
        <row r="112">
          <cell r="B112" t="str">
            <v>One-person household</v>
          </cell>
          <cell r="C112" t="str">
            <v>SŜ</v>
          </cell>
          <cell r="D112">
            <v>16.559999999999999</v>
          </cell>
          <cell r="E112" t="str">
            <v/>
          </cell>
          <cell r="F112" t="str">
            <v/>
          </cell>
        </row>
        <row r="113">
          <cell r="B113" t="str">
            <v>Two-people household</v>
          </cell>
          <cell r="C113" t="str">
            <v>S</v>
          </cell>
          <cell r="D113">
            <v>24.88</v>
          </cell>
          <cell r="E113" t="str">
            <v/>
          </cell>
          <cell r="F113" t="str">
            <v/>
          </cell>
        </row>
        <row r="114">
          <cell r="B114" t="str">
            <v>Three-people household</v>
          </cell>
          <cell r="C114" t="str">
            <v>S</v>
          </cell>
          <cell r="D114">
            <v>24.96</v>
          </cell>
          <cell r="E114" t="str">
            <v/>
          </cell>
          <cell r="F114" t="str">
            <v/>
          </cell>
        </row>
        <row r="115">
          <cell r="B115" t="str">
            <v>Four-people household</v>
          </cell>
          <cell r="C115" t="str">
            <v>S</v>
          </cell>
          <cell r="D115">
            <v>38.950000000000003</v>
          </cell>
          <cell r="E115" t="str">
            <v/>
          </cell>
          <cell r="F115" t="str">
            <v/>
          </cell>
        </row>
        <row r="116">
          <cell r="B116" t="str">
            <v>Five-or-more-people household</v>
          </cell>
          <cell r="C116" t="str">
            <v>S</v>
          </cell>
          <cell r="D116">
            <v>20.48</v>
          </cell>
          <cell r="E116" t="str">
            <v/>
          </cell>
          <cell r="F116" t="str">
            <v/>
          </cell>
        </row>
        <row r="117">
          <cell r="B117" t="str">
            <v>No children in household</v>
          </cell>
          <cell r="C117" t="str">
            <v>Ŝ</v>
          </cell>
          <cell r="D117">
            <v>18.059999999999999</v>
          </cell>
          <cell r="E117" t="str">
            <v/>
          </cell>
          <cell r="F117" t="str">
            <v/>
          </cell>
        </row>
        <row r="118">
          <cell r="B118" t="str">
            <v>One-child household</v>
          </cell>
          <cell r="C118" t="str">
            <v>S</v>
          </cell>
          <cell r="D118">
            <v>24.7</v>
          </cell>
          <cell r="E118" t="str">
            <v/>
          </cell>
          <cell r="F118" t="str">
            <v/>
          </cell>
        </row>
        <row r="119">
          <cell r="B119" t="str">
            <v>Two-or-more-children household</v>
          </cell>
          <cell r="C119" t="str">
            <v>SŜ</v>
          </cell>
          <cell r="D119">
            <v>14.75</v>
          </cell>
          <cell r="E119" t="str">
            <v/>
          </cell>
          <cell r="F119" t="str">
            <v/>
          </cell>
        </row>
        <row r="120">
          <cell r="B120" t="str">
            <v>No children in household</v>
          </cell>
          <cell r="C120" t="str">
            <v>Ŝ</v>
          </cell>
          <cell r="D120">
            <v>18.059999999999999</v>
          </cell>
          <cell r="E120" t="str">
            <v/>
          </cell>
          <cell r="F120" t="str">
            <v/>
          </cell>
        </row>
        <row r="121">
          <cell r="B121" t="str">
            <v>One-or-more-children household</v>
          </cell>
          <cell r="C121" t="str">
            <v>SŜ</v>
          </cell>
          <cell r="D121">
            <v>12.05</v>
          </cell>
          <cell r="E121" t="str">
            <v/>
          </cell>
          <cell r="F121" t="str">
            <v/>
          </cell>
        </row>
        <row r="122">
          <cell r="B122" t="str">
            <v>Yes, lived at current address</v>
          </cell>
          <cell r="C122" t="str">
            <v>SŜ</v>
          </cell>
          <cell r="D122">
            <v>13.29</v>
          </cell>
          <cell r="E122" t="str">
            <v/>
          </cell>
          <cell r="F122" t="str">
            <v/>
          </cell>
        </row>
        <row r="123">
          <cell r="B123" t="str">
            <v>No, did not live at current address</v>
          </cell>
          <cell r="C123" t="str">
            <v>S</v>
          </cell>
          <cell r="D123">
            <v>22.52</v>
          </cell>
          <cell r="E123" t="str">
            <v/>
          </cell>
          <cell r="F123" t="str">
            <v/>
          </cell>
        </row>
        <row r="124">
          <cell r="B124" t="str">
            <v>Owned</v>
          </cell>
          <cell r="C124" t="str">
            <v>S</v>
          </cell>
          <cell r="D124">
            <v>22.07</v>
          </cell>
          <cell r="E124" t="str">
            <v/>
          </cell>
          <cell r="F124" t="str">
            <v/>
          </cell>
        </row>
        <row r="125">
          <cell r="B125" t="str">
            <v>Rented, private</v>
          </cell>
          <cell r="C125" t="str">
            <v>SŜ</v>
          </cell>
          <cell r="D125">
            <v>16.21</v>
          </cell>
          <cell r="E125" t="str">
            <v/>
          </cell>
          <cell r="F125" t="str">
            <v/>
          </cell>
        </row>
        <row r="126">
          <cell r="B126" t="str">
            <v>Rented, government</v>
          </cell>
          <cell r="C126" t="str">
            <v>SŜ</v>
          </cell>
          <cell r="D126">
            <v>6.34</v>
          </cell>
          <cell r="E126" t="str">
            <v/>
          </cell>
          <cell r="F126" t="str">
            <v>*</v>
          </cell>
        </row>
        <row r="128">
          <cell r="B128"/>
          <cell r="C128"/>
          <cell r="D128"/>
          <cell r="E128"/>
          <cell r="F128"/>
        </row>
        <row r="129">
          <cell r="B129"/>
          <cell r="C129"/>
          <cell r="D129"/>
          <cell r="E129"/>
          <cell r="F129"/>
        </row>
        <row r="130">
          <cell r="B130"/>
          <cell r="C130"/>
          <cell r="D130"/>
          <cell r="E130"/>
          <cell r="F130"/>
        </row>
      </sheetData>
      <sheetData sheetId="4">
        <row r="4">
          <cell r="B4" t="str">
            <v>New Zealand Average</v>
          </cell>
          <cell r="C4">
            <v>87.95</v>
          </cell>
          <cell r="D4">
            <v>11.54</v>
          </cell>
          <cell r="E4" t="str">
            <v>.</v>
          </cell>
          <cell r="F4" t="str">
            <v/>
          </cell>
        </row>
        <row r="5">
          <cell r="B5" t="str">
            <v>Male</v>
          </cell>
          <cell r="C5">
            <v>72.75</v>
          </cell>
          <cell r="D5">
            <v>32.22</v>
          </cell>
          <cell r="E5" t="str">
            <v>.</v>
          </cell>
          <cell r="F5" t="str">
            <v/>
          </cell>
        </row>
        <row r="6">
          <cell r="B6" t="str">
            <v>Female</v>
          </cell>
          <cell r="C6">
            <v>94.02</v>
          </cell>
          <cell r="D6">
            <v>11.63</v>
          </cell>
          <cell r="E6" t="str">
            <v>.</v>
          </cell>
          <cell r="F6" t="str">
            <v/>
          </cell>
        </row>
        <row r="7">
          <cell r="B7" t="str">
            <v>Gender diverse</v>
          </cell>
          <cell r="C7" t="str">
            <v>Ŝ</v>
          </cell>
          <cell r="D7">
            <v>0</v>
          </cell>
          <cell r="E7" t="str">
            <v/>
          </cell>
          <cell r="F7" t="str">
            <v>*</v>
          </cell>
        </row>
        <row r="8">
          <cell r="B8" t="str">
            <v>Cis-male</v>
          </cell>
          <cell r="C8">
            <v>72.75</v>
          </cell>
          <cell r="D8">
            <v>32.22</v>
          </cell>
          <cell r="E8" t="str">
            <v>.</v>
          </cell>
          <cell r="F8" t="str">
            <v/>
          </cell>
        </row>
        <row r="9">
          <cell r="B9" t="str">
            <v>Cis-female</v>
          </cell>
          <cell r="C9">
            <v>94.02</v>
          </cell>
          <cell r="D9">
            <v>11.63</v>
          </cell>
          <cell r="E9" t="str">
            <v>.</v>
          </cell>
          <cell r="F9" t="str">
            <v/>
          </cell>
        </row>
        <row r="10">
          <cell r="B10" t="str">
            <v>Gender-diverse or trans-gender</v>
          </cell>
          <cell r="C10" t="str">
            <v>Ŝ</v>
          </cell>
          <cell r="D10">
            <v>0</v>
          </cell>
          <cell r="E10" t="str">
            <v/>
          </cell>
          <cell r="F10" t="str">
            <v>*</v>
          </cell>
        </row>
        <row r="11">
          <cell r="B11" t="str">
            <v>Heterosexual</v>
          </cell>
          <cell r="C11">
            <v>85.69</v>
          </cell>
          <cell r="D11">
            <v>13.52</v>
          </cell>
          <cell r="E11" t="str">
            <v>.</v>
          </cell>
          <cell r="F11" t="str">
            <v/>
          </cell>
        </row>
        <row r="12">
          <cell r="B12" t="str">
            <v>Gay or lesbian</v>
          </cell>
          <cell r="C12" t="str">
            <v>Ŝ</v>
          </cell>
          <cell r="D12">
            <v>0</v>
          </cell>
          <cell r="E12" t="str">
            <v/>
          </cell>
          <cell r="F12" t="str">
            <v>*</v>
          </cell>
        </row>
        <row r="13">
          <cell r="B13" t="str">
            <v>Bisexual</v>
          </cell>
          <cell r="C13" t="str">
            <v>Ŝ</v>
          </cell>
          <cell r="D13">
            <v>0</v>
          </cell>
          <cell r="E13" t="str">
            <v/>
          </cell>
          <cell r="F13" t="str">
            <v>*</v>
          </cell>
        </row>
        <row r="14">
          <cell r="B14" t="str">
            <v>Other sexual identity</v>
          </cell>
          <cell r="C14" t="str">
            <v>Ŝ</v>
          </cell>
          <cell r="D14">
            <v>0</v>
          </cell>
          <cell r="E14" t="str">
            <v/>
          </cell>
          <cell r="F14" t="str">
            <v>*</v>
          </cell>
        </row>
        <row r="15">
          <cell r="B15" t="str">
            <v>People with diverse sexualities</v>
          </cell>
          <cell r="C15" t="str">
            <v>Ŝ</v>
          </cell>
          <cell r="D15">
            <v>0</v>
          </cell>
          <cell r="E15" t="str">
            <v/>
          </cell>
          <cell r="F15" t="str">
            <v>*</v>
          </cell>
        </row>
        <row r="16">
          <cell r="B16" t="str">
            <v>Not LGBT</v>
          </cell>
          <cell r="C16">
            <v>85.83</v>
          </cell>
          <cell r="D16">
            <v>13.38</v>
          </cell>
          <cell r="E16" t="str">
            <v>.</v>
          </cell>
          <cell r="F16" t="str">
            <v/>
          </cell>
        </row>
        <row r="17">
          <cell r="B17" t="str">
            <v>LGBT</v>
          </cell>
          <cell r="C17" t="str">
            <v>Ŝ</v>
          </cell>
          <cell r="D17">
            <v>0</v>
          </cell>
          <cell r="E17" t="str">
            <v/>
          </cell>
          <cell r="F17" t="str">
            <v>*</v>
          </cell>
        </row>
        <row r="18">
          <cell r="B18" t="str">
            <v>15–19 years</v>
          </cell>
          <cell r="C18" t="str">
            <v>S</v>
          </cell>
          <cell r="D18">
            <v>92.98</v>
          </cell>
          <cell r="E18" t="str">
            <v/>
          </cell>
          <cell r="F18" t="str">
            <v/>
          </cell>
        </row>
        <row r="19">
          <cell r="B19" t="str">
            <v>20–29 years</v>
          </cell>
          <cell r="C19" t="str">
            <v>Ŝ</v>
          </cell>
          <cell r="D19">
            <v>0</v>
          </cell>
          <cell r="E19" t="str">
            <v/>
          </cell>
          <cell r="F19" t="str">
            <v>*</v>
          </cell>
        </row>
        <row r="20">
          <cell r="B20" t="str">
            <v>30–39 years</v>
          </cell>
          <cell r="C20">
            <v>88.84</v>
          </cell>
          <cell r="D20">
            <v>22.9</v>
          </cell>
          <cell r="E20" t="str">
            <v>.</v>
          </cell>
          <cell r="F20" t="str">
            <v/>
          </cell>
        </row>
        <row r="21">
          <cell r="B21" t="str">
            <v>40–49 years</v>
          </cell>
          <cell r="C21">
            <v>87.63</v>
          </cell>
          <cell r="D21">
            <v>25.16</v>
          </cell>
          <cell r="E21" t="str">
            <v>.</v>
          </cell>
          <cell r="F21" t="str">
            <v/>
          </cell>
        </row>
        <row r="22">
          <cell r="B22" t="str">
            <v>50–59 years</v>
          </cell>
          <cell r="C22">
            <v>82.83</v>
          </cell>
          <cell r="D22">
            <v>35.72</v>
          </cell>
          <cell r="E22" t="str">
            <v>.</v>
          </cell>
          <cell r="F22" t="str">
            <v/>
          </cell>
        </row>
        <row r="23">
          <cell r="B23" t="str">
            <v>60–64 years</v>
          </cell>
          <cell r="C23" t="str">
            <v>Ŝ</v>
          </cell>
          <cell r="D23">
            <v>18.77</v>
          </cell>
          <cell r="E23" t="str">
            <v/>
          </cell>
          <cell r="F23" t="str">
            <v/>
          </cell>
        </row>
        <row r="24">
          <cell r="B24" t="str">
            <v>65 years and over</v>
          </cell>
          <cell r="C24" t="str">
            <v>Ŝ</v>
          </cell>
          <cell r="D24">
            <v>0</v>
          </cell>
          <cell r="E24" t="str">
            <v/>
          </cell>
          <cell r="F24" t="str">
            <v>*</v>
          </cell>
        </row>
        <row r="25">
          <cell r="B25" t="str">
            <v>15–29 years</v>
          </cell>
          <cell r="C25">
            <v>85.04</v>
          </cell>
          <cell r="D25">
            <v>30.89</v>
          </cell>
          <cell r="E25" t="str">
            <v>.</v>
          </cell>
          <cell r="F25" t="str">
            <v/>
          </cell>
        </row>
        <row r="26">
          <cell r="B26" t="str">
            <v>30–64 years</v>
          </cell>
          <cell r="C26">
            <v>87.42</v>
          </cell>
          <cell r="D26">
            <v>14.1</v>
          </cell>
          <cell r="E26" t="str">
            <v>.</v>
          </cell>
          <cell r="F26" t="str">
            <v/>
          </cell>
        </row>
        <row r="27">
          <cell r="B27" t="str">
            <v>65 years and over</v>
          </cell>
          <cell r="C27" t="str">
            <v>Ŝ</v>
          </cell>
          <cell r="D27">
            <v>0</v>
          </cell>
          <cell r="E27" t="str">
            <v/>
          </cell>
          <cell r="F27" t="str">
            <v>*</v>
          </cell>
        </row>
        <row r="28">
          <cell r="B28" t="str">
            <v>15–19 years</v>
          </cell>
          <cell r="C28" t="str">
            <v>S</v>
          </cell>
          <cell r="D28">
            <v>92.98</v>
          </cell>
          <cell r="E28" t="str">
            <v/>
          </cell>
          <cell r="F28" t="str">
            <v/>
          </cell>
        </row>
        <row r="29">
          <cell r="B29" t="str">
            <v>20–29 years</v>
          </cell>
          <cell r="C29" t="str">
            <v>Ŝ</v>
          </cell>
          <cell r="D29">
            <v>0</v>
          </cell>
          <cell r="E29" t="str">
            <v/>
          </cell>
          <cell r="F29" t="str">
            <v>*</v>
          </cell>
        </row>
        <row r="30">
          <cell r="B30" t="str">
            <v>NZ European</v>
          </cell>
          <cell r="C30">
            <v>85.89</v>
          </cell>
          <cell r="D30">
            <v>15.59</v>
          </cell>
          <cell r="E30" t="str">
            <v>.</v>
          </cell>
          <cell r="F30" t="str">
            <v/>
          </cell>
        </row>
        <row r="31">
          <cell r="B31" t="str">
            <v>Māori</v>
          </cell>
          <cell r="C31" t="str">
            <v>Ŝ</v>
          </cell>
          <cell r="D31">
            <v>13.45</v>
          </cell>
          <cell r="E31" t="str">
            <v/>
          </cell>
          <cell r="F31" t="str">
            <v/>
          </cell>
        </row>
        <row r="32">
          <cell r="B32" t="str">
            <v>Pacific peoples</v>
          </cell>
          <cell r="C32" t="str">
            <v>Ŝ</v>
          </cell>
          <cell r="D32">
            <v>0</v>
          </cell>
          <cell r="E32" t="str">
            <v/>
          </cell>
          <cell r="F32" t="str">
            <v>*</v>
          </cell>
        </row>
        <row r="33">
          <cell r="B33" t="str">
            <v>Asian</v>
          </cell>
          <cell r="C33" t="str">
            <v>Ŝ</v>
          </cell>
          <cell r="D33">
            <v>0</v>
          </cell>
          <cell r="E33" t="str">
            <v/>
          </cell>
          <cell r="F33" t="str">
            <v>*</v>
          </cell>
        </row>
        <row r="34">
          <cell r="B34" t="str">
            <v>Chinese</v>
          </cell>
          <cell r="C34" t="str">
            <v>Ŝ</v>
          </cell>
          <cell r="D34">
            <v>0</v>
          </cell>
          <cell r="E34" t="str">
            <v/>
          </cell>
          <cell r="F34" t="str">
            <v>*</v>
          </cell>
        </row>
        <row r="35">
          <cell r="B35" t="str">
            <v>Indian</v>
          </cell>
          <cell r="C35" t="str">
            <v>Ŝ</v>
          </cell>
          <cell r="D35">
            <v>0</v>
          </cell>
          <cell r="E35" t="str">
            <v/>
          </cell>
          <cell r="F35" t="str">
            <v>*</v>
          </cell>
        </row>
        <row r="36">
          <cell r="B36" t="str">
            <v>Other Asian ethnicity</v>
          </cell>
          <cell r="C36" t="str">
            <v>Ŝ</v>
          </cell>
          <cell r="D36">
            <v>0</v>
          </cell>
          <cell r="E36" t="str">
            <v/>
          </cell>
          <cell r="F36" t="str">
            <v>*</v>
          </cell>
        </row>
        <row r="37">
          <cell r="B37" t="str">
            <v>Other ethnicity (except European and Māori)</v>
          </cell>
          <cell r="C37" t="str">
            <v>Ŝ</v>
          </cell>
          <cell r="D37">
            <v>0</v>
          </cell>
          <cell r="E37" t="str">
            <v/>
          </cell>
          <cell r="F37" t="str">
            <v>*</v>
          </cell>
        </row>
        <row r="38">
          <cell r="B38" t="str">
            <v>Other ethnicity (except European, Māori and Asian)</v>
          </cell>
          <cell r="C38" t="str">
            <v>Ŝ</v>
          </cell>
          <cell r="D38">
            <v>0</v>
          </cell>
          <cell r="E38" t="str">
            <v/>
          </cell>
          <cell r="F38" t="str">
            <v>*</v>
          </cell>
        </row>
        <row r="39">
          <cell r="B39" t="str">
            <v>Other ethnicity (except European, Māori and Pacific)</v>
          </cell>
          <cell r="C39" t="str">
            <v>Ŝ</v>
          </cell>
          <cell r="D39">
            <v>0</v>
          </cell>
          <cell r="E39" t="str">
            <v/>
          </cell>
          <cell r="F39" t="str">
            <v>*</v>
          </cell>
        </row>
        <row r="40">
          <cell r="B40">
            <v>2018</v>
          </cell>
          <cell r="C40">
            <v>90.89</v>
          </cell>
          <cell r="D40">
            <v>12.51</v>
          </cell>
          <cell r="E40" t="str">
            <v>.</v>
          </cell>
          <cell r="F40" t="str">
            <v/>
          </cell>
        </row>
        <row r="41">
          <cell r="B41" t="str">
            <v>2019/20</v>
          </cell>
          <cell r="C41">
            <v>83.57</v>
          </cell>
          <cell r="D41">
            <v>22.86</v>
          </cell>
          <cell r="E41" t="str">
            <v>.</v>
          </cell>
          <cell r="F41" t="str">
            <v/>
          </cell>
        </row>
        <row r="42">
          <cell r="B42" t="str">
            <v>Auckland</v>
          </cell>
          <cell r="C42" t="str">
            <v>S</v>
          </cell>
          <cell r="D42">
            <v>37.21</v>
          </cell>
          <cell r="E42" t="str">
            <v/>
          </cell>
          <cell r="F42" t="str">
            <v/>
          </cell>
        </row>
        <row r="43">
          <cell r="B43" t="str">
            <v>Wellington</v>
          </cell>
          <cell r="C43" t="str">
            <v>Ŝ</v>
          </cell>
          <cell r="D43">
            <v>0</v>
          </cell>
          <cell r="E43" t="str">
            <v/>
          </cell>
          <cell r="F43" t="str">
            <v>*</v>
          </cell>
        </row>
        <row r="44">
          <cell r="B44" t="str">
            <v>Rest of North Island</v>
          </cell>
          <cell r="C44" t="str">
            <v>Ŝ</v>
          </cell>
          <cell r="D44">
            <v>12.54</v>
          </cell>
          <cell r="E44" t="str">
            <v/>
          </cell>
          <cell r="F44" t="str">
            <v/>
          </cell>
        </row>
        <row r="45">
          <cell r="B45" t="str">
            <v>Canterbury</v>
          </cell>
          <cell r="C45" t="str">
            <v>Ŝ</v>
          </cell>
          <cell r="D45">
            <v>0</v>
          </cell>
          <cell r="E45" t="str">
            <v/>
          </cell>
          <cell r="F45" t="str">
            <v>*</v>
          </cell>
        </row>
        <row r="46">
          <cell r="B46" t="str">
            <v>Rest of South Island</v>
          </cell>
          <cell r="C46" t="str">
            <v>Ŝ</v>
          </cell>
          <cell r="D46">
            <v>0</v>
          </cell>
          <cell r="E46" t="str">
            <v/>
          </cell>
          <cell r="F46" t="str">
            <v>*</v>
          </cell>
        </row>
        <row r="47">
          <cell r="B47" t="str">
            <v>Major urban area</v>
          </cell>
          <cell r="C47">
            <v>100</v>
          </cell>
          <cell r="D47">
            <v>0</v>
          </cell>
          <cell r="E47" t="str">
            <v>.‡</v>
          </cell>
          <cell r="F47" t="str">
            <v>*</v>
          </cell>
        </row>
        <row r="48">
          <cell r="B48" t="str">
            <v>Large urban area</v>
          </cell>
          <cell r="C48" t="str">
            <v>Ŝ</v>
          </cell>
          <cell r="D48">
            <v>0</v>
          </cell>
          <cell r="E48" t="str">
            <v/>
          </cell>
          <cell r="F48" t="str">
            <v>*</v>
          </cell>
        </row>
        <row r="49">
          <cell r="B49" t="str">
            <v>Medium urban area</v>
          </cell>
          <cell r="C49" t="str">
            <v>Ŝ</v>
          </cell>
          <cell r="D49">
            <v>0</v>
          </cell>
          <cell r="E49" t="str">
            <v/>
          </cell>
          <cell r="F49" t="str">
            <v>*</v>
          </cell>
        </row>
        <row r="50">
          <cell r="B50" t="str">
            <v>Small urban area</v>
          </cell>
          <cell r="C50">
            <v>86.65</v>
          </cell>
          <cell r="D50">
            <v>32.4</v>
          </cell>
          <cell r="E50" t="str">
            <v>.</v>
          </cell>
          <cell r="F50" t="str">
            <v/>
          </cell>
        </row>
        <row r="51">
          <cell r="B51" t="str">
            <v>Rural settlement/rural other</v>
          </cell>
          <cell r="C51" t="str">
            <v>S</v>
          </cell>
          <cell r="D51">
            <v>38.479999999999997</v>
          </cell>
          <cell r="E51" t="str">
            <v/>
          </cell>
          <cell r="F51" t="str">
            <v/>
          </cell>
        </row>
        <row r="52">
          <cell r="B52" t="str">
            <v>Major urban area</v>
          </cell>
          <cell r="C52">
            <v>100</v>
          </cell>
          <cell r="D52">
            <v>0</v>
          </cell>
          <cell r="E52" t="str">
            <v>.‡</v>
          </cell>
          <cell r="F52" t="str">
            <v>*</v>
          </cell>
        </row>
        <row r="53">
          <cell r="B53" t="str">
            <v>Medium/large urban area</v>
          </cell>
          <cell r="C53" t="str">
            <v>Ŝ</v>
          </cell>
          <cell r="D53">
            <v>0</v>
          </cell>
          <cell r="E53" t="str">
            <v/>
          </cell>
          <cell r="F53" t="str">
            <v>*</v>
          </cell>
        </row>
        <row r="54">
          <cell r="B54" t="str">
            <v>Small urban/rural area</v>
          </cell>
          <cell r="C54">
            <v>70.62</v>
          </cell>
          <cell r="D54">
            <v>27.86</v>
          </cell>
          <cell r="E54" t="str">
            <v>.</v>
          </cell>
          <cell r="F54" t="str">
            <v/>
          </cell>
        </row>
        <row r="55">
          <cell r="B55" t="str">
            <v>Quintile 1 (least deprived)</v>
          </cell>
          <cell r="C55" t="str">
            <v>S</v>
          </cell>
          <cell r="D55">
            <v>55.21</v>
          </cell>
          <cell r="E55" t="str">
            <v/>
          </cell>
          <cell r="F55" t="str">
            <v/>
          </cell>
        </row>
        <row r="56">
          <cell r="B56" t="str">
            <v>Quintile 2</v>
          </cell>
          <cell r="C56" t="str">
            <v>Ŝ</v>
          </cell>
          <cell r="D56">
            <v>0</v>
          </cell>
          <cell r="E56" t="str">
            <v/>
          </cell>
          <cell r="F56" t="str">
            <v>*</v>
          </cell>
        </row>
        <row r="57">
          <cell r="B57" t="str">
            <v>Quintile 3</v>
          </cell>
          <cell r="C57">
            <v>88.95</v>
          </cell>
          <cell r="D57">
            <v>22.56</v>
          </cell>
          <cell r="E57" t="str">
            <v>.</v>
          </cell>
          <cell r="F57" t="str">
            <v/>
          </cell>
        </row>
        <row r="58">
          <cell r="B58" t="str">
            <v>Quintile 4</v>
          </cell>
          <cell r="C58" t="str">
            <v>Ŝ</v>
          </cell>
          <cell r="D58">
            <v>0</v>
          </cell>
          <cell r="E58" t="str">
            <v/>
          </cell>
          <cell r="F58" t="str">
            <v>*</v>
          </cell>
        </row>
        <row r="59">
          <cell r="B59" t="str">
            <v>Quintile 5 (most deprived)</v>
          </cell>
          <cell r="C59" t="str">
            <v>Ŝ</v>
          </cell>
          <cell r="D59">
            <v>13.39</v>
          </cell>
          <cell r="E59" t="str">
            <v/>
          </cell>
          <cell r="F59" t="str">
            <v/>
          </cell>
        </row>
        <row r="60">
          <cell r="B60" t="str">
            <v>Did not have partner within last 12 months</v>
          </cell>
          <cell r="C60">
            <v>87.95</v>
          </cell>
          <cell r="D60">
            <v>11.54</v>
          </cell>
          <cell r="E60" t="str">
            <v>.</v>
          </cell>
          <cell r="F60" t="str">
            <v/>
          </cell>
        </row>
        <row r="61">
          <cell r="B61" t="str">
            <v>Has ever had a partner</v>
          </cell>
          <cell r="C61">
            <v>91.01</v>
          </cell>
          <cell r="D61">
            <v>9.9600000000000009</v>
          </cell>
          <cell r="E61" t="str">
            <v>.‡</v>
          </cell>
          <cell r="F61" t="str">
            <v/>
          </cell>
        </row>
        <row r="62">
          <cell r="B62" t="str">
            <v>Has never had a partner</v>
          </cell>
          <cell r="C62" t="str">
            <v>S</v>
          </cell>
          <cell r="D62">
            <v>74.319999999999993</v>
          </cell>
          <cell r="E62" t="str">
            <v/>
          </cell>
          <cell r="F62" t="str">
            <v/>
          </cell>
        </row>
        <row r="63">
          <cell r="B63" t="str">
            <v>Non-partnered</v>
          </cell>
          <cell r="C63">
            <v>87.95</v>
          </cell>
          <cell r="D63">
            <v>11.54</v>
          </cell>
          <cell r="E63" t="str">
            <v>.</v>
          </cell>
          <cell r="F63" t="str">
            <v/>
          </cell>
        </row>
        <row r="64">
          <cell r="B64" t="str">
            <v>Never married and never in a civil union</v>
          </cell>
          <cell r="C64" t="str">
            <v>Ŝ</v>
          </cell>
          <cell r="D64">
            <v>17.72</v>
          </cell>
          <cell r="E64" t="str">
            <v/>
          </cell>
          <cell r="F64" t="str">
            <v/>
          </cell>
        </row>
        <row r="65">
          <cell r="B65" t="str">
            <v>Divorced</v>
          </cell>
          <cell r="C65" t="str">
            <v>Ŝ</v>
          </cell>
          <cell r="D65">
            <v>0.75</v>
          </cell>
          <cell r="E65" t="str">
            <v/>
          </cell>
          <cell r="F65" t="str">
            <v/>
          </cell>
        </row>
        <row r="66">
          <cell r="B66" t="str">
            <v>Widowed/surviving partner</v>
          </cell>
          <cell r="C66" t="str">
            <v>Ŝ</v>
          </cell>
          <cell r="D66">
            <v>0</v>
          </cell>
          <cell r="E66" t="str">
            <v/>
          </cell>
          <cell r="F66" t="str">
            <v>*</v>
          </cell>
        </row>
        <row r="67">
          <cell r="B67" t="str">
            <v>Separated</v>
          </cell>
          <cell r="C67">
            <v>85.26</v>
          </cell>
          <cell r="D67">
            <v>20.34</v>
          </cell>
          <cell r="E67" t="str">
            <v>.</v>
          </cell>
          <cell r="F67" t="str">
            <v/>
          </cell>
        </row>
        <row r="68">
          <cell r="B68" t="str">
            <v>Married/civil union/de facto</v>
          </cell>
          <cell r="C68">
            <v>0</v>
          </cell>
          <cell r="D68">
            <v>0</v>
          </cell>
          <cell r="E68" t="str">
            <v>.</v>
          </cell>
          <cell r="F68" t="str">
            <v>*</v>
          </cell>
        </row>
        <row r="69">
          <cell r="B69" t="str">
            <v>Adults with disability</v>
          </cell>
          <cell r="C69" t="str">
            <v>Ŝ</v>
          </cell>
          <cell r="D69">
            <v>0</v>
          </cell>
          <cell r="E69" t="str">
            <v/>
          </cell>
          <cell r="F69" t="str">
            <v>*</v>
          </cell>
        </row>
        <row r="70">
          <cell r="B70" t="str">
            <v>Adults without disability</v>
          </cell>
          <cell r="C70">
            <v>87.64</v>
          </cell>
          <cell r="D70">
            <v>11.85</v>
          </cell>
          <cell r="E70" t="str">
            <v>.</v>
          </cell>
          <cell r="F70" t="str">
            <v/>
          </cell>
        </row>
        <row r="71">
          <cell r="B71" t="str">
            <v>Low level of psychological distress</v>
          </cell>
          <cell r="C71">
            <v>86.31</v>
          </cell>
          <cell r="D71">
            <v>13.08</v>
          </cell>
          <cell r="E71" t="str">
            <v>.</v>
          </cell>
          <cell r="F71" t="str">
            <v/>
          </cell>
        </row>
        <row r="72">
          <cell r="B72" t="str">
            <v>Moderate level of psychological distress</v>
          </cell>
          <cell r="C72" t="str">
            <v>Ŝ</v>
          </cell>
          <cell r="D72">
            <v>0</v>
          </cell>
          <cell r="E72" t="str">
            <v/>
          </cell>
          <cell r="F72" t="str">
            <v>*</v>
          </cell>
        </row>
        <row r="73">
          <cell r="B73" t="str">
            <v>High level of psychological distress</v>
          </cell>
          <cell r="C73" t="str">
            <v>Ŝ</v>
          </cell>
          <cell r="D73">
            <v>0</v>
          </cell>
          <cell r="E73" t="str">
            <v/>
          </cell>
          <cell r="F73" t="str">
            <v>*</v>
          </cell>
        </row>
        <row r="74">
          <cell r="B74" t="str">
            <v>No probable serious mental illness</v>
          </cell>
          <cell r="C74">
            <v>86.31</v>
          </cell>
          <cell r="D74">
            <v>13.08</v>
          </cell>
          <cell r="E74" t="str">
            <v>.</v>
          </cell>
          <cell r="F74" t="str">
            <v/>
          </cell>
        </row>
        <row r="75">
          <cell r="B75" t="str">
            <v>Probable serious mental illness</v>
          </cell>
          <cell r="C75" t="str">
            <v>Ŝ</v>
          </cell>
          <cell r="D75">
            <v>0</v>
          </cell>
          <cell r="E75" t="str">
            <v/>
          </cell>
          <cell r="F75" t="str">
            <v>*</v>
          </cell>
        </row>
        <row r="76">
          <cell r="B76" t="str">
            <v>Employed</v>
          </cell>
          <cell r="C76">
            <v>90.96</v>
          </cell>
          <cell r="D76">
            <v>12.45</v>
          </cell>
          <cell r="E76" t="str">
            <v>.</v>
          </cell>
          <cell r="F76" t="str">
            <v/>
          </cell>
        </row>
        <row r="77">
          <cell r="B77" t="str">
            <v>Unemployed</v>
          </cell>
          <cell r="C77" t="str">
            <v>S</v>
          </cell>
          <cell r="D77">
            <v>70.08</v>
          </cell>
          <cell r="E77" t="str">
            <v/>
          </cell>
          <cell r="F77" t="str">
            <v/>
          </cell>
        </row>
        <row r="78">
          <cell r="B78" t="str">
            <v>Retired</v>
          </cell>
          <cell r="C78" t="str">
            <v>Ŝ</v>
          </cell>
          <cell r="D78">
            <v>0</v>
          </cell>
          <cell r="E78" t="str">
            <v/>
          </cell>
          <cell r="F78" t="str">
            <v>*</v>
          </cell>
        </row>
        <row r="79">
          <cell r="B79" t="str">
            <v>Home or caring duties or voluntary work</v>
          </cell>
          <cell r="C79" t="str">
            <v>Ŝ</v>
          </cell>
          <cell r="D79">
            <v>0</v>
          </cell>
          <cell r="E79" t="str">
            <v/>
          </cell>
          <cell r="F79" t="str">
            <v>*</v>
          </cell>
        </row>
        <row r="80">
          <cell r="B80" t="str">
            <v>Not employed, studying</v>
          </cell>
          <cell r="C80" t="str">
            <v>Ŝ</v>
          </cell>
          <cell r="D80">
            <v>0</v>
          </cell>
          <cell r="E80" t="str">
            <v/>
          </cell>
          <cell r="F80" t="str">
            <v>*</v>
          </cell>
        </row>
        <row r="81">
          <cell r="B81" t="str">
            <v>Not employed, not actively seeking work/unable to work</v>
          </cell>
          <cell r="C81" t="str">
            <v>S</v>
          </cell>
          <cell r="D81">
            <v>67.260000000000005</v>
          </cell>
          <cell r="E81" t="str">
            <v/>
          </cell>
          <cell r="F81" t="str">
            <v/>
          </cell>
        </row>
        <row r="82">
          <cell r="B82" t="str">
            <v>Other employment status</v>
          </cell>
          <cell r="C82" t="str">
            <v>Ŝ</v>
          </cell>
          <cell r="D82">
            <v>0</v>
          </cell>
          <cell r="E82" t="str">
            <v/>
          </cell>
          <cell r="F82" t="str">
            <v>*</v>
          </cell>
        </row>
        <row r="83">
          <cell r="B83" t="str">
            <v>Not in the labour force</v>
          </cell>
          <cell r="C83" t="str">
            <v>Ŝ</v>
          </cell>
          <cell r="D83">
            <v>18.329999999999998</v>
          </cell>
          <cell r="E83" t="str">
            <v/>
          </cell>
          <cell r="F83" t="str">
            <v/>
          </cell>
        </row>
        <row r="84">
          <cell r="B84" t="str">
            <v>Personal income: $20,000 or less</v>
          </cell>
          <cell r="C84">
            <v>78.760000000000005</v>
          </cell>
          <cell r="D84">
            <v>27.67</v>
          </cell>
          <cell r="E84" t="str">
            <v>.</v>
          </cell>
          <cell r="F84" t="str">
            <v/>
          </cell>
        </row>
        <row r="85">
          <cell r="B85" t="str">
            <v>Personal income: $20,001–$40,000</v>
          </cell>
          <cell r="C85">
            <v>84.08</v>
          </cell>
          <cell r="D85">
            <v>22.45</v>
          </cell>
          <cell r="E85" t="str">
            <v>.</v>
          </cell>
          <cell r="F85" t="str">
            <v/>
          </cell>
        </row>
        <row r="86">
          <cell r="B86" t="str">
            <v>Personal income: $40,001–$60,000</v>
          </cell>
          <cell r="C86" t="str">
            <v>Ŝ</v>
          </cell>
          <cell r="D86">
            <v>0.74</v>
          </cell>
          <cell r="E86" t="str">
            <v/>
          </cell>
          <cell r="F86" t="str">
            <v/>
          </cell>
        </row>
        <row r="87">
          <cell r="B87" t="str">
            <v>Personal income: $60,001 or more</v>
          </cell>
          <cell r="C87" t="str">
            <v>Ŝ</v>
          </cell>
          <cell r="D87">
            <v>0</v>
          </cell>
          <cell r="E87" t="str">
            <v/>
          </cell>
          <cell r="F87" t="str">
            <v>*</v>
          </cell>
        </row>
        <row r="88">
          <cell r="B88" t="str">
            <v>Household income: $40,000 or less</v>
          </cell>
          <cell r="C88">
            <v>80.17</v>
          </cell>
          <cell r="D88">
            <v>18.579999999999998</v>
          </cell>
          <cell r="E88" t="str">
            <v>.</v>
          </cell>
          <cell r="F88" t="str">
            <v/>
          </cell>
        </row>
        <row r="89">
          <cell r="B89" t="str">
            <v>Household income: $40,001–$60,000</v>
          </cell>
          <cell r="C89" t="str">
            <v>Ŝ</v>
          </cell>
          <cell r="D89">
            <v>1.06</v>
          </cell>
          <cell r="E89" t="str">
            <v/>
          </cell>
          <cell r="F89" t="str">
            <v/>
          </cell>
        </row>
        <row r="90">
          <cell r="B90" t="str">
            <v>Household income: $60,001–$100,000</v>
          </cell>
          <cell r="C90" t="str">
            <v>Ŝ</v>
          </cell>
          <cell r="D90">
            <v>0</v>
          </cell>
          <cell r="E90" t="str">
            <v/>
          </cell>
          <cell r="F90" t="str">
            <v>*</v>
          </cell>
        </row>
        <row r="91">
          <cell r="B91" t="str">
            <v>Household income: $100,001 or more</v>
          </cell>
          <cell r="C91" t="str">
            <v>Ŝ</v>
          </cell>
          <cell r="D91">
            <v>0</v>
          </cell>
          <cell r="E91" t="str">
            <v/>
          </cell>
          <cell r="F91" t="str">
            <v>*</v>
          </cell>
        </row>
        <row r="92">
          <cell r="B92" t="str">
            <v>Not at all limited</v>
          </cell>
          <cell r="C92">
            <v>87.26</v>
          </cell>
          <cell r="D92">
            <v>26.96</v>
          </cell>
          <cell r="E92" t="str">
            <v>.</v>
          </cell>
          <cell r="F92" t="str">
            <v/>
          </cell>
        </row>
        <row r="93">
          <cell r="B93" t="str">
            <v>A little limited</v>
          </cell>
          <cell r="C93" t="str">
            <v>Ŝ</v>
          </cell>
          <cell r="D93">
            <v>0</v>
          </cell>
          <cell r="E93" t="str">
            <v/>
          </cell>
          <cell r="F93" t="str">
            <v>*</v>
          </cell>
        </row>
        <row r="94">
          <cell r="B94" t="str">
            <v>Quite limited</v>
          </cell>
          <cell r="C94" t="str">
            <v>Ŝ</v>
          </cell>
          <cell r="D94">
            <v>0</v>
          </cell>
          <cell r="E94" t="str">
            <v/>
          </cell>
          <cell r="F94" t="str">
            <v>*</v>
          </cell>
        </row>
        <row r="95">
          <cell r="B95" t="str">
            <v>Very limited</v>
          </cell>
          <cell r="C95">
            <v>88.13</v>
          </cell>
          <cell r="D95">
            <v>25.83</v>
          </cell>
          <cell r="E95" t="str">
            <v>.</v>
          </cell>
          <cell r="F95" t="str">
            <v/>
          </cell>
        </row>
        <row r="96">
          <cell r="B96" t="str">
            <v>Couldn't buy it</v>
          </cell>
          <cell r="C96">
            <v>83.03</v>
          </cell>
          <cell r="D96">
            <v>22.72</v>
          </cell>
          <cell r="E96" t="str">
            <v>.</v>
          </cell>
          <cell r="F96" t="str">
            <v/>
          </cell>
        </row>
        <row r="97">
          <cell r="B97" t="str">
            <v>Not at all limited</v>
          </cell>
          <cell r="C97">
            <v>87.26</v>
          </cell>
          <cell r="D97">
            <v>26.96</v>
          </cell>
          <cell r="E97" t="str">
            <v>.</v>
          </cell>
          <cell r="F97" t="str">
            <v/>
          </cell>
        </row>
        <row r="98">
          <cell r="B98" t="str">
            <v>A little limited</v>
          </cell>
          <cell r="C98" t="str">
            <v>Ŝ</v>
          </cell>
          <cell r="D98">
            <v>0</v>
          </cell>
          <cell r="E98" t="str">
            <v/>
          </cell>
          <cell r="F98" t="str">
            <v>*</v>
          </cell>
        </row>
        <row r="99">
          <cell r="B99" t="str">
            <v>Quite or very limited</v>
          </cell>
          <cell r="C99" t="str">
            <v>Ŝ</v>
          </cell>
          <cell r="D99">
            <v>18.09</v>
          </cell>
          <cell r="E99" t="str">
            <v/>
          </cell>
          <cell r="F99" t="str">
            <v/>
          </cell>
        </row>
        <row r="100">
          <cell r="B100" t="str">
            <v>Couldn't buy it</v>
          </cell>
          <cell r="C100">
            <v>83.03</v>
          </cell>
          <cell r="D100">
            <v>22.72</v>
          </cell>
          <cell r="E100" t="str">
            <v>.</v>
          </cell>
          <cell r="F100" t="str">
            <v/>
          </cell>
        </row>
        <row r="101">
          <cell r="B101" t="str">
            <v>Yes, can meet unexpected expense</v>
          </cell>
          <cell r="C101">
            <v>93.59</v>
          </cell>
          <cell r="D101">
            <v>12.94</v>
          </cell>
          <cell r="E101" t="str">
            <v>.</v>
          </cell>
          <cell r="F101" t="str">
            <v/>
          </cell>
        </row>
        <row r="102">
          <cell r="B102" t="str">
            <v>No, cannot meet unexpected expense</v>
          </cell>
          <cell r="C102">
            <v>83.33</v>
          </cell>
          <cell r="D102">
            <v>18.079999999999998</v>
          </cell>
          <cell r="E102" t="str">
            <v>.</v>
          </cell>
          <cell r="F102" t="str">
            <v/>
          </cell>
        </row>
        <row r="103">
          <cell r="B103" t="str">
            <v>Household had no vehicle access</v>
          </cell>
          <cell r="C103" t="str">
            <v>Ŝ</v>
          </cell>
          <cell r="D103">
            <v>0</v>
          </cell>
          <cell r="E103" t="str">
            <v/>
          </cell>
          <cell r="F103" t="str">
            <v>*</v>
          </cell>
        </row>
        <row r="104">
          <cell r="B104" t="str">
            <v>Household had vehicle access</v>
          </cell>
          <cell r="C104">
            <v>86.68</v>
          </cell>
          <cell r="D104">
            <v>12.67</v>
          </cell>
          <cell r="E104" t="str">
            <v>.</v>
          </cell>
          <cell r="F104" t="str">
            <v/>
          </cell>
        </row>
        <row r="105">
          <cell r="B105" t="str">
            <v>Household had no access to device</v>
          </cell>
          <cell r="C105" t="str">
            <v>Ŝ</v>
          </cell>
          <cell r="D105">
            <v>0</v>
          </cell>
          <cell r="E105" t="str">
            <v/>
          </cell>
          <cell r="F105" t="str">
            <v>*</v>
          </cell>
        </row>
        <row r="106">
          <cell r="B106" t="str">
            <v>Household had access to device</v>
          </cell>
          <cell r="C106">
            <v>87.65</v>
          </cell>
          <cell r="D106">
            <v>11.83</v>
          </cell>
          <cell r="E106" t="str">
            <v>.</v>
          </cell>
          <cell r="F106" t="str">
            <v/>
          </cell>
        </row>
        <row r="107">
          <cell r="B107" t="str">
            <v>One person household</v>
          </cell>
          <cell r="C107">
            <v>99.39</v>
          </cell>
          <cell r="D107">
            <v>1.24</v>
          </cell>
          <cell r="E107" t="str">
            <v>.‡</v>
          </cell>
          <cell r="F107" t="str">
            <v/>
          </cell>
        </row>
        <row r="108">
          <cell r="B108" t="str">
            <v>One parent with child(ren)</v>
          </cell>
          <cell r="C108">
            <v>84.36</v>
          </cell>
          <cell r="D108">
            <v>17.66</v>
          </cell>
          <cell r="E108" t="str">
            <v>.</v>
          </cell>
          <cell r="F108" t="str">
            <v/>
          </cell>
        </row>
        <row r="109">
          <cell r="B109" t="str">
            <v>Other multi-person household</v>
          </cell>
          <cell r="C109" t="str">
            <v>Ŝ</v>
          </cell>
          <cell r="D109">
            <v>0</v>
          </cell>
          <cell r="E109" t="str">
            <v/>
          </cell>
          <cell r="F109" t="str">
            <v>*</v>
          </cell>
        </row>
        <row r="110">
          <cell r="B110" t="str">
            <v>Other household with couple and/or child</v>
          </cell>
          <cell r="C110">
            <v>87.63</v>
          </cell>
          <cell r="D110">
            <v>26.08</v>
          </cell>
          <cell r="E110" t="str">
            <v>.</v>
          </cell>
          <cell r="F110" t="str">
            <v/>
          </cell>
        </row>
        <row r="111">
          <cell r="B111" t="str">
            <v>One-person household</v>
          </cell>
          <cell r="C111">
            <v>99.39</v>
          </cell>
          <cell r="D111">
            <v>1.24</v>
          </cell>
          <cell r="E111" t="str">
            <v>.‡</v>
          </cell>
          <cell r="F111" t="str">
            <v/>
          </cell>
        </row>
        <row r="112">
          <cell r="B112" t="str">
            <v>Two-people household</v>
          </cell>
          <cell r="C112" t="str">
            <v>Ŝ</v>
          </cell>
          <cell r="D112">
            <v>0</v>
          </cell>
          <cell r="E112" t="str">
            <v/>
          </cell>
          <cell r="F112" t="str">
            <v>*</v>
          </cell>
        </row>
        <row r="113">
          <cell r="B113" t="str">
            <v>Three-people household</v>
          </cell>
          <cell r="C113">
            <v>89.97</v>
          </cell>
          <cell r="D113">
            <v>20.260000000000002</v>
          </cell>
          <cell r="E113" t="str">
            <v>.</v>
          </cell>
          <cell r="F113" t="str">
            <v/>
          </cell>
        </row>
        <row r="114">
          <cell r="B114" t="str">
            <v>Four-people household</v>
          </cell>
          <cell r="C114" t="str">
            <v>S</v>
          </cell>
          <cell r="D114">
            <v>50.53</v>
          </cell>
          <cell r="E114" t="str">
            <v/>
          </cell>
          <cell r="F114" t="str">
            <v/>
          </cell>
        </row>
        <row r="115">
          <cell r="B115" t="str">
            <v>Five-or-more-people household</v>
          </cell>
          <cell r="C115">
            <v>80.45</v>
          </cell>
          <cell r="D115">
            <v>28.76</v>
          </cell>
          <cell r="E115" t="str">
            <v>.</v>
          </cell>
          <cell r="F115" t="str">
            <v/>
          </cell>
        </row>
        <row r="116">
          <cell r="B116" t="str">
            <v>No children in household</v>
          </cell>
          <cell r="C116">
            <v>93.06</v>
          </cell>
          <cell r="D116">
            <v>13.48</v>
          </cell>
          <cell r="E116" t="str">
            <v>.</v>
          </cell>
          <cell r="F116" t="str">
            <v/>
          </cell>
        </row>
        <row r="117">
          <cell r="B117" t="str">
            <v>One-child household</v>
          </cell>
          <cell r="C117">
            <v>82.29</v>
          </cell>
          <cell r="D117">
            <v>36.44</v>
          </cell>
          <cell r="E117" t="str">
            <v>.</v>
          </cell>
          <cell r="F117" t="str">
            <v/>
          </cell>
        </row>
        <row r="118">
          <cell r="B118" t="str">
            <v>Two-or-more-children household</v>
          </cell>
          <cell r="C118">
            <v>84.74</v>
          </cell>
          <cell r="D118">
            <v>22.06</v>
          </cell>
          <cell r="E118" t="str">
            <v>.</v>
          </cell>
          <cell r="F118" t="str">
            <v/>
          </cell>
        </row>
        <row r="119">
          <cell r="B119" t="str">
            <v>No children in household</v>
          </cell>
          <cell r="C119">
            <v>93.06</v>
          </cell>
          <cell r="D119">
            <v>13.48</v>
          </cell>
          <cell r="E119" t="str">
            <v>.</v>
          </cell>
          <cell r="F119" t="str">
            <v/>
          </cell>
        </row>
        <row r="120">
          <cell r="B120" t="str">
            <v>One-or-more-children household</v>
          </cell>
          <cell r="C120">
            <v>84.14</v>
          </cell>
          <cell r="D120">
            <v>18.03</v>
          </cell>
          <cell r="E120" t="str">
            <v>.</v>
          </cell>
          <cell r="F120" t="str">
            <v/>
          </cell>
        </row>
        <row r="121">
          <cell r="B121" t="str">
            <v>Yes, lived at current address</v>
          </cell>
          <cell r="C121">
            <v>84.02</v>
          </cell>
          <cell r="D121">
            <v>15.15</v>
          </cell>
          <cell r="E121" t="str">
            <v>.</v>
          </cell>
          <cell r="F121" t="str">
            <v/>
          </cell>
        </row>
        <row r="122">
          <cell r="B122" t="str">
            <v>No, did not live at current address</v>
          </cell>
          <cell r="C122" t="str">
            <v>Ŝ</v>
          </cell>
          <cell r="D122">
            <v>0.68</v>
          </cell>
          <cell r="E122" t="str">
            <v/>
          </cell>
          <cell r="F122" t="str">
            <v/>
          </cell>
        </row>
        <row r="123">
          <cell r="B123" t="str">
            <v>Owned</v>
          </cell>
          <cell r="C123">
            <v>84.12</v>
          </cell>
          <cell r="D123">
            <v>21.53</v>
          </cell>
          <cell r="E123" t="str">
            <v>.</v>
          </cell>
          <cell r="F123" t="str">
            <v/>
          </cell>
        </row>
        <row r="124">
          <cell r="B124" t="str">
            <v>Rented, private</v>
          </cell>
          <cell r="C124">
            <v>93.84</v>
          </cell>
          <cell r="D124">
            <v>12.43</v>
          </cell>
          <cell r="E124" t="str">
            <v>.</v>
          </cell>
          <cell r="F124" t="str">
            <v/>
          </cell>
        </row>
        <row r="125">
          <cell r="B125" t="str">
            <v>Rented, government</v>
          </cell>
          <cell r="C125">
            <v>83.48</v>
          </cell>
          <cell r="D125">
            <v>35.299999999999997</v>
          </cell>
          <cell r="E125" t="str">
            <v>.</v>
          </cell>
          <cell r="F125" t="str">
            <v/>
          </cell>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5">
        <row r="4">
          <cell r="B4" t="str">
            <v>New Zealand Average</v>
          </cell>
          <cell r="C4">
            <v>57.05</v>
          </cell>
          <cell r="D4">
            <v>14.95</v>
          </cell>
          <cell r="E4" t="str">
            <v>.</v>
          </cell>
          <cell r="F4" t="str">
            <v/>
          </cell>
        </row>
        <row r="5">
          <cell r="B5" t="str">
            <v>Male</v>
          </cell>
          <cell r="C5" t="str">
            <v>S</v>
          </cell>
          <cell r="D5">
            <v>34.04</v>
          </cell>
          <cell r="E5" t="str">
            <v/>
          </cell>
          <cell r="F5" t="str">
            <v/>
          </cell>
        </row>
        <row r="6">
          <cell r="B6" t="str">
            <v>Female</v>
          </cell>
          <cell r="C6">
            <v>54.34</v>
          </cell>
          <cell r="D6">
            <v>16.04</v>
          </cell>
          <cell r="E6" t="str">
            <v>.</v>
          </cell>
          <cell r="F6" t="str">
            <v/>
          </cell>
        </row>
        <row r="7">
          <cell r="B7" t="str">
            <v>Gender diverse</v>
          </cell>
          <cell r="C7" t="str">
            <v>S</v>
          </cell>
          <cell r="D7">
            <v>139.82</v>
          </cell>
          <cell r="E7" t="str">
            <v/>
          </cell>
          <cell r="F7" t="str">
            <v/>
          </cell>
        </row>
        <row r="8">
          <cell r="B8" t="str">
            <v>Cis-male</v>
          </cell>
          <cell r="C8" t="str">
            <v>S</v>
          </cell>
          <cell r="D8">
            <v>34.04</v>
          </cell>
          <cell r="E8" t="str">
            <v/>
          </cell>
          <cell r="F8" t="str">
            <v/>
          </cell>
        </row>
        <row r="9">
          <cell r="B9" t="str">
            <v>Cis-female</v>
          </cell>
          <cell r="C9">
            <v>54.34</v>
          </cell>
          <cell r="D9">
            <v>16.04</v>
          </cell>
          <cell r="E9" t="str">
            <v>.</v>
          </cell>
          <cell r="F9" t="str">
            <v/>
          </cell>
        </row>
        <row r="10">
          <cell r="B10" t="str">
            <v>Gender-diverse or trans-gender</v>
          </cell>
          <cell r="C10" t="str">
            <v>S</v>
          </cell>
          <cell r="D10">
            <v>139.82</v>
          </cell>
          <cell r="E10" t="str">
            <v/>
          </cell>
          <cell r="F10" t="str">
            <v/>
          </cell>
        </row>
        <row r="11">
          <cell r="B11" t="str">
            <v>Heterosexual</v>
          </cell>
          <cell r="C11">
            <v>56.99</v>
          </cell>
          <cell r="D11">
            <v>15.89</v>
          </cell>
          <cell r="E11" t="str">
            <v>.</v>
          </cell>
          <cell r="F11" t="str">
            <v/>
          </cell>
        </row>
        <row r="12">
          <cell r="B12" t="str">
            <v>Gay or lesbian</v>
          </cell>
          <cell r="C12" t="str">
            <v>S</v>
          </cell>
          <cell r="D12">
            <v>174.15</v>
          </cell>
          <cell r="E12" t="str">
            <v/>
          </cell>
          <cell r="F12" t="str">
            <v/>
          </cell>
        </row>
        <row r="13">
          <cell r="B13" t="str">
            <v>Bisexual</v>
          </cell>
          <cell r="C13" t="str">
            <v>S</v>
          </cell>
          <cell r="D13">
            <v>88.21</v>
          </cell>
          <cell r="E13" t="str">
            <v/>
          </cell>
          <cell r="F13" t="str">
            <v/>
          </cell>
        </row>
        <row r="14">
          <cell r="B14" t="str">
            <v>Other sexual identity</v>
          </cell>
          <cell r="C14" t="str">
            <v>S</v>
          </cell>
          <cell r="D14">
            <v>68.680000000000007</v>
          </cell>
          <cell r="E14" t="str">
            <v/>
          </cell>
          <cell r="F14" t="str">
            <v/>
          </cell>
        </row>
        <row r="15">
          <cell r="B15" t="str">
            <v>People with diverse sexualities</v>
          </cell>
          <cell r="C15" t="str">
            <v>S</v>
          </cell>
          <cell r="D15">
            <v>65.11</v>
          </cell>
          <cell r="E15" t="str">
            <v/>
          </cell>
          <cell r="F15" t="str">
            <v/>
          </cell>
        </row>
        <row r="16">
          <cell r="B16" t="str">
            <v>Not LGBT</v>
          </cell>
          <cell r="C16">
            <v>56.42</v>
          </cell>
          <cell r="D16">
            <v>15.71</v>
          </cell>
          <cell r="E16" t="str">
            <v>.</v>
          </cell>
          <cell r="F16" t="str">
            <v/>
          </cell>
        </row>
        <row r="17">
          <cell r="B17" t="str">
            <v>LGBT</v>
          </cell>
          <cell r="C17" t="str">
            <v>S</v>
          </cell>
          <cell r="D17">
            <v>63.9</v>
          </cell>
          <cell r="E17" t="str">
            <v/>
          </cell>
          <cell r="F17" t="str">
            <v/>
          </cell>
        </row>
        <row r="18">
          <cell r="B18" t="str">
            <v>15–19 years</v>
          </cell>
          <cell r="C18" t="str">
            <v>S</v>
          </cell>
          <cell r="D18">
            <v>25.81</v>
          </cell>
          <cell r="E18" t="str">
            <v/>
          </cell>
          <cell r="F18" t="str">
            <v>*</v>
          </cell>
        </row>
        <row r="19">
          <cell r="B19" t="str">
            <v>20–29 years</v>
          </cell>
          <cell r="C19" t="str">
            <v>S</v>
          </cell>
          <cell r="D19">
            <v>44.18</v>
          </cell>
          <cell r="E19" t="str">
            <v/>
          </cell>
          <cell r="F19" t="str">
            <v/>
          </cell>
        </row>
        <row r="20">
          <cell r="B20" t="str">
            <v>30–39 years</v>
          </cell>
          <cell r="C20">
            <v>75.83</v>
          </cell>
          <cell r="D20">
            <v>21.76</v>
          </cell>
          <cell r="E20" t="str">
            <v>.</v>
          </cell>
          <cell r="F20" t="str">
            <v/>
          </cell>
        </row>
        <row r="21">
          <cell r="B21" t="str">
            <v>40–49 years</v>
          </cell>
          <cell r="C21" t="str">
            <v>S</v>
          </cell>
          <cell r="D21">
            <v>31.44</v>
          </cell>
          <cell r="E21" t="str">
            <v/>
          </cell>
          <cell r="F21" t="str">
            <v/>
          </cell>
        </row>
        <row r="22">
          <cell r="B22" t="str">
            <v>50–59 years</v>
          </cell>
          <cell r="C22" t="str">
            <v>S</v>
          </cell>
          <cell r="D22">
            <v>37.06</v>
          </cell>
          <cell r="E22" t="str">
            <v/>
          </cell>
          <cell r="F22" t="str">
            <v/>
          </cell>
        </row>
        <row r="23">
          <cell r="B23" t="str">
            <v>60–64 years</v>
          </cell>
          <cell r="C23" t="str">
            <v>S</v>
          </cell>
          <cell r="D23">
            <v>121.75</v>
          </cell>
          <cell r="E23" t="str">
            <v/>
          </cell>
          <cell r="F23" t="str">
            <v/>
          </cell>
        </row>
        <row r="24">
          <cell r="B24" t="str">
            <v>65 years and over</v>
          </cell>
          <cell r="C24" t="str">
            <v>S</v>
          </cell>
          <cell r="D24">
            <v>75.8</v>
          </cell>
          <cell r="E24" t="str">
            <v/>
          </cell>
          <cell r="F24" t="str">
            <v/>
          </cell>
        </row>
        <row r="25">
          <cell r="B25" t="str">
            <v>15–29 years</v>
          </cell>
          <cell r="C25" t="str">
            <v>S</v>
          </cell>
          <cell r="D25">
            <v>26.93</v>
          </cell>
          <cell r="E25" t="str">
            <v/>
          </cell>
          <cell r="F25" t="str">
            <v/>
          </cell>
        </row>
        <row r="26">
          <cell r="B26" t="str">
            <v>30–64 years</v>
          </cell>
          <cell r="C26">
            <v>62.61</v>
          </cell>
          <cell r="D26">
            <v>17.91</v>
          </cell>
          <cell r="E26" t="str">
            <v>.</v>
          </cell>
          <cell r="F26" t="str">
            <v/>
          </cell>
        </row>
        <row r="27">
          <cell r="B27" t="str">
            <v>65 years and over</v>
          </cell>
          <cell r="C27" t="str">
            <v>S</v>
          </cell>
          <cell r="D27">
            <v>75.8</v>
          </cell>
          <cell r="E27" t="str">
            <v/>
          </cell>
          <cell r="F27" t="str">
            <v/>
          </cell>
        </row>
        <row r="28">
          <cell r="B28" t="str">
            <v>15–19 years</v>
          </cell>
          <cell r="C28" t="str">
            <v>S</v>
          </cell>
          <cell r="D28">
            <v>25.81</v>
          </cell>
          <cell r="E28" t="str">
            <v/>
          </cell>
          <cell r="F28" t="str">
            <v>*</v>
          </cell>
        </row>
        <row r="29">
          <cell r="B29" t="str">
            <v>20–29 years</v>
          </cell>
          <cell r="C29" t="str">
            <v>S</v>
          </cell>
          <cell r="D29">
            <v>44.18</v>
          </cell>
          <cell r="E29" t="str">
            <v/>
          </cell>
          <cell r="F29" t="str">
            <v/>
          </cell>
        </row>
        <row r="30">
          <cell r="B30" t="str">
            <v>NZ European</v>
          </cell>
          <cell r="C30">
            <v>54.63</v>
          </cell>
          <cell r="D30">
            <v>16.38</v>
          </cell>
          <cell r="E30" t="str">
            <v>.</v>
          </cell>
          <cell r="F30" t="str">
            <v/>
          </cell>
        </row>
        <row r="31">
          <cell r="B31" t="str">
            <v>Māori</v>
          </cell>
          <cell r="C31">
            <v>58.52</v>
          </cell>
          <cell r="D31">
            <v>27.37</v>
          </cell>
          <cell r="E31" t="str">
            <v>.</v>
          </cell>
          <cell r="F31" t="str">
            <v/>
          </cell>
        </row>
        <row r="32">
          <cell r="B32" t="str">
            <v>Pacific peoples</v>
          </cell>
          <cell r="C32" t="str">
            <v>S</v>
          </cell>
          <cell r="D32">
            <v>80.52</v>
          </cell>
          <cell r="E32" t="str">
            <v/>
          </cell>
          <cell r="F32" t="str">
            <v/>
          </cell>
        </row>
        <row r="33">
          <cell r="B33" t="str">
            <v>Asian</v>
          </cell>
          <cell r="C33" t="str">
            <v>Ŝ</v>
          </cell>
          <cell r="D33">
            <v>0</v>
          </cell>
          <cell r="E33" t="str">
            <v/>
          </cell>
          <cell r="F33" t="str">
            <v>*</v>
          </cell>
        </row>
        <row r="34">
          <cell r="B34" t="str">
            <v>Chinese</v>
          </cell>
          <cell r="C34" t="str">
            <v>Ŝ</v>
          </cell>
          <cell r="D34">
            <v>0</v>
          </cell>
          <cell r="E34" t="str">
            <v/>
          </cell>
          <cell r="F34" t="str">
            <v>*</v>
          </cell>
        </row>
        <row r="35">
          <cell r="B35" t="str">
            <v>Indian</v>
          </cell>
          <cell r="C35" t="str">
            <v>Ŝ</v>
          </cell>
          <cell r="D35">
            <v>0</v>
          </cell>
          <cell r="E35" t="str">
            <v/>
          </cell>
          <cell r="F35" t="str">
            <v>*</v>
          </cell>
        </row>
        <row r="36">
          <cell r="B36" t="str">
            <v>Other Asian ethnicity</v>
          </cell>
          <cell r="C36" t="str">
            <v>Ŝ</v>
          </cell>
          <cell r="D36">
            <v>0</v>
          </cell>
          <cell r="E36" t="str">
            <v/>
          </cell>
          <cell r="F36" t="str">
            <v>*</v>
          </cell>
        </row>
        <row r="37">
          <cell r="B37" t="str">
            <v>Other ethnicity (except European and Māori)</v>
          </cell>
          <cell r="C37">
            <v>86.73</v>
          </cell>
          <cell r="D37">
            <v>30.58</v>
          </cell>
          <cell r="E37" t="str">
            <v>.</v>
          </cell>
          <cell r="F37" t="str">
            <v/>
          </cell>
        </row>
        <row r="38">
          <cell r="B38" t="str">
            <v>Other ethnicity (except European, Māori and Asian)</v>
          </cell>
          <cell r="C38" t="str">
            <v>S</v>
          </cell>
          <cell r="D38">
            <v>80.52</v>
          </cell>
          <cell r="E38" t="str">
            <v/>
          </cell>
          <cell r="F38" t="str">
            <v/>
          </cell>
        </row>
        <row r="39">
          <cell r="B39" t="str">
            <v>Other ethnicity (except European, Māori and Pacific)</v>
          </cell>
          <cell r="C39" t="str">
            <v>Ŝ</v>
          </cell>
          <cell r="D39">
            <v>0</v>
          </cell>
          <cell r="E39" t="str">
            <v/>
          </cell>
          <cell r="F39" t="str">
            <v>*</v>
          </cell>
        </row>
        <row r="40">
          <cell r="B40">
            <v>2018</v>
          </cell>
          <cell r="C40" t="str">
            <v>Ŝ</v>
          </cell>
          <cell r="D40">
            <v>19.440000000000001</v>
          </cell>
          <cell r="E40" t="str">
            <v/>
          </cell>
          <cell r="F40" t="str">
            <v/>
          </cell>
        </row>
        <row r="41">
          <cell r="B41" t="str">
            <v>2019/20</v>
          </cell>
          <cell r="C41">
            <v>53.57</v>
          </cell>
          <cell r="D41">
            <v>26.13</v>
          </cell>
          <cell r="E41" t="str">
            <v>.</v>
          </cell>
          <cell r="F41" t="str">
            <v/>
          </cell>
        </row>
        <row r="42">
          <cell r="B42" t="str">
            <v>Auckland</v>
          </cell>
          <cell r="C42" t="str">
            <v>S</v>
          </cell>
          <cell r="D42">
            <v>38.520000000000003</v>
          </cell>
          <cell r="E42" t="str">
            <v/>
          </cell>
          <cell r="F42" t="str">
            <v/>
          </cell>
        </row>
        <row r="43">
          <cell r="B43" t="str">
            <v>Wellington</v>
          </cell>
          <cell r="C43" t="str">
            <v>S</v>
          </cell>
          <cell r="D43">
            <v>45.16</v>
          </cell>
          <cell r="E43" t="str">
            <v/>
          </cell>
          <cell r="F43" t="str">
            <v/>
          </cell>
        </row>
        <row r="44">
          <cell r="B44" t="str">
            <v>Rest of North Island</v>
          </cell>
          <cell r="C44">
            <v>62.17</v>
          </cell>
          <cell r="D44">
            <v>26.84</v>
          </cell>
          <cell r="E44" t="str">
            <v>.</v>
          </cell>
          <cell r="F44" t="str">
            <v/>
          </cell>
        </row>
        <row r="45">
          <cell r="B45" t="str">
            <v>Canterbury</v>
          </cell>
          <cell r="C45" t="str">
            <v>S</v>
          </cell>
          <cell r="D45">
            <v>40.93</v>
          </cell>
          <cell r="E45" t="str">
            <v/>
          </cell>
          <cell r="F45" t="str">
            <v/>
          </cell>
        </row>
        <row r="46">
          <cell r="B46" t="str">
            <v>Rest of South Island</v>
          </cell>
          <cell r="C46" t="str">
            <v>S</v>
          </cell>
          <cell r="D46">
            <v>39.049999999999997</v>
          </cell>
          <cell r="E46" t="str">
            <v/>
          </cell>
          <cell r="F46" t="str">
            <v/>
          </cell>
        </row>
        <row r="47">
          <cell r="B47" t="str">
            <v>Major urban area</v>
          </cell>
          <cell r="C47" t="str">
            <v>S</v>
          </cell>
          <cell r="D47">
            <v>25.28</v>
          </cell>
          <cell r="E47" t="str">
            <v/>
          </cell>
          <cell r="F47" t="str">
            <v/>
          </cell>
        </row>
        <row r="48">
          <cell r="B48" t="str">
            <v>Large urban area</v>
          </cell>
          <cell r="C48" t="str">
            <v>S</v>
          </cell>
          <cell r="D48">
            <v>36.72</v>
          </cell>
          <cell r="E48" t="str">
            <v/>
          </cell>
          <cell r="F48" t="str">
            <v/>
          </cell>
        </row>
        <row r="49">
          <cell r="B49" t="str">
            <v>Medium urban area</v>
          </cell>
          <cell r="C49" t="str">
            <v>S</v>
          </cell>
          <cell r="D49">
            <v>53.05</v>
          </cell>
          <cell r="E49" t="str">
            <v/>
          </cell>
          <cell r="F49" t="str">
            <v/>
          </cell>
        </row>
        <row r="50">
          <cell r="B50" t="str">
            <v>Small urban area</v>
          </cell>
          <cell r="C50" t="str">
            <v>S</v>
          </cell>
          <cell r="D50">
            <v>45.82</v>
          </cell>
          <cell r="E50" t="str">
            <v/>
          </cell>
          <cell r="F50" t="str">
            <v/>
          </cell>
        </row>
        <row r="51">
          <cell r="B51" t="str">
            <v>Rural settlement/rural other</v>
          </cell>
          <cell r="C51" t="str">
            <v>S</v>
          </cell>
          <cell r="D51">
            <v>34.380000000000003</v>
          </cell>
          <cell r="E51" t="str">
            <v/>
          </cell>
          <cell r="F51" t="str">
            <v/>
          </cell>
        </row>
        <row r="52">
          <cell r="B52" t="str">
            <v>Major urban area</v>
          </cell>
          <cell r="C52" t="str">
            <v>S</v>
          </cell>
          <cell r="D52">
            <v>25.28</v>
          </cell>
          <cell r="E52" t="str">
            <v/>
          </cell>
          <cell r="F52" t="str">
            <v/>
          </cell>
        </row>
        <row r="53">
          <cell r="B53" t="str">
            <v>Medium/large urban area</v>
          </cell>
          <cell r="C53">
            <v>55.67</v>
          </cell>
          <cell r="D53">
            <v>25.83</v>
          </cell>
          <cell r="E53" t="str">
            <v>.</v>
          </cell>
          <cell r="F53" t="str">
            <v/>
          </cell>
        </row>
        <row r="54">
          <cell r="B54" t="str">
            <v>Small urban/rural area</v>
          </cell>
          <cell r="C54">
            <v>65.599999999999994</v>
          </cell>
          <cell r="D54">
            <v>27.45</v>
          </cell>
          <cell r="E54" t="str">
            <v>.</v>
          </cell>
          <cell r="F54" t="str">
            <v/>
          </cell>
        </row>
        <row r="55">
          <cell r="B55" t="str">
            <v>Quintile 1 (least deprived)</v>
          </cell>
          <cell r="C55" t="str">
            <v>S</v>
          </cell>
          <cell r="D55">
            <v>66.239999999999995</v>
          </cell>
          <cell r="E55" t="str">
            <v/>
          </cell>
          <cell r="F55" t="str">
            <v/>
          </cell>
        </row>
        <row r="56">
          <cell r="B56" t="str">
            <v>Quintile 2</v>
          </cell>
          <cell r="C56" t="str">
            <v>S</v>
          </cell>
          <cell r="D56">
            <v>46.85</v>
          </cell>
          <cell r="E56" t="str">
            <v/>
          </cell>
          <cell r="F56" t="str">
            <v/>
          </cell>
        </row>
        <row r="57">
          <cell r="B57" t="str">
            <v>Quintile 3</v>
          </cell>
          <cell r="C57">
            <v>66.569999999999993</v>
          </cell>
          <cell r="D57">
            <v>30.43</v>
          </cell>
          <cell r="E57" t="str">
            <v>.</v>
          </cell>
          <cell r="F57" t="str">
            <v/>
          </cell>
        </row>
        <row r="58">
          <cell r="B58" t="str">
            <v>Quintile 4</v>
          </cell>
          <cell r="C58" t="str">
            <v>S</v>
          </cell>
          <cell r="D58">
            <v>30.34</v>
          </cell>
          <cell r="E58" t="str">
            <v/>
          </cell>
          <cell r="F58" t="str">
            <v/>
          </cell>
        </row>
        <row r="59">
          <cell r="B59" t="str">
            <v>Quintile 5 (most deprived)</v>
          </cell>
          <cell r="C59" t="str">
            <v>S</v>
          </cell>
          <cell r="D59">
            <v>29.39</v>
          </cell>
          <cell r="E59" t="str">
            <v/>
          </cell>
          <cell r="F59" t="str">
            <v/>
          </cell>
        </row>
        <row r="60">
          <cell r="B60" t="str">
            <v>Did not have partner within last 12 months</v>
          </cell>
          <cell r="C60">
            <v>57.05</v>
          </cell>
          <cell r="D60">
            <v>14.95</v>
          </cell>
          <cell r="E60" t="str">
            <v>.</v>
          </cell>
          <cell r="F60" t="str">
            <v/>
          </cell>
        </row>
        <row r="61">
          <cell r="B61" t="str">
            <v>Has ever had a partner</v>
          </cell>
          <cell r="C61">
            <v>55.26</v>
          </cell>
          <cell r="D61">
            <v>15.69</v>
          </cell>
          <cell r="E61" t="str">
            <v>.</v>
          </cell>
          <cell r="F61" t="str">
            <v/>
          </cell>
        </row>
        <row r="62">
          <cell r="B62" t="str">
            <v>Has never had a partner</v>
          </cell>
          <cell r="C62" t="str">
            <v>S</v>
          </cell>
          <cell r="D62">
            <v>48.64</v>
          </cell>
          <cell r="E62" t="str">
            <v/>
          </cell>
          <cell r="F62" t="str">
            <v/>
          </cell>
        </row>
        <row r="63">
          <cell r="B63" t="str">
            <v>Non-partnered</v>
          </cell>
          <cell r="C63">
            <v>57.05</v>
          </cell>
          <cell r="D63">
            <v>14.95</v>
          </cell>
          <cell r="E63" t="str">
            <v>.</v>
          </cell>
          <cell r="F63" t="str">
            <v/>
          </cell>
        </row>
        <row r="64">
          <cell r="B64" t="str">
            <v>Never married and never in a civil union</v>
          </cell>
          <cell r="C64">
            <v>61.47</v>
          </cell>
          <cell r="D64">
            <v>26.96</v>
          </cell>
          <cell r="E64" t="str">
            <v>.</v>
          </cell>
          <cell r="F64" t="str">
            <v/>
          </cell>
        </row>
        <row r="65">
          <cell r="B65" t="str">
            <v>Divorced</v>
          </cell>
          <cell r="C65" t="str">
            <v>S</v>
          </cell>
          <cell r="D65">
            <v>32.06</v>
          </cell>
          <cell r="E65" t="str">
            <v/>
          </cell>
          <cell r="F65" t="str">
            <v/>
          </cell>
        </row>
        <row r="66">
          <cell r="B66" t="str">
            <v>Widowed/surviving partner</v>
          </cell>
          <cell r="C66" t="str">
            <v>S</v>
          </cell>
          <cell r="D66">
            <v>114.61</v>
          </cell>
          <cell r="E66" t="str">
            <v/>
          </cell>
          <cell r="F66" t="str">
            <v/>
          </cell>
        </row>
        <row r="67">
          <cell r="B67" t="str">
            <v>Separated</v>
          </cell>
          <cell r="C67">
            <v>58.34</v>
          </cell>
          <cell r="D67">
            <v>28.56</v>
          </cell>
          <cell r="E67" t="str">
            <v>.</v>
          </cell>
          <cell r="F67" t="str">
            <v/>
          </cell>
        </row>
        <row r="68">
          <cell r="B68" t="str">
            <v>Married/civil union/de facto</v>
          </cell>
          <cell r="C68" t="str">
            <v>Ŝ</v>
          </cell>
          <cell r="D68">
            <v>0</v>
          </cell>
          <cell r="E68" t="str">
            <v/>
          </cell>
          <cell r="F68" t="str">
            <v>*</v>
          </cell>
        </row>
        <row r="69">
          <cell r="B69" t="str">
            <v>Adults with disability</v>
          </cell>
          <cell r="C69" t="str">
            <v>S</v>
          </cell>
          <cell r="D69">
            <v>70.790000000000006</v>
          </cell>
          <cell r="E69" t="str">
            <v/>
          </cell>
          <cell r="F69" t="str">
            <v/>
          </cell>
        </row>
        <row r="70">
          <cell r="B70" t="str">
            <v>Adults without disability</v>
          </cell>
          <cell r="C70">
            <v>56.71</v>
          </cell>
          <cell r="D70">
            <v>15.29</v>
          </cell>
          <cell r="E70" t="str">
            <v>.</v>
          </cell>
          <cell r="F70" t="str">
            <v/>
          </cell>
        </row>
        <row r="71">
          <cell r="B71" t="str">
            <v>Low level of psychological distress</v>
          </cell>
          <cell r="C71">
            <v>61.96</v>
          </cell>
          <cell r="D71">
            <v>15.8</v>
          </cell>
          <cell r="E71" t="str">
            <v>.</v>
          </cell>
          <cell r="F71" t="str">
            <v/>
          </cell>
        </row>
        <row r="72">
          <cell r="B72" t="str">
            <v>Moderate level of psychological distress</v>
          </cell>
          <cell r="C72" t="str">
            <v>SŜ</v>
          </cell>
          <cell r="D72">
            <v>13.94</v>
          </cell>
          <cell r="E72" t="str">
            <v/>
          </cell>
          <cell r="F72" t="str">
            <v>*</v>
          </cell>
        </row>
        <row r="73">
          <cell r="B73" t="str">
            <v>High level of psychological distress</v>
          </cell>
          <cell r="C73" t="str">
            <v>S</v>
          </cell>
          <cell r="D73">
            <v>71.959999999999994</v>
          </cell>
          <cell r="E73" t="str">
            <v/>
          </cell>
          <cell r="F73" t="str">
            <v/>
          </cell>
        </row>
        <row r="74">
          <cell r="B74" t="str">
            <v>No probable serious mental illness</v>
          </cell>
          <cell r="C74">
            <v>61.96</v>
          </cell>
          <cell r="D74">
            <v>15.8</v>
          </cell>
          <cell r="E74" t="str">
            <v>.</v>
          </cell>
          <cell r="F74" t="str">
            <v/>
          </cell>
        </row>
        <row r="75">
          <cell r="B75" t="str">
            <v>Probable serious mental illness</v>
          </cell>
          <cell r="C75" t="str">
            <v>SŜ</v>
          </cell>
          <cell r="D75">
            <v>13.94</v>
          </cell>
          <cell r="E75" t="str">
            <v/>
          </cell>
          <cell r="F75" t="str">
            <v>*</v>
          </cell>
        </row>
        <row r="76">
          <cell r="B76" t="str">
            <v>Employed</v>
          </cell>
          <cell r="C76">
            <v>57.45</v>
          </cell>
          <cell r="D76">
            <v>22.87</v>
          </cell>
          <cell r="E76" t="str">
            <v>.</v>
          </cell>
          <cell r="F76" t="str">
            <v/>
          </cell>
        </row>
        <row r="77">
          <cell r="B77" t="str">
            <v>Unemployed</v>
          </cell>
          <cell r="C77">
            <v>73.48</v>
          </cell>
          <cell r="D77">
            <v>35.81</v>
          </cell>
          <cell r="E77" t="str">
            <v>.</v>
          </cell>
          <cell r="F77" t="str">
            <v/>
          </cell>
        </row>
        <row r="78">
          <cell r="B78" t="str">
            <v>Retired</v>
          </cell>
          <cell r="C78" t="str">
            <v>S</v>
          </cell>
          <cell r="D78">
            <v>74.11</v>
          </cell>
          <cell r="E78" t="str">
            <v/>
          </cell>
          <cell r="F78" t="str">
            <v/>
          </cell>
        </row>
        <row r="79">
          <cell r="B79" t="str">
            <v>Home or caring duties or voluntary work</v>
          </cell>
          <cell r="C79">
            <v>67.91</v>
          </cell>
          <cell r="D79">
            <v>30.96</v>
          </cell>
          <cell r="E79" t="str">
            <v>.</v>
          </cell>
          <cell r="F79" t="str">
            <v/>
          </cell>
        </row>
        <row r="80">
          <cell r="B80" t="str">
            <v>Not employed, studying</v>
          </cell>
          <cell r="C80" t="str">
            <v>S</v>
          </cell>
          <cell r="D80">
            <v>82.38</v>
          </cell>
          <cell r="E80" t="str">
            <v/>
          </cell>
          <cell r="F80" t="str">
            <v/>
          </cell>
        </row>
        <row r="81">
          <cell r="B81" t="str">
            <v>Not employed, not actively seeking work/unable to work</v>
          </cell>
          <cell r="C81" t="str">
            <v>S</v>
          </cell>
          <cell r="D81">
            <v>21.2</v>
          </cell>
          <cell r="E81" t="str">
            <v/>
          </cell>
          <cell r="F81" t="str">
            <v>*</v>
          </cell>
        </row>
        <row r="82">
          <cell r="B82" t="str">
            <v>Other employment status</v>
          </cell>
          <cell r="C82" t="str">
            <v>S</v>
          </cell>
          <cell r="D82">
            <v>55.17</v>
          </cell>
          <cell r="E82" t="str">
            <v/>
          </cell>
          <cell r="F82" t="str">
            <v/>
          </cell>
        </row>
        <row r="83">
          <cell r="B83" t="str">
            <v>Not in the labour force</v>
          </cell>
          <cell r="C83" t="str">
            <v>Ŝ</v>
          </cell>
          <cell r="D83">
            <v>18.86</v>
          </cell>
          <cell r="E83" t="str">
            <v/>
          </cell>
          <cell r="F83" t="str">
            <v/>
          </cell>
        </row>
        <row r="84">
          <cell r="B84" t="str">
            <v>Personal income: $20,000 or less</v>
          </cell>
          <cell r="C84" t="str">
            <v>S</v>
          </cell>
          <cell r="D84">
            <v>24.27</v>
          </cell>
          <cell r="E84" t="str">
            <v/>
          </cell>
          <cell r="F84" t="str">
            <v/>
          </cell>
        </row>
        <row r="85">
          <cell r="B85" t="str">
            <v>Personal income: $20,001–$40,000</v>
          </cell>
          <cell r="C85" t="str">
            <v>Ŝ</v>
          </cell>
          <cell r="D85">
            <v>19.82</v>
          </cell>
          <cell r="E85" t="str">
            <v/>
          </cell>
          <cell r="F85" t="str">
            <v/>
          </cell>
        </row>
        <row r="86">
          <cell r="B86" t="str">
            <v>Personal income: $40,001–$60,000</v>
          </cell>
          <cell r="C86" t="str">
            <v>S</v>
          </cell>
          <cell r="D86">
            <v>41.13</v>
          </cell>
          <cell r="E86" t="str">
            <v/>
          </cell>
          <cell r="F86" t="str">
            <v/>
          </cell>
        </row>
        <row r="87">
          <cell r="B87" t="str">
            <v>Personal income: $60,001 or more</v>
          </cell>
          <cell r="C87" t="str">
            <v>S</v>
          </cell>
          <cell r="D87">
            <v>51.68</v>
          </cell>
          <cell r="E87" t="str">
            <v/>
          </cell>
          <cell r="F87" t="str">
            <v/>
          </cell>
        </row>
        <row r="88">
          <cell r="B88" t="str">
            <v>Household income: $40,000 or less</v>
          </cell>
          <cell r="C88" t="str">
            <v>Ŝ</v>
          </cell>
          <cell r="D88">
            <v>19.350000000000001</v>
          </cell>
          <cell r="E88" t="str">
            <v/>
          </cell>
          <cell r="F88" t="str">
            <v/>
          </cell>
        </row>
        <row r="89">
          <cell r="B89" t="str">
            <v>Household income: $40,001–$60,000</v>
          </cell>
          <cell r="C89" t="str">
            <v>S</v>
          </cell>
          <cell r="D89">
            <v>52.28</v>
          </cell>
          <cell r="E89" t="str">
            <v/>
          </cell>
          <cell r="F89" t="str">
            <v/>
          </cell>
        </row>
        <row r="90">
          <cell r="B90" t="str">
            <v>Household income: $60,001–$100,000</v>
          </cell>
          <cell r="C90">
            <v>71.63</v>
          </cell>
          <cell r="D90">
            <v>26.6</v>
          </cell>
          <cell r="E90" t="str">
            <v>.</v>
          </cell>
          <cell r="F90" t="str">
            <v/>
          </cell>
        </row>
        <row r="91">
          <cell r="B91" t="str">
            <v>Household income: $100,001 or more</v>
          </cell>
          <cell r="C91" t="str">
            <v>S</v>
          </cell>
          <cell r="D91">
            <v>25.17</v>
          </cell>
          <cell r="E91" t="str">
            <v/>
          </cell>
          <cell r="F91" t="str">
            <v>*</v>
          </cell>
        </row>
        <row r="92">
          <cell r="B92" t="str">
            <v>Not at all limited</v>
          </cell>
          <cell r="C92">
            <v>70.739999999999995</v>
          </cell>
          <cell r="D92">
            <v>31.75</v>
          </cell>
          <cell r="E92" t="str">
            <v>.</v>
          </cell>
          <cell r="F92" t="str">
            <v/>
          </cell>
        </row>
        <row r="93">
          <cell r="B93" t="str">
            <v>A little limited</v>
          </cell>
          <cell r="C93" t="str">
            <v>SŜ</v>
          </cell>
          <cell r="D93">
            <v>16.8</v>
          </cell>
          <cell r="E93" t="str">
            <v/>
          </cell>
          <cell r="F93" t="str">
            <v>*</v>
          </cell>
        </row>
        <row r="94">
          <cell r="B94" t="str">
            <v>Quite limited</v>
          </cell>
          <cell r="C94" t="str">
            <v>S</v>
          </cell>
          <cell r="D94">
            <v>76.91</v>
          </cell>
          <cell r="E94" t="str">
            <v/>
          </cell>
          <cell r="F94" t="str">
            <v/>
          </cell>
        </row>
        <row r="95">
          <cell r="B95" t="str">
            <v>Very limited</v>
          </cell>
          <cell r="C95" t="str">
            <v>S</v>
          </cell>
          <cell r="D95">
            <v>36.75</v>
          </cell>
          <cell r="E95" t="str">
            <v/>
          </cell>
          <cell r="F95" t="str">
            <v/>
          </cell>
        </row>
        <row r="96">
          <cell r="B96" t="str">
            <v>Couldn't buy it</v>
          </cell>
          <cell r="C96">
            <v>48.84</v>
          </cell>
          <cell r="D96">
            <v>22.94</v>
          </cell>
          <cell r="E96" t="str">
            <v>.</v>
          </cell>
          <cell r="F96" t="str">
            <v/>
          </cell>
        </row>
        <row r="97">
          <cell r="B97" t="str">
            <v>Not at all limited</v>
          </cell>
          <cell r="C97">
            <v>70.739999999999995</v>
          </cell>
          <cell r="D97">
            <v>31.75</v>
          </cell>
          <cell r="E97" t="str">
            <v>.</v>
          </cell>
          <cell r="F97" t="str">
            <v/>
          </cell>
        </row>
        <row r="98">
          <cell r="B98" t="str">
            <v>A little limited</v>
          </cell>
          <cell r="C98" t="str">
            <v>SŜ</v>
          </cell>
          <cell r="D98">
            <v>16.8</v>
          </cell>
          <cell r="E98" t="str">
            <v/>
          </cell>
          <cell r="F98" t="str">
            <v>*</v>
          </cell>
        </row>
        <row r="99">
          <cell r="B99" t="str">
            <v>Quite or very limited</v>
          </cell>
          <cell r="C99">
            <v>67.739999999999995</v>
          </cell>
          <cell r="D99">
            <v>28.33</v>
          </cell>
          <cell r="E99" t="str">
            <v>.</v>
          </cell>
          <cell r="F99" t="str">
            <v/>
          </cell>
        </row>
        <row r="100">
          <cell r="B100" t="str">
            <v>Couldn't buy it</v>
          </cell>
          <cell r="C100">
            <v>48.84</v>
          </cell>
          <cell r="D100">
            <v>22.94</v>
          </cell>
          <cell r="E100" t="str">
            <v>.</v>
          </cell>
          <cell r="F100" t="str">
            <v/>
          </cell>
        </row>
        <row r="101">
          <cell r="B101" t="str">
            <v>Yes, can meet unexpected expense</v>
          </cell>
          <cell r="C101">
            <v>60.27</v>
          </cell>
          <cell r="D101">
            <v>24.76</v>
          </cell>
          <cell r="E101" t="str">
            <v>.</v>
          </cell>
          <cell r="F101" t="str">
            <v/>
          </cell>
        </row>
        <row r="102">
          <cell r="B102" t="str">
            <v>No, cannot meet unexpected expense</v>
          </cell>
          <cell r="C102" t="str">
            <v>Ŝ</v>
          </cell>
          <cell r="D102">
            <v>19.57</v>
          </cell>
          <cell r="E102" t="str">
            <v/>
          </cell>
          <cell r="F102" t="str">
            <v/>
          </cell>
        </row>
        <row r="103">
          <cell r="B103" t="str">
            <v>Household had no vehicle access</v>
          </cell>
          <cell r="C103" t="str">
            <v>S</v>
          </cell>
          <cell r="D103">
            <v>45.72</v>
          </cell>
          <cell r="E103" t="str">
            <v/>
          </cell>
          <cell r="F103" t="str">
            <v/>
          </cell>
        </row>
        <row r="104">
          <cell r="B104" t="str">
            <v>Household had vehicle access</v>
          </cell>
          <cell r="C104">
            <v>58.04</v>
          </cell>
          <cell r="D104">
            <v>16.420000000000002</v>
          </cell>
          <cell r="E104" t="str">
            <v>.</v>
          </cell>
          <cell r="F104" t="str">
            <v/>
          </cell>
        </row>
        <row r="105">
          <cell r="B105" t="str">
            <v>Household had no access to device</v>
          </cell>
          <cell r="C105" t="str">
            <v>S</v>
          </cell>
          <cell r="D105">
            <v>65.05</v>
          </cell>
          <cell r="E105" t="str">
            <v/>
          </cell>
          <cell r="F105" t="str">
            <v/>
          </cell>
        </row>
        <row r="106">
          <cell r="B106" t="str">
            <v>Household had access to device</v>
          </cell>
          <cell r="C106">
            <v>57.76</v>
          </cell>
          <cell r="D106">
            <v>15.08</v>
          </cell>
          <cell r="E106" t="str">
            <v>.</v>
          </cell>
          <cell r="F106" t="str">
            <v/>
          </cell>
        </row>
        <row r="107">
          <cell r="B107" t="str">
            <v>One person household</v>
          </cell>
          <cell r="C107">
            <v>49.02</v>
          </cell>
          <cell r="D107">
            <v>23.88</v>
          </cell>
          <cell r="E107" t="str">
            <v>.</v>
          </cell>
          <cell r="F107" t="str">
            <v/>
          </cell>
        </row>
        <row r="108">
          <cell r="B108" t="str">
            <v>One parent with child(ren)</v>
          </cell>
          <cell r="C108" t="str">
            <v>Ŝ</v>
          </cell>
          <cell r="D108">
            <v>19.5</v>
          </cell>
          <cell r="E108" t="str">
            <v/>
          </cell>
          <cell r="F108" t="str">
            <v/>
          </cell>
        </row>
        <row r="109">
          <cell r="B109" t="str">
            <v>Other multi-person household</v>
          </cell>
          <cell r="C109" t="str">
            <v>S</v>
          </cell>
          <cell r="D109">
            <v>56.04</v>
          </cell>
          <cell r="E109" t="str">
            <v/>
          </cell>
          <cell r="F109" t="str">
            <v/>
          </cell>
        </row>
        <row r="110">
          <cell r="B110" t="str">
            <v>Other household with couple and/or child</v>
          </cell>
          <cell r="C110" t="str">
            <v>S</v>
          </cell>
          <cell r="D110">
            <v>44.54</v>
          </cell>
          <cell r="E110" t="str">
            <v/>
          </cell>
          <cell r="F110" t="str">
            <v/>
          </cell>
        </row>
        <row r="111">
          <cell r="B111" t="str">
            <v>One-person household</v>
          </cell>
          <cell r="C111">
            <v>49.02</v>
          </cell>
          <cell r="D111">
            <v>23.88</v>
          </cell>
          <cell r="E111" t="str">
            <v>.</v>
          </cell>
          <cell r="F111" t="str">
            <v/>
          </cell>
        </row>
        <row r="112">
          <cell r="B112" t="str">
            <v>Two-people household</v>
          </cell>
          <cell r="C112">
            <v>69.23</v>
          </cell>
          <cell r="D112">
            <v>30.61</v>
          </cell>
          <cell r="E112" t="str">
            <v>.</v>
          </cell>
          <cell r="F112" t="str">
            <v/>
          </cell>
        </row>
        <row r="113">
          <cell r="B113" t="str">
            <v>Three-people household</v>
          </cell>
          <cell r="C113">
            <v>61.07</v>
          </cell>
          <cell r="D113">
            <v>27.93</v>
          </cell>
          <cell r="E113" t="str">
            <v>.</v>
          </cell>
          <cell r="F113" t="str">
            <v/>
          </cell>
        </row>
        <row r="114">
          <cell r="B114" t="str">
            <v>Four-people household</v>
          </cell>
          <cell r="C114" t="str">
            <v>S</v>
          </cell>
          <cell r="D114">
            <v>29.82</v>
          </cell>
          <cell r="E114" t="str">
            <v/>
          </cell>
          <cell r="F114" t="str">
            <v/>
          </cell>
        </row>
        <row r="115">
          <cell r="B115" t="str">
            <v>Five-or-more-people household</v>
          </cell>
          <cell r="C115" t="str">
            <v>S</v>
          </cell>
          <cell r="D115">
            <v>35.33</v>
          </cell>
          <cell r="E115" t="str">
            <v/>
          </cell>
          <cell r="F115" t="str">
            <v/>
          </cell>
        </row>
        <row r="116">
          <cell r="B116" t="str">
            <v>No children in household</v>
          </cell>
          <cell r="C116">
            <v>44.91</v>
          </cell>
          <cell r="D116">
            <v>20.83</v>
          </cell>
          <cell r="E116" t="str">
            <v>.</v>
          </cell>
          <cell r="F116" t="str">
            <v/>
          </cell>
        </row>
        <row r="117">
          <cell r="B117" t="str">
            <v>One-child household</v>
          </cell>
          <cell r="C117" t="str">
            <v>S</v>
          </cell>
          <cell r="D117">
            <v>36.76</v>
          </cell>
          <cell r="E117" t="str">
            <v/>
          </cell>
          <cell r="F117" t="str">
            <v/>
          </cell>
        </row>
        <row r="118">
          <cell r="B118" t="str">
            <v>Two-or-more-children household</v>
          </cell>
          <cell r="C118">
            <v>72.67</v>
          </cell>
          <cell r="D118">
            <v>21.82</v>
          </cell>
          <cell r="E118" t="str">
            <v>.</v>
          </cell>
          <cell r="F118" t="str">
            <v/>
          </cell>
        </row>
        <row r="119">
          <cell r="B119" t="str">
            <v>No children in household</v>
          </cell>
          <cell r="C119">
            <v>44.91</v>
          </cell>
          <cell r="D119">
            <v>20.83</v>
          </cell>
          <cell r="E119" t="str">
            <v>.</v>
          </cell>
          <cell r="F119" t="str">
            <v/>
          </cell>
        </row>
        <row r="120">
          <cell r="B120" t="str">
            <v>One-or-more-children household</v>
          </cell>
          <cell r="C120">
            <v>65.45</v>
          </cell>
          <cell r="D120">
            <v>20.51</v>
          </cell>
          <cell r="E120" t="str">
            <v>.</v>
          </cell>
          <cell r="F120" t="str">
            <v/>
          </cell>
        </row>
        <row r="121">
          <cell r="B121" t="str">
            <v>Yes, lived at current address</v>
          </cell>
          <cell r="C121" t="str">
            <v>Ŝ</v>
          </cell>
          <cell r="D121">
            <v>18.72</v>
          </cell>
          <cell r="E121" t="str">
            <v/>
          </cell>
          <cell r="F121" t="str">
            <v/>
          </cell>
        </row>
        <row r="122">
          <cell r="B122" t="str">
            <v>No, did not live at current address</v>
          </cell>
          <cell r="C122">
            <v>66.63</v>
          </cell>
          <cell r="D122">
            <v>28.77</v>
          </cell>
          <cell r="E122" t="str">
            <v>.</v>
          </cell>
          <cell r="F122" t="str">
            <v/>
          </cell>
        </row>
        <row r="123">
          <cell r="B123" t="str">
            <v>Owned</v>
          </cell>
          <cell r="C123">
            <v>56.96</v>
          </cell>
          <cell r="D123">
            <v>25.49</v>
          </cell>
          <cell r="E123" t="str">
            <v>.</v>
          </cell>
          <cell r="F123" t="str">
            <v/>
          </cell>
        </row>
        <row r="124">
          <cell r="B124" t="str">
            <v>Rented, private</v>
          </cell>
          <cell r="C124">
            <v>62.97</v>
          </cell>
          <cell r="D124">
            <v>23.07</v>
          </cell>
          <cell r="E124" t="str">
            <v>.</v>
          </cell>
          <cell r="F124" t="str">
            <v/>
          </cell>
        </row>
        <row r="125">
          <cell r="B125" t="str">
            <v>Rented, government</v>
          </cell>
          <cell r="C125" t="str">
            <v>S</v>
          </cell>
          <cell r="D125">
            <v>49.74</v>
          </cell>
          <cell r="E125" t="str">
            <v/>
          </cell>
          <cell r="F125" t="str">
            <v/>
          </cell>
        </row>
        <row r="127">
          <cell r="B127"/>
          <cell r="C127"/>
          <cell r="D127"/>
          <cell r="E127"/>
          <cell r="F127"/>
        </row>
        <row r="128">
          <cell r="B128"/>
          <cell r="C128"/>
          <cell r="D128"/>
          <cell r="E128"/>
          <cell r="F128"/>
        </row>
        <row r="129">
          <cell r="B129"/>
          <cell r="C129"/>
          <cell r="D129"/>
          <cell r="E129"/>
          <cell r="F129"/>
        </row>
        <row r="130">
          <cell r="B130"/>
          <cell r="C130"/>
          <cell r="D130"/>
          <cell r="E130"/>
          <cell r="F130"/>
        </row>
      </sheetData>
      <sheetData sheetId="6">
        <row r="4">
          <cell r="B4" t="str">
            <v>New Zealand Average</v>
          </cell>
          <cell r="C4">
            <v>17</v>
          </cell>
          <cell r="D4">
            <v>32.97</v>
          </cell>
          <cell r="E4" t="str">
            <v>#</v>
          </cell>
        </row>
        <row r="5">
          <cell r="B5" t="str">
            <v>Male</v>
          </cell>
          <cell r="C5" t="str">
            <v>S</v>
          </cell>
          <cell r="D5">
            <v>74.87</v>
          </cell>
          <cell r="E5" t="str">
            <v/>
          </cell>
        </row>
        <row r="6">
          <cell r="B6" t="str">
            <v>Female</v>
          </cell>
          <cell r="C6">
            <v>12</v>
          </cell>
          <cell r="D6">
            <v>34.6</v>
          </cell>
          <cell r="E6" t="str">
            <v>#</v>
          </cell>
        </row>
        <row r="7">
          <cell r="B7" t="str">
            <v>Gender diverse</v>
          </cell>
          <cell r="C7" t="str">
            <v>S</v>
          </cell>
          <cell r="D7">
            <v>196.65</v>
          </cell>
          <cell r="E7" t="str">
            <v/>
          </cell>
        </row>
        <row r="8">
          <cell r="B8" t="str">
            <v>Cis-male</v>
          </cell>
          <cell r="C8" t="str">
            <v>S</v>
          </cell>
          <cell r="D8">
            <v>74.87</v>
          </cell>
          <cell r="E8" t="str">
            <v/>
          </cell>
        </row>
        <row r="9">
          <cell r="B9" t="str">
            <v>Cis-female</v>
          </cell>
          <cell r="C9">
            <v>12</v>
          </cell>
          <cell r="D9">
            <v>34.6</v>
          </cell>
          <cell r="E9" t="str">
            <v>#</v>
          </cell>
        </row>
        <row r="10">
          <cell r="B10" t="str">
            <v>Gender-diverse or trans-gender</v>
          </cell>
          <cell r="C10" t="str">
            <v>S</v>
          </cell>
          <cell r="D10">
            <v>196.65</v>
          </cell>
          <cell r="E10" t="str">
            <v/>
          </cell>
        </row>
        <row r="11">
          <cell r="B11" t="str">
            <v>Heterosexual</v>
          </cell>
          <cell r="C11">
            <v>14</v>
          </cell>
          <cell r="D11">
            <v>33.770000000000003</v>
          </cell>
          <cell r="E11" t="str">
            <v>#</v>
          </cell>
        </row>
        <row r="12">
          <cell r="B12" t="str">
            <v>Gay or lesbian</v>
          </cell>
          <cell r="C12" t="str">
            <v>S</v>
          </cell>
          <cell r="D12">
            <v>175.36</v>
          </cell>
          <cell r="E12" t="str">
            <v/>
          </cell>
        </row>
        <row r="13">
          <cell r="B13" t="str">
            <v>Bisexual</v>
          </cell>
          <cell r="C13" t="str">
            <v>S</v>
          </cell>
          <cell r="D13">
            <v>150.43</v>
          </cell>
          <cell r="E13" t="str">
            <v/>
          </cell>
        </row>
        <row r="14">
          <cell r="B14" t="str">
            <v>Other sexual identity</v>
          </cell>
          <cell r="C14" t="str">
            <v>S</v>
          </cell>
          <cell r="D14">
            <v>120.33</v>
          </cell>
          <cell r="E14" t="str">
            <v/>
          </cell>
        </row>
        <row r="15">
          <cell r="B15" t="str">
            <v>People with diverse sexualities</v>
          </cell>
          <cell r="C15" t="str">
            <v>S</v>
          </cell>
          <cell r="D15">
            <v>116.8</v>
          </cell>
          <cell r="E15" t="str">
            <v/>
          </cell>
        </row>
        <row r="16">
          <cell r="B16" t="str">
            <v>Not LGBT</v>
          </cell>
          <cell r="C16">
            <v>15</v>
          </cell>
          <cell r="D16">
            <v>33.19</v>
          </cell>
          <cell r="E16" t="str">
            <v>#</v>
          </cell>
        </row>
        <row r="17">
          <cell r="B17" t="str">
            <v>LGBT</v>
          </cell>
          <cell r="C17" t="str">
            <v>S</v>
          </cell>
          <cell r="D17">
            <v>116.8</v>
          </cell>
          <cell r="E17" t="str">
            <v/>
          </cell>
        </row>
        <row r="18">
          <cell r="B18" t="str">
            <v>15–19 years</v>
          </cell>
          <cell r="C18" t="str">
            <v>S</v>
          </cell>
          <cell r="D18">
            <v>112.01</v>
          </cell>
          <cell r="E18" t="str">
            <v/>
          </cell>
        </row>
        <row r="19">
          <cell r="B19" t="str">
            <v>20–29 years</v>
          </cell>
          <cell r="C19" t="str">
            <v>S</v>
          </cell>
          <cell r="D19">
            <v>80.72</v>
          </cell>
          <cell r="E19" t="str">
            <v/>
          </cell>
        </row>
        <row r="20">
          <cell r="B20" t="str">
            <v>30–39 years</v>
          </cell>
          <cell r="C20" t="str">
            <v>S</v>
          </cell>
          <cell r="D20">
            <v>58.74</v>
          </cell>
          <cell r="E20" t="str">
            <v/>
          </cell>
        </row>
        <row r="21">
          <cell r="B21" t="str">
            <v>40–49 years</v>
          </cell>
          <cell r="C21" t="str">
            <v>S</v>
          </cell>
          <cell r="D21">
            <v>56.3</v>
          </cell>
          <cell r="E21" t="str">
            <v/>
          </cell>
        </row>
        <row r="22">
          <cell r="B22" t="str">
            <v>50–59 years</v>
          </cell>
          <cell r="C22" t="str">
            <v>S</v>
          </cell>
          <cell r="D22">
            <v>78.37</v>
          </cell>
          <cell r="E22" t="str">
            <v/>
          </cell>
        </row>
        <row r="23">
          <cell r="B23" t="str">
            <v>60–64 years</v>
          </cell>
          <cell r="C23" t="str">
            <v>S</v>
          </cell>
          <cell r="D23">
            <v>140.87</v>
          </cell>
          <cell r="E23" t="str">
            <v/>
          </cell>
        </row>
        <row r="24">
          <cell r="B24" t="str">
            <v>65 years and over</v>
          </cell>
          <cell r="C24" t="str">
            <v>S</v>
          </cell>
          <cell r="D24">
            <v>110.4</v>
          </cell>
          <cell r="E24" t="str">
            <v/>
          </cell>
        </row>
        <row r="25">
          <cell r="B25" t="str">
            <v>15–29 years</v>
          </cell>
          <cell r="C25" t="str">
            <v>S</v>
          </cell>
          <cell r="D25">
            <v>71.42</v>
          </cell>
          <cell r="E25" t="str">
            <v/>
          </cell>
        </row>
        <row r="26">
          <cell r="B26" t="str">
            <v>30–64 years</v>
          </cell>
          <cell r="C26">
            <v>14</v>
          </cell>
          <cell r="D26">
            <v>37.28</v>
          </cell>
          <cell r="E26" t="str">
            <v>#</v>
          </cell>
        </row>
        <row r="27">
          <cell r="B27" t="str">
            <v>65 years and over</v>
          </cell>
          <cell r="C27" t="str">
            <v>S</v>
          </cell>
          <cell r="D27">
            <v>110.4</v>
          </cell>
          <cell r="E27" t="str">
            <v/>
          </cell>
        </row>
        <row r="28">
          <cell r="B28" t="str">
            <v>15–19 years</v>
          </cell>
          <cell r="C28" t="str">
            <v>S</v>
          </cell>
          <cell r="D28">
            <v>112.01</v>
          </cell>
          <cell r="E28" t="str">
            <v/>
          </cell>
        </row>
        <row r="29">
          <cell r="B29" t="str">
            <v>20–29 years</v>
          </cell>
          <cell r="C29" t="str">
            <v>S</v>
          </cell>
          <cell r="D29">
            <v>80.72</v>
          </cell>
          <cell r="E29" t="str">
            <v/>
          </cell>
        </row>
        <row r="30">
          <cell r="B30" t="str">
            <v>NZ European</v>
          </cell>
          <cell r="C30">
            <v>11</v>
          </cell>
          <cell r="D30">
            <v>39.96</v>
          </cell>
          <cell r="E30" t="str">
            <v>#</v>
          </cell>
        </row>
        <row r="31">
          <cell r="B31" t="str">
            <v>Māori</v>
          </cell>
          <cell r="C31" t="str">
            <v>S</v>
          </cell>
          <cell r="D31">
            <v>51.54</v>
          </cell>
          <cell r="E31" t="str">
            <v/>
          </cell>
        </row>
        <row r="32">
          <cell r="B32" t="str">
            <v>Pacific peoples</v>
          </cell>
          <cell r="C32" t="str">
            <v>S</v>
          </cell>
          <cell r="D32">
            <v>101.35</v>
          </cell>
          <cell r="E32" t="str">
            <v/>
          </cell>
        </row>
        <row r="33">
          <cell r="B33" t="str">
            <v>Asian</v>
          </cell>
          <cell r="C33" t="str">
            <v>S</v>
          </cell>
          <cell r="D33">
            <v>141.66</v>
          </cell>
          <cell r="E33" t="str">
            <v/>
          </cell>
        </row>
        <row r="34">
          <cell r="B34" t="str">
            <v>Chinese</v>
          </cell>
          <cell r="C34" t="str">
            <v>S</v>
          </cell>
          <cell r="D34">
            <v>196.03</v>
          </cell>
          <cell r="E34" t="str">
            <v/>
          </cell>
        </row>
        <row r="35">
          <cell r="B35" t="str">
            <v>Indian</v>
          </cell>
          <cell r="C35" t="str">
            <v>S</v>
          </cell>
          <cell r="D35">
            <v>196.33</v>
          </cell>
          <cell r="E35" t="str">
            <v/>
          </cell>
        </row>
        <row r="36">
          <cell r="B36" t="str">
            <v>Other Asian ethnicity</v>
          </cell>
          <cell r="C36" t="str">
            <v>S</v>
          </cell>
          <cell r="D36">
            <v>200.62</v>
          </cell>
          <cell r="E36" t="str">
            <v/>
          </cell>
        </row>
        <row r="37">
          <cell r="B37" t="str">
            <v>Other ethnicity (except European and Māori)</v>
          </cell>
          <cell r="C37" t="str">
            <v>S</v>
          </cell>
          <cell r="D37">
            <v>88.89</v>
          </cell>
          <cell r="E37" t="str">
            <v/>
          </cell>
        </row>
        <row r="38">
          <cell r="B38" t="str">
            <v>Other ethnicity (except European, Māori and Asian)</v>
          </cell>
          <cell r="C38" t="str">
            <v>S</v>
          </cell>
          <cell r="D38">
            <v>101.35</v>
          </cell>
          <cell r="E38" t="str">
            <v/>
          </cell>
        </row>
        <row r="39">
          <cell r="B39" t="str">
            <v>Other ethnicity (except European, Māori and Pacific)</v>
          </cell>
          <cell r="C39" t="str">
            <v>S</v>
          </cell>
          <cell r="D39">
            <v>141.66</v>
          </cell>
          <cell r="E39" t="str">
            <v/>
          </cell>
        </row>
        <row r="40">
          <cell r="B40">
            <v>2018</v>
          </cell>
          <cell r="C40">
            <v>9</v>
          </cell>
          <cell r="D40">
            <v>47.64</v>
          </cell>
          <cell r="E40" t="str">
            <v>#</v>
          </cell>
        </row>
        <row r="41">
          <cell r="B41" t="str">
            <v>2019/20</v>
          </cell>
          <cell r="C41">
            <v>8</v>
          </cell>
          <cell r="D41">
            <v>48.54</v>
          </cell>
          <cell r="E41" t="str">
            <v>#</v>
          </cell>
        </row>
        <row r="42">
          <cell r="B42" t="str">
            <v>Auckland</v>
          </cell>
          <cell r="C42" t="str">
            <v>S</v>
          </cell>
          <cell r="D42">
            <v>75.77</v>
          </cell>
          <cell r="E42" t="str">
            <v/>
          </cell>
        </row>
        <row r="43">
          <cell r="B43" t="str">
            <v>Wellington</v>
          </cell>
          <cell r="C43" t="str">
            <v>S</v>
          </cell>
          <cell r="D43">
            <v>91.88</v>
          </cell>
          <cell r="E43" t="str">
            <v/>
          </cell>
        </row>
        <row r="44">
          <cell r="B44" t="str">
            <v>Rest of North Island</v>
          </cell>
          <cell r="C44" t="str">
            <v>S</v>
          </cell>
          <cell r="D44">
            <v>55.09</v>
          </cell>
          <cell r="E44" t="str">
            <v/>
          </cell>
        </row>
        <row r="45">
          <cell r="B45" t="str">
            <v>Canterbury</v>
          </cell>
          <cell r="C45" t="str">
            <v>S</v>
          </cell>
          <cell r="D45">
            <v>75.040000000000006</v>
          </cell>
          <cell r="E45" t="str">
            <v/>
          </cell>
        </row>
        <row r="46">
          <cell r="B46" t="str">
            <v>Rest of South Island</v>
          </cell>
          <cell r="C46" t="str">
            <v>S</v>
          </cell>
          <cell r="D46">
            <v>69.64</v>
          </cell>
          <cell r="E46" t="str">
            <v/>
          </cell>
        </row>
        <row r="47">
          <cell r="B47" t="str">
            <v>Major urban area</v>
          </cell>
          <cell r="C47">
            <v>5</v>
          </cell>
          <cell r="D47">
            <v>47.04</v>
          </cell>
          <cell r="E47" t="str">
            <v>#</v>
          </cell>
        </row>
        <row r="48">
          <cell r="B48" t="str">
            <v>Large urban area</v>
          </cell>
          <cell r="C48" t="str">
            <v>S</v>
          </cell>
          <cell r="D48">
            <v>64.02</v>
          </cell>
          <cell r="E48" t="str">
            <v/>
          </cell>
        </row>
        <row r="49">
          <cell r="B49" t="str">
            <v>Medium urban area</v>
          </cell>
          <cell r="C49" t="str">
            <v>S</v>
          </cell>
          <cell r="D49">
            <v>90.45</v>
          </cell>
          <cell r="E49" t="str">
            <v/>
          </cell>
        </row>
        <row r="50">
          <cell r="B50" t="str">
            <v>Small urban area</v>
          </cell>
          <cell r="C50" t="str">
            <v>S</v>
          </cell>
          <cell r="D50">
            <v>95.07</v>
          </cell>
          <cell r="E50" t="str">
            <v/>
          </cell>
        </row>
        <row r="51">
          <cell r="B51" t="str">
            <v>Rural settlement/rural other</v>
          </cell>
          <cell r="C51" t="str">
            <v>S</v>
          </cell>
          <cell r="D51">
            <v>69.37</v>
          </cell>
          <cell r="E51" t="str">
            <v/>
          </cell>
        </row>
        <row r="52">
          <cell r="B52" t="str">
            <v>Major urban area</v>
          </cell>
          <cell r="C52">
            <v>5</v>
          </cell>
          <cell r="D52">
            <v>47.04</v>
          </cell>
          <cell r="E52" t="str">
            <v>#</v>
          </cell>
        </row>
        <row r="53">
          <cell r="B53" t="str">
            <v>Medium/large urban area</v>
          </cell>
          <cell r="C53" t="str">
            <v>S</v>
          </cell>
          <cell r="D53">
            <v>57.82</v>
          </cell>
          <cell r="E53" t="str">
            <v/>
          </cell>
        </row>
        <row r="54">
          <cell r="B54" t="str">
            <v>Small urban/rural area</v>
          </cell>
          <cell r="C54" t="str">
            <v>S</v>
          </cell>
          <cell r="D54">
            <v>57.94</v>
          </cell>
          <cell r="E54" t="str">
            <v/>
          </cell>
        </row>
        <row r="55">
          <cell r="B55" t="str">
            <v>Quintile 1 (least deprived)</v>
          </cell>
          <cell r="C55" t="str">
            <v>S</v>
          </cell>
          <cell r="D55">
            <v>98.24</v>
          </cell>
          <cell r="E55" t="str">
            <v/>
          </cell>
        </row>
        <row r="56">
          <cell r="B56" t="str">
            <v>Quintile 2</v>
          </cell>
          <cell r="C56" t="str">
            <v>S</v>
          </cell>
          <cell r="D56">
            <v>97.18</v>
          </cell>
          <cell r="E56" t="str">
            <v/>
          </cell>
        </row>
        <row r="57">
          <cell r="B57" t="str">
            <v>Quintile 3</v>
          </cell>
          <cell r="C57" t="str">
            <v>S</v>
          </cell>
          <cell r="D57">
            <v>60.13</v>
          </cell>
          <cell r="E57" t="str">
            <v/>
          </cell>
        </row>
        <row r="58">
          <cell r="B58" t="str">
            <v>Quintile 4</v>
          </cell>
          <cell r="C58" t="str">
            <v>S</v>
          </cell>
          <cell r="D58">
            <v>52.7</v>
          </cell>
          <cell r="E58" t="str">
            <v/>
          </cell>
        </row>
        <row r="59">
          <cell r="B59" t="str">
            <v>Quintile 5 (most deprived)</v>
          </cell>
          <cell r="C59" t="str">
            <v>S</v>
          </cell>
          <cell r="D59">
            <v>55.22</v>
          </cell>
          <cell r="E59" t="str">
            <v/>
          </cell>
        </row>
        <row r="60">
          <cell r="B60" t="str">
            <v>Did not have partner within last 12 months</v>
          </cell>
          <cell r="C60">
            <v>17</v>
          </cell>
          <cell r="D60">
            <v>32.97</v>
          </cell>
          <cell r="E60" t="str">
            <v>#</v>
          </cell>
        </row>
        <row r="61">
          <cell r="B61" t="str">
            <v>Has ever had a partner</v>
          </cell>
          <cell r="C61">
            <v>15</v>
          </cell>
          <cell r="D61">
            <v>35.520000000000003</v>
          </cell>
          <cell r="E61" t="str">
            <v>#</v>
          </cell>
        </row>
        <row r="62">
          <cell r="B62" t="str">
            <v>Has never had a partner</v>
          </cell>
          <cell r="C62" t="str">
            <v>S</v>
          </cell>
          <cell r="D62">
            <v>99.59</v>
          </cell>
          <cell r="E62" t="str">
            <v/>
          </cell>
        </row>
        <row r="63">
          <cell r="B63" t="str">
            <v>Non-partnered</v>
          </cell>
          <cell r="C63">
            <v>17</v>
          </cell>
          <cell r="D63">
            <v>32.97</v>
          </cell>
          <cell r="E63" t="str">
            <v>#</v>
          </cell>
        </row>
        <row r="64">
          <cell r="B64" t="str">
            <v>Never married and never in a civil union</v>
          </cell>
          <cell r="C64" t="str">
            <v>S</v>
          </cell>
          <cell r="D64">
            <v>56.26</v>
          </cell>
          <cell r="E64" t="str">
            <v/>
          </cell>
        </row>
        <row r="65">
          <cell r="B65" t="str">
            <v>Divorced</v>
          </cell>
          <cell r="C65" t="str">
            <v>S</v>
          </cell>
          <cell r="D65">
            <v>59.76</v>
          </cell>
          <cell r="E65" t="str">
            <v/>
          </cell>
        </row>
        <row r="66">
          <cell r="B66" t="str">
            <v>Widowed/surviving partner</v>
          </cell>
          <cell r="C66" t="str">
            <v>S</v>
          </cell>
          <cell r="D66">
            <v>134.88999999999999</v>
          </cell>
          <cell r="E66" t="str">
            <v/>
          </cell>
        </row>
        <row r="67">
          <cell r="B67" t="str">
            <v>Separated</v>
          </cell>
          <cell r="C67" t="str">
            <v>S</v>
          </cell>
          <cell r="D67">
            <v>54.96</v>
          </cell>
          <cell r="E67" t="str">
            <v/>
          </cell>
        </row>
        <row r="68">
          <cell r="B68" t="str">
            <v>Married/civil union/de facto</v>
          </cell>
          <cell r="C68" t="str">
            <v>S</v>
          </cell>
          <cell r="D68">
            <v>196.03</v>
          </cell>
          <cell r="E68" t="str">
            <v/>
          </cell>
        </row>
        <row r="69">
          <cell r="B69" t="str">
            <v>Adults with disability</v>
          </cell>
          <cell r="C69" t="str">
            <v>S</v>
          </cell>
          <cell r="D69">
            <v>103.4</v>
          </cell>
          <cell r="E69" t="str">
            <v/>
          </cell>
        </row>
        <row r="70">
          <cell r="B70" t="str">
            <v>Adults without disability</v>
          </cell>
          <cell r="C70">
            <v>16</v>
          </cell>
          <cell r="D70">
            <v>34.07</v>
          </cell>
          <cell r="E70" t="str">
            <v>#</v>
          </cell>
        </row>
        <row r="71">
          <cell r="B71" t="str">
            <v>Low level of psychological distress</v>
          </cell>
          <cell r="C71">
            <v>14</v>
          </cell>
          <cell r="D71">
            <v>37.78</v>
          </cell>
          <cell r="E71" t="str">
            <v>#</v>
          </cell>
        </row>
        <row r="72">
          <cell r="B72" t="str">
            <v>Moderate level of psychological distress</v>
          </cell>
          <cell r="C72" t="str">
            <v>S</v>
          </cell>
          <cell r="D72">
            <v>76.61</v>
          </cell>
          <cell r="E72" t="str">
            <v/>
          </cell>
        </row>
        <row r="73">
          <cell r="B73" t="str">
            <v>High level of psychological distress</v>
          </cell>
          <cell r="C73" t="str">
            <v>S</v>
          </cell>
          <cell r="D73">
            <v>102.36</v>
          </cell>
          <cell r="E73" t="str">
            <v/>
          </cell>
        </row>
        <row r="74">
          <cell r="B74" t="str">
            <v>No probable serious mental illness</v>
          </cell>
          <cell r="C74">
            <v>14</v>
          </cell>
          <cell r="D74">
            <v>37.78</v>
          </cell>
          <cell r="E74" t="str">
            <v>#</v>
          </cell>
        </row>
        <row r="75">
          <cell r="B75" t="str">
            <v>Probable serious mental illness</v>
          </cell>
          <cell r="C75" t="str">
            <v>S</v>
          </cell>
          <cell r="D75">
            <v>76.61</v>
          </cell>
          <cell r="E75" t="str">
            <v/>
          </cell>
        </row>
        <row r="76">
          <cell r="B76" t="str">
            <v>Employed</v>
          </cell>
          <cell r="C76">
            <v>10</v>
          </cell>
          <cell r="D76">
            <v>46.92</v>
          </cell>
          <cell r="E76" t="str">
            <v>#</v>
          </cell>
        </row>
        <row r="77">
          <cell r="B77" t="str">
            <v>Unemployed</v>
          </cell>
          <cell r="C77" t="str">
            <v>S</v>
          </cell>
          <cell r="D77">
            <v>94.46</v>
          </cell>
          <cell r="E77" t="str">
            <v/>
          </cell>
        </row>
        <row r="78">
          <cell r="B78" t="str">
            <v>Retired</v>
          </cell>
          <cell r="C78" t="str">
            <v>S</v>
          </cell>
          <cell r="D78">
            <v>108.68</v>
          </cell>
          <cell r="E78" t="str">
            <v/>
          </cell>
        </row>
        <row r="79">
          <cell r="B79" t="str">
            <v>Home or caring duties or voluntary work</v>
          </cell>
          <cell r="C79" t="str">
            <v>S</v>
          </cell>
          <cell r="D79">
            <v>104.97</v>
          </cell>
          <cell r="E79" t="str">
            <v/>
          </cell>
        </row>
        <row r="80">
          <cell r="B80" t="str">
            <v>Not employed, studying</v>
          </cell>
          <cell r="C80" t="str">
            <v>S</v>
          </cell>
          <cell r="D80">
            <v>140.44</v>
          </cell>
          <cell r="E80" t="str">
            <v/>
          </cell>
        </row>
        <row r="81">
          <cell r="B81" t="str">
            <v>Not employed, not actively seeking work/unable to work</v>
          </cell>
          <cell r="C81" t="str">
            <v>S</v>
          </cell>
          <cell r="D81">
            <v>84.92</v>
          </cell>
          <cell r="E81" t="str">
            <v/>
          </cell>
        </row>
        <row r="82">
          <cell r="B82" t="str">
            <v>Other employment status</v>
          </cell>
          <cell r="C82" t="str">
            <v>S</v>
          </cell>
          <cell r="D82">
            <v>101.5</v>
          </cell>
          <cell r="E82" t="str">
            <v/>
          </cell>
        </row>
        <row r="83">
          <cell r="B83" t="str">
            <v>Not in the labour force</v>
          </cell>
          <cell r="C83" t="str">
            <v>S</v>
          </cell>
          <cell r="D83">
            <v>54.75</v>
          </cell>
          <cell r="E83" t="str">
            <v/>
          </cell>
        </row>
        <row r="84">
          <cell r="B84" t="str">
            <v>Personal income: $20,000 or less</v>
          </cell>
          <cell r="C84" t="str">
            <v>S</v>
          </cell>
          <cell r="D84">
            <v>58.8</v>
          </cell>
          <cell r="E84" t="str">
            <v/>
          </cell>
        </row>
        <row r="85">
          <cell r="B85" t="str">
            <v>Personal income: $20,001–$40,000</v>
          </cell>
          <cell r="C85" t="str">
            <v>S</v>
          </cell>
          <cell r="D85">
            <v>50.87</v>
          </cell>
          <cell r="E85" t="str">
            <v/>
          </cell>
        </row>
        <row r="86">
          <cell r="B86" t="str">
            <v>Personal income: $40,001–$60,000</v>
          </cell>
          <cell r="C86" t="str">
            <v>S</v>
          </cell>
          <cell r="D86">
            <v>67.930000000000007</v>
          </cell>
          <cell r="E86" t="str">
            <v/>
          </cell>
        </row>
        <row r="87">
          <cell r="B87" t="str">
            <v>Personal income: $60,001 or more</v>
          </cell>
          <cell r="C87" t="str">
            <v>S</v>
          </cell>
          <cell r="D87">
            <v>84.24</v>
          </cell>
          <cell r="E87" t="str">
            <v/>
          </cell>
        </row>
        <row r="88">
          <cell r="B88" t="str">
            <v>Household income: $40,000 or less</v>
          </cell>
          <cell r="C88">
            <v>11</v>
          </cell>
          <cell r="D88">
            <v>43.79</v>
          </cell>
          <cell r="E88" t="str">
            <v>#</v>
          </cell>
        </row>
        <row r="89">
          <cell r="B89" t="str">
            <v>Household income: $40,001–$60,000</v>
          </cell>
          <cell r="C89" t="str">
            <v>S</v>
          </cell>
          <cell r="D89">
            <v>79.319999999999993</v>
          </cell>
          <cell r="E89" t="str">
            <v/>
          </cell>
        </row>
        <row r="90">
          <cell r="B90" t="str">
            <v>Household income: $60,001–$100,000</v>
          </cell>
          <cell r="C90" t="str">
            <v>S</v>
          </cell>
          <cell r="D90">
            <v>61.33</v>
          </cell>
          <cell r="E90" t="str">
            <v/>
          </cell>
        </row>
        <row r="91">
          <cell r="B91" t="str">
            <v>Household income: $100,001 or more</v>
          </cell>
          <cell r="C91" t="str">
            <v>S</v>
          </cell>
          <cell r="D91">
            <v>137.93</v>
          </cell>
          <cell r="E91" t="str">
            <v/>
          </cell>
        </row>
        <row r="92">
          <cell r="B92" t="str">
            <v>Not at all limited</v>
          </cell>
          <cell r="C92" t="str">
            <v>S</v>
          </cell>
          <cell r="D92">
            <v>78.37</v>
          </cell>
          <cell r="E92" t="str">
            <v/>
          </cell>
        </row>
        <row r="93">
          <cell r="B93" t="str">
            <v>A little limited</v>
          </cell>
          <cell r="C93" t="str">
            <v>S</v>
          </cell>
          <cell r="D93">
            <v>82.45</v>
          </cell>
          <cell r="E93" t="str">
            <v/>
          </cell>
        </row>
        <row r="94">
          <cell r="B94" t="str">
            <v>Quite limited</v>
          </cell>
          <cell r="C94" t="str">
            <v>S</v>
          </cell>
          <cell r="D94">
            <v>135.33000000000001</v>
          </cell>
          <cell r="E94" t="str">
            <v/>
          </cell>
        </row>
        <row r="95">
          <cell r="B95" t="str">
            <v>Very limited</v>
          </cell>
          <cell r="C95" t="str">
            <v>S</v>
          </cell>
          <cell r="D95">
            <v>85.05</v>
          </cell>
          <cell r="E95" t="str">
            <v/>
          </cell>
        </row>
        <row r="96">
          <cell r="B96" t="str">
            <v>Couldn't buy it</v>
          </cell>
          <cell r="C96">
            <v>8</v>
          </cell>
          <cell r="D96">
            <v>38.56</v>
          </cell>
          <cell r="E96" t="str">
            <v>#</v>
          </cell>
        </row>
        <row r="97">
          <cell r="B97" t="str">
            <v>Not at all limited</v>
          </cell>
          <cell r="C97" t="str">
            <v>S</v>
          </cell>
          <cell r="D97">
            <v>78.37</v>
          </cell>
          <cell r="E97" t="str">
            <v/>
          </cell>
        </row>
        <row r="98">
          <cell r="B98" t="str">
            <v>A little limited</v>
          </cell>
          <cell r="C98" t="str">
            <v>S</v>
          </cell>
          <cell r="D98">
            <v>82.45</v>
          </cell>
          <cell r="E98" t="str">
            <v/>
          </cell>
        </row>
        <row r="99">
          <cell r="B99" t="str">
            <v>Quite or very limited</v>
          </cell>
          <cell r="C99" t="str">
            <v>S</v>
          </cell>
          <cell r="D99">
            <v>71.72</v>
          </cell>
          <cell r="E99" t="str">
            <v/>
          </cell>
        </row>
        <row r="100">
          <cell r="B100" t="str">
            <v>Couldn't buy it</v>
          </cell>
          <cell r="C100">
            <v>8</v>
          </cell>
          <cell r="D100">
            <v>38.56</v>
          </cell>
          <cell r="E100" t="str">
            <v>#</v>
          </cell>
        </row>
        <row r="101">
          <cell r="B101" t="str">
            <v>Yes, can meet unexpected expense</v>
          </cell>
          <cell r="C101" t="str">
            <v>S</v>
          </cell>
          <cell r="D101">
            <v>54.94</v>
          </cell>
          <cell r="E101" t="str">
            <v/>
          </cell>
        </row>
        <row r="102">
          <cell r="B102" t="str">
            <v>No, cannot meet unexpected expense</v>
          </cell>
          <cell r="C102">
            <v>10</v>
          </cell>
          <cell r="D102">
            <v>37.64</v>
          </cell>
          <cell r="E102" t="str">
            <v>#</v>
          </cell>
        </row>
        <row r="103">
          <cell r="B103" t="str">
            <v>Household had no vehicle access</v>
          </cell>
          <cell r="C103" t="str">
            <v>S</v>
          </cell>
          <cell r="D103">
            <v>75.97</v>
          </cell>
          <cell r="E103" t="str">
            <v/>
          </cell>
        </row>
        <row r="104">
          <cell r="B104" t="str">
            <v>Household had vehicle access</v>
          </cell>
          <cell r="C104">
            <v>15</v>
          </cell>
          <cell r="D104">
            <v>33.950000000000003</v>
          </cell>
          <cell r="E104" t="str">
            <v>#</v>
          </cell>
        </row>
        <row r="105">
          <cell r="B105" t="str">
            <v>Household had no access to device</v>
          </cell>
          <cell r="C105" t="str">
            <v>S</v>
          </cell>
          <cell r="D105">
            <v>137.85</v>
          </cell>
          <cell r="E105" t="str">
            <v/>
          </cell>
        </row>
        <row r="106">
          <cell r="B106" t="str">
            <v>Household had access to device</v>
          </cell>
          <cell r="C106">
            <v>17</v>
          </cell>
          <cell r="D106">
            <v>33.57</v>
          </cell>
          <cell r="E106" t="str">
            <v>#</v>
          </cell>
        </row>
        <row r="107">
          <cell r="B107" t="str">
            <v>One person household</v>
          </cell>
          <cell r="C107">
            <v>3</v>
          </cell>
          <cell r="D107">
            <v>40.6</v>
          </cell>
          <cell r="E107" t="str">
            <v>#</v>
          </cell>
        </row>
        <row r="108">
          <cell r="B108" t="str">
            <v>One parent with child(ren)</v>
          </cell>
          <cell r="C108">
            <v>11</v>
          </cell>
          <cell r="D108">
            <v>46.22</v>
          </cell>
          <cell r="E108" t="str">
            <v>#</v>
          </cell>
        </row>
        <row r="109">
          <cell r="B109" t="str">
            <v>Couple only</v>
          </cell>
          <cell r="C109">
            <v>0</v>
          </cell>
          <cell r="D109" t="str">
            <v>.</v>
          </cell>
          <cell r="E109" t="str">
            <v/>
          </cell>
        </row>
        <row r="110">
          <cell r="B110" t="str">
            <v>Other multi-person household</v>
          </cell>
          <cell r="C110" t="str">
            <v>S</v>
          </cell>
          <cell r="D110">
            <v>81.459999999999994</v>
          </cell>
          <cell r="E110" t="str">
            <v/>
          </cell>
        </row>
        <row r="111">
          <cell r="B111" t="str">
            <v>Other household with couple and/or child</v>
          </cell>
          <cell r="C111" t="str">
            <v>S</v>
          </cell>
          <cell r="D111">
            <v>83.94</v>
          </cell>
          <cell r="E111" t="str">
            <v/>
          </cell>
        </row>
        <row r="112">
          <cell r="B112" t="str">
            <v>One-person household</v>
          </cell>
          <cell r="C112">
            <v>3</v>
          </cell>
          <cell r="D112">
            <v>40.6</v>
          </cell>
          <cell r="E112" t="str">
            <v>#</v>
          </cell>
        </row>
        <row r="113">
          <cell r="B113" t="str">
            <v>Two-people household</v>
          </cell>
          <cell r="C113" t="str">
            <v>S</v>
          </cell>
          <cell r="D113">
            <v>68.58</v>
          </cell>
          <cell r="E113" t="str">
            <v/>
          </cell>
        </row>
        <row r="114">
          <cell r="B114" t="str">
            <v>Three-people household</v>
          </cell>
          <cell r="C114" t="str">
            <v>S</v>
          </cell>
          <cell r="D114">
            <v>50.22</v>
          </cell>
          <cell r="E114" t="str">
            <v/>
          </cell>
        </row>
        <row r="115">
          <cell r="B115" t="str">
            <v>Four-people household</v>
          </cell>
          <cell r="C115" t="str">
            <v>S</v>
          </cell>
          <cell r="D115">
            <v>88.57</v>
          </cell>
          <cell r="E115" t="str">
            <v/>
          </cell>
        </row>
        <row r="116">
          <cell r="B116" t="str">
            <v>Five-or-more-people household</v>
          </cell>
          <cell r="C116" t="str">
            <v>S</v>
          </cell>
          <cell r="D116">
            <v>77.459999999999994</v>
          </cell>
          <cell r="E116" t="str">
            <v/>
          </cell>
        </row>
        <row r="117">
          <cell r="B117" t="str">
            <v>No children in household</v>
          </cell>
          <cell r="C117">
            <v>6</v>
          </cell>
          <cell r="D117">
            <v>39.67</v>
          </cell>
          <cell r="E117" t="str">
            <v>#</v>
          </cell>
        </row>
        <row r="118">
          <cell r="B118" t="str">
            <v>One-child household</v>
          </cell>
          <cell r="C118" t="str">
            <v>S</v>
          </cell>
          <cell r="D118">
            <v>63.02</v>
          </cell>
          <cell r="E118" t="str">
            <v/>
          </cell>
        </row>
        <row r="119">
          <cell r="B119" t="str">
            <v>Two-or-more-children household</v>
          </cell>
          <cell r="C119" t="str">
            <v>S</v>
          </cell>
          <cell r="D119">
            <v>58.32</v>
          </cell>
          <cell r="E119" t="str">
            <v/>
          </cell>
        </row>
        <row r="120">
          <cell r="B120" t="str">
            <v>No children in household</v>
          </cell>
          <cell r="C120">
            <v>6</v>
          </cell>
          <cell r="D120">
            <v>39.67</v>
          </cell>
          <cell r="E120" t="str">
            <v>#</v>
          </cell>
        </row>
        <row r="121">
          <cell r="B121" t="str">
            <v>One-or-more-children household</v>
          </cell>
          <cell r="C121">
            <v>11</v>
          </cell>
          <cell r="D121">
            <v>45.79</v>
          </cell>
          <cell r="E121" t="str">
            <v>#</v>
          </cell>
        </row>
        <row r="122">
          <cell r="B122" t="str">
            <v>Yes, lived at current address</v>
          </cell>
          <cell r="C122">
            <v>12</v>
          </cell>
          <cell r="D122">
            <v>38.56</v>
          </cell>
          <cell r="E122" t="str">
            <v>#</v>
          </cell>
        </row>
        <row r="123">
          <cell r="B123" t="str">
            <v>No, did not live at current address</v>
          </cell>
          <cell r="C123" t="str">
            <v>S</v>
          </cell>
          <cell r="D123">
            <v>61.59</v>
          </cell>
          <cell r="E123" t="str">
            <v/>
          </cell>
        </row>
        <row r="124">
          <cell r="B124" t="str">
            <v>Owned</v>
          </cell>
          <cell r="C124" t="str">
            <v>S</v>
          </cell>
          <cell r="D124">
            <v>58.71</v>
          </cell>
          <cell r="E124" t="str">
            <v/>
          </cell>
        </row>
        <row r="125">
          <cell r="B125" t="str">
            <v>Rented, private</v>
          </cell>
          <cell r="C125">
            <v>8</v>
          </cell>
          <cell r="D125">
            <v>47.69</v>
          </cell>
          <cell r="E125" t="str">
            <v>#</v>
          </cell>
        </row>
        <row r="126">
          <cell r="B126" t="str">
            <v>Rented, government</v>
          </cell>
          <cell r="C126" t="str">
            <v>S</v>
          </cell>
          <cell r="D126">
            <v>71.510000000000005</v>
          </cell>
          <cell r="E126" t="str">
            <v/>
          </cell>
        </row>
        <row r="128">
          <cell r="B128"/>
          <cell r="C128"/>
          <cell r="D128"/>
          <cell r="E128"/>
        </row>
        <row r="129">
          <cell r="B129"/>
          <cell r="C129"/>
          <cell r="D129"/>
          <cell r="E129"/>
        </row>
        <row r="130">
          <cell r="B130"/>
          <cell r="C130"/>
          <cell r="D130"/>
          <cell r="E130"/>
        </row>
      </sheetData>
      <sheetData sheetId="7">
        <row r="4">
          <cell r="B4" t="str">
            <v>New Zealand Average</v>
          </cell>
          <cell r="C4">
            <v>15</v>
          </cell>
          <cell r="D4">
            <v>35.479999999999997</v>
          </cell>
          <cell r="E4" t="str">
            <v>#</v>
          </cell>
        </row>
        <row r="5">
          <cell r="B5" t="str">
            <v>Male</v>
          </cell>
          <cell r="C5" t="str">
            <v>S</v>
          </cell>
          <cell r="D5">
            <v>78.2</v>
          </cell>
          <cell r="E5" t="str">
            <v/>
          </cell>
        </row>
        <row r="6">
          <cell r="B6" t="str">
            <v>Female</v>
          </cell>
          <cell r="C6">
            <v>10</v>
          </cell>
          <cell r="D6">
            <v>37.270000000000003</v>
          </cell>
          <cell r="E6" t="str">
            <v>#</v>
          </cell>
        </row>
        <row r="7">
          <cell r="B7" t="str">
            <v>Gender diverse</v>
          </cell>
          <cell r="C7" t="str">
            <v>S</v>
          </cell>
          <cell r="D7">
            <v>196.65</v>
          </cell>
          <cell r="E7" t="str">
            <v/>
          </cell>
        </row>
        <row r="8">
          <cell r="B8" t="str">
            <v>Cis-male</v>
          </cell>
          <cell r="C8" t="str">
            <v>S</v>
          </cell>
          <cell r="D8">
            <v>78.2</v>
          </cell>
          <cell r="E8" t="str">
            <v/>
          </cell>
        </row>
        <row r="9">
          <cell r="B9" t="str">
            <v>Cis-female</v>
          </cell>
          <cell r="C9">
            <v>10</v>
          </cell>
          <cell r="D9">
            <v>37.270000000000003</v>
          </cell>
          <cell r="E9" t="str">
            <v>#</v>
          </cell>
        </row>
        <row r="10">
          <cell r="B10" t="str">
            <v>Gender-diverse or trans-gender</v>
          </cell>
          <cell r="C10" t="str">
            <v>S</v>
          </cell>
          <cell r="D10">
            <v>196.65</v>
          </cell>
          <cell r="E10" t="str">
            <v/>
          </cell>
        </row>
        <row r="11">
          <cell r="B11" t="str">
            <v>Heterosexual</v>
          </cell>
          <cell r="C11">
            <v>13</v>
          </cell>
          <cell r="D11">
            <v>36.299999999999997</v>
          </cell>
          <cell r="E11" t="str">
            <v>#</v>
          </cell>
        </row>
        <row r="12">
          <cell r="B12" t="str">
            <v>Gay or lesbian</v>
          </cell>
          <cell r="C12" t="str">
            <v>S</v>
          </cell>
          <cell r="D12">
            <v>196.93</v>
          </cell>
          <cell r="E12" t="str">
            <v/>
          </cell>
        </row>
        <row r="13">
          <cell r="B13" t="str">
            <v>Bisexual</v>
          </cell>
          <cell r="C13" t="str">
            <v>S</v>
          </cell>
          <cell r="D13">
            <v>150.43</v>
          </cell>
          <cell r="E13" t="str">
            <v/>
          </cell>
        </row>
        <row r="14">
          <cell r="B14" t="str">
            <v>Other sexual identity</v>
          </cell>
          <cell r="C14" t="str">
            <v>S</v>
          </cell>
          <cell r="D14">
            <v>120.33</v>
          </cell>
          <cell r="E14" t="str">
            <v/>
          </cell>
        </row>
        <row r="15">
          <cell r="B15" t="str">
            <v>People with diverse sexualities</v>
          </cell>
          <cell r="C15" t="str">
            <v>S</v>
          </cell>
          <cell r="D15">
            <v>126.86</v>
          </cell>
          <cell r="E15" t="str">
            <v/>
          </cell>
        </row>
        <row r="16">
          <cell r="B16" t="str">
            <v>Not LGBT</v>
          </cell>
          <cell r="C16">
            <v>13</v>
          </cell>
          <cell r="D16">
            <v>35.630000000000003</v>
          </cell>
          <cell r="E16" t="str">
            <v>#</v>
          </cell>
        </row>
        <row r="17">
          <cell r="B17" t="str">
            <v>LGBT</v>
          </cell>
          <cell r="C17" t="str">
            <v>S</v>
          </cell>
          <cell r="D17">
            <v>126.86</v>
          </cell>
          <cell r="E17" t="str">
            <v/>
          </cell>
        </row>
        <row r="18">
          <cell r="B18" t="str">
            <v>15–19 years</v>
          </cell>
          <cell r="C18" t="str">
            <v>S</v>
          </cell>
          <cell r="D18">
            <v>112.01</v>
          </cell>
          <cell r="E18" t="str">
            <v/>
          </cell>
        </row>
        <row r="19">
          <cell r="B19" t="str">
            <v>20–29 years</v>
          </cell>
          <cell r="C19" t="str">
            <v>S</v>
          </cell>
          <cell r="D19">
            <v>90.69</v>
          </cell>
          <cell r="E19" t="str">
            <v/>
          </cell>
        </row>
        <row r="20">
          <cell r="B20" t="str">
            <v>30–39 years</v>
          </cell>
          <cell r="C20" t="str">
            <v>S</v>
          </cell>
          <cell r="D20">
            <v>60.44</v>
          </cell>
          <cell r="E20" t="str">
            <v/>
          </cell>
        </row>
        <row r="21">
          <cell r="B21" t="str">
            <v>40–49 years</v>
          </cell>
          <cell r="C21" t="str">
            <v>S</v>
          </cell>
          <cell r="D21">
            <v>57.73</v>
          </cell>
          <cell r="E21" t="str">
            <v/>
          </cell>
        </row>
        <row r="22">
          <cell r="B22" t="str">
            <v>50–59 years</v>
          </cell>
          <cell r="C22" t="str">
            <v>S</v>
          </cell>
          <cell r="D22">
            <v>78.37</v>
          </cell>
          <cell r="E22" t="str">
            <v/>
          </cell>
        </row>
        <row r="23">
          <cell r="B23" t="str">
            <v>60–64 years</v>
          </cell>
          <cell r="C23" t="str">
            <v>S</v>
          </cell>
          <cell r="D23">
            <v>160.78</v>
          </cell>
          <cell r="E23" t="str">
            <v/>
          </cell>
        </row>
        <row r="24">
          <cell r="B24" t="str">
            <v>65 years and over</v>
          </cell>
          <cell r="C24" t="str">
            <v>S</v>
          </cell>
          <cell r="D24">
            <v>94.34</v>
          </cell>
          <cell r="E24" t="str">
            <v/>
          </cell>
        </row>
        <row r="25">
          <cell r="B25" t="str">
            <v>15–29 years</v>
          </cell>
          <cell r="C25" t="str">
            <v>S</v>
          </cell>
          <cell r="D25">
            <v>78.400000000000006</v>
          </cell>
          <cell r="E25" t="str">
            <v/>
          </cell>
        </row>
        <row r="26">
          <cell r="B26" t="str">
            <v>30–64 years</v>
          </cell>
          <cell r="C26">
            <v>13</v>
          </cell>
          <cell r="D26">
            <v>39.08</v>
          </cell>
          <cell r="E26" t="str">
            <v>#</v>
          </cell>
        </row>
        <row r="27">
          <cell r="B27" t="str">
            <v>65 years and over</v>
          </cell>
          <cell r="C27" t="str">
            <v>S</v>
          </cell>
          <cell r="D27">
            <v>94.34</v>
          </cell>
          <cell r="E27" t="str">
            <v/>
          </cell>
        </row>
        <row r="28">
          <cell r="B28" t="str">
            <v>15–19 years</v>
          </cell>
          <cell r="C28" t="str">
            <v>S</v>
          </cell>
          <cell r="D28">
            <v>112.01</v>
          </cell>
          <cell r="E28" t="str">
            <v/>
          </cell>
        </row>
        <row r="29">
          <cell r="B29" t="str">
            <v>20–29 years</v>
          </cell>
          <cell r="C29" t="str">
            <v>S</v>
          </cell>
          <cell r="D29">
            <v>90.69</v>
          </cell>
          <cell r="E29" t="str">
            <v/>
          </cell>
        </row>
        <row r="30">
          <cell r="B30" t="str">
            <v>NZ European</v>
          </cell>
          <cell r="C30">
            <v>9</v>
          </cell>
          <cell r="D30">
            <v>44.11</v>
          </cell>
          <cell r="E30" t="str">
            <v>#</v>
          </cell>
        </row>
        <row r="31">
          <cell r="B31" t="str">
            <v>Māori</v>
          </cell>
          <cell r="C31" t="str">
            <v>S</v>
          </cell>
          <cell r="D31">
            <v>56.93</v>
          </cell>
          <cell r="E31" t="str">
            <v/>
          </cell>
        </row>
        <row r="32">
          <cell r="B32" t="str">
            <v>Pacific peoples</v>
          </cell>
          <cell r="C32" t="str">
            <v>S</v>
          </cell>
          <cell r="D32">
            <v>101.35</v>
          </cell>
          <cell r="E32" t="str">
            <v/>
          </cell>
        </row>
        <row r="33">
          <cell r="B33" t="str">
            <v>Asian</v>
          </cell>
          <cell r="C33" t="str">
            <v>S</v>
          </cell>
          <cell r="D33">
            <v>196.03</v>
          </cell>
          <cell r="E33" t="str">
            <v/>
          </cell>
        </row>
        <row r="34">
          <cell r="B34" t="str">
            <v>Chinese</v>
          </cell>
          <cell r="C34" t="str">
            <v>S</v>
          </cell>
          <cell r="D34">
            <v>196.03</v>
          </cell>
          <cell r="E34" t="str">
            <v/>
          </cell>
        </row>
        <row r="35">
          <cell r="B35" t="str">
            <v>Indian</v>
          </cell>
          <cell r="C35">
            <v>0</v>
          </cell>
          <cell r="D35" t="str">
            <v>.</v>
          </cell>
          <cell r="E35" t="str">
            <v/>
          </cell>
        </row>
        <row r="36">
          <cell r="B36" t="str">
            <v>Other Asian ethnicity</v>
          </cell>
          <cell r="C36">
            <v>0</v>
          </cell>
          <cell r="D36" t="str">
            <v>.</v>
          </cell>
          <cell r="E36" t="str">
            <v/>
          </cell>
        </row>
        <row r="37">
          <cell r="B37" t="str">
            <v>Other ethnicity (except European and Māori)</v>
          </cell>
          <cell r="C37" t="str">
            <v>S</v>
          </cell>
          <cell r="D37">
            <v>103.12</v>
          </cell>
          <cell r="E37" t="str">
            <v/>
          </cell>
        </row>
        <row r="38">
          <cell r="B38" t="str">
            <v>Other ethnicity (except European, Māori and Asian)</v>
          </cell>
          <cell r="C38" t="str">
            <v>S</v>
          </cell>
          <cell r="D38">
            <v>101.35</v>
          </cell>
          <cell r="E38" t="str">
            <v/>
          </cell>
        </row>
        <row r="39">
          <cell r="B39" t="str">
            <v>Other ethnicity (except European, Māori and Pacific)</v>
          </cell>
          <cell r="C39" t="str">
            <v>S</v>
          </cell>
          <cell r="D39">
            <v>196.03</v>
          </cell>
          <cell r="E39" t="str">
            <v/>
          </cell>
        </row>
        <row r="40">
          <cell r="B40">
            <v>2018</v>
          </cell>
          <cell r="C40" t="str">
            <v>S</v>
          </cell>
          <cell r="D40">
            <v>54.75</v>
          </cell>
          <cell r="E40" t="str">
            <v/>
          </cell>
        </row>
        <row r="41">
          <cell r="B41" t="str">
            <v>2019/20</v>
          </cell>
          <cell r="C41">
            <v>7</v>
          </cell>
          <cell r="D41">
            <v>49.59</v>
          </cell>
          <cell r="E41" t="str">
            <v>#</v>
          </cell>
        </row>
        <row r="42">
          <cell r="B42" t="str">
            <v>Auckland</v>
          </cell>
          <cell r="C42" t="str">
            <v>S</v>
          </cell>
          <cell r="D42">
            <v>83.01</v>
          </cell>
          <cell r="E42" t="str">
            <v/>
          </cell>
        </row>
        <row r="43">
          <cell r="B43" t="str">
            <v>Wellington</v>
          </cell>
          <cell r="C43" t="str">
            <v>S</v>
          </cell>
          <cell r="D43">
            <v>103.92</v>
          </cell>
          <cell r="E43" t="str">
            <v/>
          </cell>
        </row>
        <row r="44">
          <cell r="B44" t="str">
            <v>Rest of North Island</v>
          </cell>
          <cell r="C44" t="str">
            <v>S</v>
          </cell>
          <cell r="D44">
            <v>56.13</v>
          </cell>
          <cell r="E44" t="str">
            <v/>
          </cell>
        </row>
        <row r="45">
          <cell r="B45" t="str">
            <v>Canterbury</v>
          </cell>
          <cell r="C45" t="str">
            <v>S</v>
          </cell>
          <cell r="D45">
            <v>66.36</v>
          </cell>
          <cell r="E45" t="str">
            <v/>
          </cell>
        </row>
        <row r="46">
          <cell r="B46" t="str">
            <v>Rest of South Island</v>
          </cell>
          <cell r="C46" t="str">
            <v>S</v>
          </cell>
          <cell r="D46">
            <v>77.11</v>
          </cell>
          <cell r="E46" t="str">
            <v/>
          </cell>
        </row>
        <row r="47">
          <cell r="B47" t="str">
            <v>Major urban area</v>
          </cell>
          <cell r="C47">
            <v>4</v>
          </cell>
          <cell r="D47">
            <v>49.68</v>
          </cell>
          <cell r="E47" t="str">
            <v>#</v>
          </cell>
        </row>
        <row r="48">
          <cell r="B48" t="str">
            <v>Large urban area</v>
          </cell>
          <cell r="C48" t="str">
            <v>S</v>
          </cell>
          <cell r="D48">
            <v>67.08</v>
          </cell>
          <cell r="E48" t="str">
            <v/>
          </cell>
        </row>
        <row r="49">
          <cell r="B49" t="str">
            <v>Medium urban area</v>
          </cell>
          <cell r="C49" t="str">
            <v>S</v>
          </cell>
          <cell r="D49">
            <v>99.93</v>
          </cell>
          <cell r="E49" t="str">
            <v/>
          </cell>
        </row>
        <row r="50">
          <cell r="B50" t="str">
            <v>Small urban area</v>
          </cell>
          <cell r="C50" t="str">
            <v>S</v>
          </cell>
          <cell r="D50">
            <v>96.45</v>
          </cell>
          <cell r="E50" t="str">
            <v/>
          </cell>
        </row>
        <row r="51">
          <cell r="B51" t="str">
            <v>Rural settlement/rural other</v>
          </cell>
          <cell r="C51" t="str">
            <v>S</v>
          </cell>
          <cell r="D51">
            <v>70.680000000000007</v>
          </cell>
          <cell r="E51" t="str">
            <v/>
          </cell>
        </row>
        <row r="52">
          <cell r="B52" t="str">
            <v>Major urban area</v>
          </cell>
          <cell r="C52">
            <v>4</v>
          </cell>
          <cell r="D52">
            <v>49.68</v>
          </cell>
          <cell r="E52" t="str">
            <v>#</v>
          </cell>
        </row>
        <row r="53">
          <cell r="B53" t="str">
            <v>Medium/large urban area</v>
          </cell>
          <cell r="C53" t="str">
            <v>S</v>
          </cell>
          <cell r="D53">
            <v>61.76</v>
          </cell>
          <cell r="E53" t="str">
            <v/>
          </cell>
        </row>
        <row r="54">
          <cell r="B54" t="str">
            <v>Small urban/rural area</v>
          </cell>
          <cell r="C54" t="str">
            <v>S</v>
          </cell>
          <cell r="D54">
            <v>59.05</v>
          </cell>
          <cell r="E54" t="str">
            <v/>
          </cell>
        </row>
        <row r="55">
          <cell r="B55" t="str">
            <v>Quintile 1 (least deprived)</v>
          </cell>
          <cell r="C55" t="str">
            <v>S</v>
          </cell>
          <cell r="D55">
            <v>102.22</v>
          </cell>
          <cell r="E55" t="str">
            <v/>
          </cell>
        </row>
        <row r="56">
          <cell r="B56" t="str">
            <v>Quintile 2</v>
          </cell>
          <cell r="C56" t="str">
            <v>S</v>
          </cell>
          <cell r="D56">
            <v>111.44</v>
          </cell>
          <cell r="E56" t="str">
            <v/>
          </cell>
        </row>
        <row r="57">
          <cell r="B57" t="str">
            <v>Quintile 3</v>
          </cell>
          <cell r="C57" t="str">
            <v>S</v>
          </cell>
          <cell r="D57">
            <v>69.92</v>
          </cell>
          <cell r="E57" t="str">
            <v/>
          </cell>
        </row>
        <row r="58">
          <cell r="B58" t="str">
            <v>Quintile 4</v>
          </cell>
          <cell r="C58" t="str">
            <v>S</v>
          </cell>
          <cell r="D58">
            <v>52.7</v>
          </cell>
          <cell r="E58" t="str">
            <v/>
          </cell>
        </row>
        <row r="59">
          <cell r="B59" t="str">
            <v>Quintile 5 (most deprived)</v>
          </cell>
          <cell r="C59" t="str">
            <v>S</v>
          </cell>
          <cell r="D59">
            <v>57.34</v>
          </cell>
          <cell r="E59" t="str">
            <v/>
          </cell>
        </row>
        <row r="60">
          <cell r="B60" t="str">
            <v>Did not have partner within last 12 months</v>
          </cell>
          <cell r="C60">
            <v>15</v>
          </cell>
          <cell r="D60">
            <v>35.479999999999997</v>
          </cell>
          <cell r="E60" t="str">
            <v>#</v>
          </cell>
        </row>
        <row r="61">
          <cell r="B61" t="str">
            <v>Has ever had a partner</v>
          </cell>
          <cell r="C61">
            <v>13</v>
          </cell>
          <cell r="D61">
            <v>38.46</v>
          </cell>
          <cell r="E61" t="str">
            <v>#</v>
          </cell>
        </row>
        <row r="62">
          <cell r="B62" t="str">
            <v>Has never had a partner</v>
          </cell>
          <cell r="C62" t="str">
            <v>S</v>
          </cell>
          <cell r="D62">
            <v>99.59</v>
          </cell>
          <cell r="E62" t="str">
            <v/>
          </cell>
        </row>
        <row r="63">
          <cell r="B63" t="str">
            <v>Non-partnered</v>
          </cell>
          <cell r="C63">
            <v>15</v>
          </cell>
          <cell r="D63">
            <v>35.479999999999997</v>
          </cell>
          <cell r="E63" t="str">
            <v>#</v>
          </cell>
        </row>
        <row r="64">
          <cell r="B64" t="str">
            <v>Never married and never in a civil union</v>
          </cell>
          <cell r="C64" t="str">
            <v>S</v>
          </cell>
          <cell r="D64">
            <v>62.76</v>
          </cell>
          <cell r="E64" t="str">
            <v/>
          </cell>
        </row>
        <row r="65">
          <cell r="B65" t="str">
            <v>Divorced</v>
          </cell>
          <cell r="C65" t="str">
            <v>S</v>
          </cell>
          <cell r="D65">
            <v>60.05</v>
          </cell>
          <cell r="E65" t="str">
            <v/>
          </cell>
        </row>
        <row r="66">
          <cell r="B66" t="str">
            <v>Widowed/surviving partner</v>
          </cell>
          <cell r="C66" t="str">
            <v>S</v>
          </cell>
          <cell r="D66">
            <v>115.81</v>
          </cell>
          <cell r="E66" t="str">
            <v/>
          </cell>
        </row>
        <row r="67">
          <cell r="B67" t="str">
            <v>Separated</v>
          </cell>
          <cell r="C67" t="str">
            <v>S</v>
          </cell>
          <cell r="D67">
            <v>59.16</v>
          </cell>
          <cell r="E67" t="str">
            <v/>
          </cell>
        </row>
        <row r="68">
          <cell r="B68" t="str">
            <v>Married/civil union/de facto</v>
          </cell>
          <cell r="C68" t="str">
            <v>S</v>
          </cell>
          <cell r="D68">
            <v>196.03</v>
          </cell>
          <cell r="E68" t="str">
            <v/>
          </cell>
        </row>
        <row r="69">
          <cell r="B69" t="str">
            <v>Adults with disability</v>
          </cell>
          <cell r="C69" t="str">
            <v>S</v>
          </cell>
          <cell r="D69">
            <v>103.4</v>
          </cell>
          <cell r="E69" t="str">
            <v/>
          </cell>
        </row>
        <row r="70">
          <cell r="B70" t="str">
            <v>Adults without disability</v>
          </cell>
          <cell r="C70">
            <v>15</v>
          </cell>
          <cell r="D70">
            <v>36.76</v>
          </cell>
          <cell r="E70" t="str">
            <v>#</v>
          </cell>
        </row>
        <row r="71">
          <cell r="B71" t="str">
            <v>Low level of psychological distress</v>
          </cell>
          <cell r="C71">
            <v>12</v>
          </cell>
          <cell r="D71">
            <v>41.76</v>
          </cell>
          <cell r="E71" t="str">
            <v>#</v>
          </cell>
        </row>
        <row r="72">
          <cell r="B72" t="str">
            <v>Moderate level of psychological distress</v>
          </cell>
          <cell r="C72" t="str">
            <v>S</v>
          </cell>
          <cell r="D72">
            <v>76.61</v>
          </cell>
          <cell r="E72" t="str">
            <v/>
          </cell>
        </row>
        <row r="73">
          <cell r="B73" t="str">
            <v>High level of psychological distress</v>
          </cell>
          <cell r="C73" t="str">
            <v>S</v>
          </cell>
          <cell r="D73">
            <v>102.36</v>
          </cell>
          <cell r="E73" t="str">
            <v/>
          </cell>
        </row>
        <row r="74">
          <cell r="B74" t="str">
            <v>No probable serious mental illness</v>
          </cell>
          <cell r="C74">
            <v>12</v>
          </cell>
          <cell r="D74">
            <v>41.76</v>
          </cell>
          <cell r="E74" t="str">
            <v>#</v>
          </cell>
        </row>
        <row r="75">
          <cell r="B75" t="str">
            <v>Probable serious mental illness</v>
          </cell>
          <cell r="C75" t="str">
            <v>S</v>
          </cell>
          <cell r="D75">
            <v>76.61</v>
          </cell>
          <cell r="E75" t="str">
            <v/>
          </cell>
        </row>
        <row r="76">
          <cell r="B76" t="str">
            <v>Employed</v>
          </cell>
          <cell r="C76" t="str">
            <v>S</v>
          </cell>
          <cell r="D76">
            <v>50.8</v>
          </cell>
          <cell r="E76" t="str">
            <v/>
          </cell>
        </row>
        <row r="77">
          <cell r="B77" t="str">
            <v>Unemployed</v>
          </cell>
          <cell r="C77" t="str">
            <v>S</v>
          </cell>
          <cell r="D77">
            <v>94.46</v>
          </cell>
          <cell r="E77" t="str">
            <v/>
          </cell>
        </row>
        <row r="78">
          <cell r="B78" t="str">
            <v>Retired</v>
          </cell>
          <cell r="C78" t="str">
            <v>S</v>
          </cell>
          <cell r="D78">
            <v>108.68</v>
          </cell>
          <cell r="E78" t="str">
            <v/>
          </cell>
        </row>
        <row r="79">
          <cell r="B79" t="str">
            <v>Home or caring duties or voluntary work</v>
          </cell>
          <cell r="C79" t="str">
            <v>S</v>
          </cell>
          <cell r="D79">
            <v>120.57</v>
          </cell>
          <cell r="E79" t="str">
            <v/>
          </cell>
        </row>
        <row r="80">
          <cell r="B80" t="str">
            <v>Not employed, studying</v>
          </cell>
          <cell r="C80" t="str">
            <v>S</v>
          </cell>
          <cell r="D80">
            <v>140.44</v>
          </cell>
          <cell r="E80" t="str">
            <v/>
          </cell>
        </row>
        <row r="81">
          <cell r="B81" t="str">
            <v>Not employed, not actively seeking work/unable to work</v>
          </cell>
          <cell r="C81" t="str">
            <v>S</v>
          </cell>
          <cell r="D81">
            <v>91.71</v>
          </cell>
          <cell r="E81" t="str">
            <v/>
          </cell>
        </row>
        <row r="82">
          <cell r="B82" t="str">
            <v>Other employment status</v>
          </cell>
          <cell r="C82" t="str">
            <v>S</v>
          </cell>
          <cell r="D82">
            <v>101.5</v>
          </cell>
          <cell r="E82" t="str">
            <v/>
          </cell>
        </row>
        <row r="83">
          <cell r="B83" t="str">
            <v>Not in the labour force</v>
          </cell>
          <cell r="C83" t="str">
            <v>S</v>
          </cell>
          <cell r="D83">
            <v>59.86</v>
          </cell>
          <cell r="E83" t="str">
            <v/>
          </cell>
        </row>
        <row r="84">
          <cell r="B84" t="str">
            <v>Personal income: $20,000 or less</v>
          </cell>
          <cell r="C84" t="str">
            <v>S</v>
          </cell>
          <cell r="D84">
            <v>63.1</v>
          </cell>
          <cell r="E84" t="str">
            <v/>
          </cell>
        </row>
        <row r="85">
          <cell r="B85" t="str">
            <v>Personal income: $20,001–$40,000</v>
          </cell>
          <cell r="C85" t="str">
            <v>S</v>
          </cell>
          <cell r="D85">
            <v>55.16</v>
          </cell>
          <cell r="E85" t="str">
            <v/>
          </cell>
        </row>
        <row r="86">
          <cell r="B86" t="str">
            <v>Personal income: $40,001–$60,000</v>
          </cell>
          <cell r="C86" t="str">
            <v>S</v>
          </cell>
          <cell r="D86">
            <v>72.37</v>
          </cell>
          <cell r="E86" t="str">
            <v/>
          </cell>
        </row>
        <row r="87">
          <cell r="B87" t="str">
            <v>Personal income: $60,001 or more</v>
          </cell>
          <cell r="C87" t="str">
            <v>S</v>
          </cell>
          <cell r="D87">
            <v>89.65</v>
          </cell>
          <cell r="E87" t="str">
            <v/>
          </cell>
        </row>
        <row r="88">
          <cell r="B88" t="str">
            <v>Household income: $40,000 or less</v>
          </cell>
          <cell r="C88">
            <v>9</v>
          </cell>
          <cell r="D88">
            <v>48.56</v>
          </cell>
          <cell r="E88" t="str">
            <v>#</v>
          </cell>
        </row>
        <row r="89">
          <cell r="B89" t="str">
            <v>Household income: $40,001–$60,000</v>
          </cell>
          <cell r="C89" t="str">
            <v>S</v>
          </cell>
          <cell r="D89">
            <v>79.319999999999993</v>
          </cell>
          <cell r="E89" t="str">
            <v/>
          </cell>
        </row>
        <row r="90">
          <cell r="B90" t="str">
            <v>Household income: $60,001–$100,000</v>
          </cell>
          <cell r="C90" t="str">
            <v>S</v>
          </cell>
          <cell r="D90">
            <v>66.010000000000005</v>
          </cell>
          <cell r="E90" t="str">
            <v/>
          </cell>
        </row>
        <row r="91">
          <cell r="B91" t="str">
            <v>Household income: $100,001 or more</v>
          </cell>
          <cell r="C91" t="str">
            <v>S</v>
          </cell>
          <cell r="D91">
            <v>158.22</v>
          </cell>
          <cell r="E91" t="str">
            <v/>
          </cell>
        </row>
        <row r="92">
          <cell r="B92" t="str">
            <v>Not at all limited</v>
          </cell>
          <cell r="C92" t="str">
            <v>S</v>
          </cell>
          <cell r="D92">
            <v>81.92</v>
          </cell>
          <cell r="E92" t="str">
            <v/>
          </cell>
        </row>
        <row r="93">
          <cell r="B93" t="str">
            <v>A little limited</v>
          </cell>
          <cell r="C93" t="str">
            <v>S</v>
          </cell>
          <cell r="D93">
            <v>82.45</v>
          </cell>
          <cell r="E93" t="str">
            <v/>
          </cell>
        </row>
        <row r="94">
          <cell r="B94" t="str">
            <v>Quite limited</v>
          </cell>
          <cell r="C94" t="str">
            <v>S</v>
          </cell>
          <cell r="D94">
            <v>109.11</v>
          </cell>
          <cell r="E94" t="str">
            <v/>
          </cell>
        </row>
        <row r="95">
          <cell r="B95" t="str">
            <v>Very limited</v>
          </cell>
          <cell r="C95" t="str">
            <v>S</v>
          </cell>
          <cell r="D95">
            <v>88.92</v>
          </cell>
          <cell r="E95" t="str">
            <v/>
          </cell>
        </row>
        <row r="96">
          <cell r="B96" t="str">
            <v>Couldn't buy it</v>
          </cell>
          <cell r="C96">
            <v>7</v>
          </cell>
          <cell r="D96">
            <v>40.82</v>
          </cell>
          <cell r="E96" t="str">
            <v>#</v>
          </cell>
        </row>
        <row r="97">
          <cell r="B97" t="str">
            <v>Not at all limited</v>
          </cell>
          <cell r="C97" t="str">
            <v>S</v>
          </cell>
          <cell r="D97">
            <v>81.92</v>
          </cell>
          <cell r="E97" t="str">
            <v/>
          </cell>
        </row>
        <row r="98">
          <cell r="B98" t="str">
            <v>A little limited</v>
          </cell>
          <cell r="C98" t="str">
            <v>S</v>
          </cell>
          <cell r="D98">
            <v>82.45</v>
          </cell>
          <cell r="E98" t="str">
            <v/>
          </cell>
        </row>
        <row r="99">
          <cell r="B99" t="str">
            <v>Quite or very limited</v>
          </cell>
          <cell r="C99" t="str">
            <v>S</v>
          </cell>
          <cell r="D99">
            <v>80.23</v>
          </cell>
          <cell r="E99" t="str">
            <v/>
          </cell>
        </row>
        <row r="100">
          <cell r="B100" t="str">
            <v>Couldn't buy it</v>
          </cell>
          <cell r="C100">
            <v>7</v>
          </cell>
          <cell r="D100">
            <v>40.82</v>
          </cell>
          <cell r="E100" t="str">
            <v>#</v>
          </cell>
        </row>
        <row r="101">
          <cell r="B101" t="str">
            <v>Yes, can meet unexpected expense</v>
          </cell>
          <cell r="C101" t="str">
            <v>S</v>
          </cell>
          <cell r="D101">
            <v>61.89</v>
          </cell>
          <cell r="E101" t="str">
            <v/>
          </cell>
        </row>
        <row r="102">
          <cell r="B102" t="str">
            <v>No, cannot meet unexpected expense</v>
          </cell>
          <cell r="C102">
            <v>10</v>
          </cell>
          <cell r="D102">
            <v>39.090000000000003</v>
          </cell>
          <cell r="E102" t="str">
            <v>#</v>
          </cell>
        </row>
        <row r="103">
          <cell r="B103" t="str">
            <v>Household had no vehicle access</v>
          </cell>
          <cell r="C103" t="str">
            <v>S</v>
          </cell>
          <cell r="D103">
            <v>87.28</v>
          </cell>
          <cell r="E103" t="str">
            <v/>
          </cell>
        </row>
        <row r="104">
          <cell r="B104" t="str">
            <v>Household had vehicle access</v>
          </cell>
          <cell r="C104">
            <v>14</v>
          </cell>
          <cell r="D104">
            <v>35.89</v>
          </cell>
          <cell r="E104" t="str">
            <v>#</v>
          </cell>
        </row>
        <row r="105">
          <cell r="B105" t="str">
            <v>Household had no access to device</v>
          </cell>
          <cell r="C105" t="str">
            <v>S</v>
          </cell>
          <cell r="D105">
            <v>152.21</v>
          </cell>
          <cell r="E105" t="str">
            <v/>
          </cell>
        </row>
        <row r="106">
          <cell r="B106" t="str">
            <v>Household had access to device</v>
          </cell>
          <cell r="C106">
            <v>15</v>
          </cell>
          <cell r="D106">
            <v>35.71</v>
          </cell>
          <cell r="E106" t="str">
            <v>#</v>
          </cell>
        </row>
        <row r="107">
          <cell r="B107" t="str">
            <v>One person household</v>
          </cell>
          <cell r="C107">
            <v>2</v>
          </cell>
          <cell r="D107">
            <v>43.76</v>
          </cell>
          <cell r="E107" t="str">
            <v>#</v>
          </cell>
        </row>
        <row r="108">
          <cell r="B108" t="str">
            <v>One parent with child(ren)</v>
          </cell>
          <cell r="C108">
            <v>10</v>
          </cell>
          <cell r="D108">
            <v>48.16</v>
          </cell>
          <cell r="E108" t="str">
            <v>#</v>
          </cell>
        </row>
        <row r="109">
          <cell r="B109" t="str">
            <v>Couple only</v>
          </cell>
          <cell r="C109">
            <v>0</v>
          </cell>
          <cell r="D109" t="str">
            <v>.</v>
          </cell>
          <cell r="E109" t="str">
            <v/>
          </cell>
        </row>
        <row r="110">
          <cell r="B110" t="str">
            <v>Other multi-person household</v>
          </cell>
          <cell r="C110" t="str">
            <v>S</v>
          </cell>
          <cell r="D110">
            <v>84.55</v>
          </cell>
          <cell r="E110" t="str">
            <v/>
          </cell>
        </row>
        <row r="111">
          <cell r="B111" t="str">
            <v>Other household with couple and/or child</v>
          </cell>
          <cell r="C111" t="str">
            <v>S</v>
          </cell>
          <cell r="D111">
            <v>93.22</v>
          </cell>
          <cell r="E111" t="str">
            <v/>
          </cell>
        </row>
        <row r="112">
          <cell r="B112" t="str">
            <v>One-person household</v>
          </cell>
          <cell r="C112">
            <v>2</v>
          </cell>
          <cell r="D112">
            <v>43.76</v>
          </cell>
          <cell r="E112" t="str">
            <v>#</v>
          </cell>
        </row>
        <row r="113">
          <cell r="B113" t="str">
            <v>Two-people household</v>
          </cell>
          <cell r="C113" t="str">
            <v>S</v>
          </cell>
          <cell r="D113">
            <v>64.84</v>
          </cell>
          <cell r="E113" t="str">
            <v/>
          </cell>
        </row>
        <row r="114">
          <cell r="B114" t="str">
            <v>Three-people household</v>
          </cell>
          <cell r="C114" t="str">
            <v>S</v>
          </cell>
          <cell r="D114">
            <v>52.98</v>
          </cell>
          <cell r="E114" t="str">
            <v/>
          </cell>
        </row>
        <row r="115">
          <cell r="B115" t="str">
            <v>Four-people household</v>
          </cell>
          <cell r="C115" t="str">
            <v>S</v>
          </cell>
          <cell r="D115">
            <v>96.51</v>
          </cell>
          <cell r="E115" t="str">
            <v/>
          </cell>
        </row>
        <row r="116">
          <cell r="B116" t="str">
            <v>Five-or-more-people household</v>
          </cell>
          <cell r="C116" t="str">
            <v>S</v>
          </cell>
          <cell r="D116">
            <v>78.56</v>
          </cell>
          <cell r="E116" t="str">
            <v/>
          </cell>
        </row>
        <row r="117">
          <cell r="B117" t="str">
            <v>No children in household</v>
          </cell>
          <cell r="C117">
            <v>4</v>
          </cell>
          <cell r="D117">
            <v>36.520000000000003</v>
          </cell>
          <cell r="E117" t="str">
            <v>#</v>
          </cell>
        </row>
        <row r="118">
          <cell r="B118" t="str">
            <v>One-child household</v>
          </cell>
          <cell r="C118" t="str">
            <v>S</v>
          </cell>
          <cell r="D118">
            <v>64.3</v>
          </cell>
          <cell r="E118" t="str">
            <v/>
          </cell>
        </row>
        <row r="119">
          <cell r="B119" t="str">
            <v>Two-or-more-children household</v>
          </cell>
          <cell r="C119" t="str">
            <v>S</v>
          </cell>
          <cell r="D119">
            <v>58.89</v>
          </cell>
          <cell r="E119" t="str">
            <v/>
          </cell>
        </row>
        <row r="120">
          <cell r="B120" t="str">
            <v>No children in household</v>
          </cell>
          <cell r="C120">
            <v>4</v>
          </cell>
          <cell r="D120">
            <v>36.520000000000003</v>
          </cell>
          <cell r="E120" t="str">
            <v>#</v>
          </cell>
        </row>
        <row r="121">
          <cell r="B121" t="str">
            <v>One-or-more-children household</v>
          </cell>
          <cell r="C121">
            <v>11</v>
          </cell>
          <cell r="D121">
            <v>46.43</v>
          </cell>
          <cell r="E121" t="str">
            <v>#</v>
          </cell>
        </row>
        <row r="122">
          <cell r="B122" t="str">
            <v>Yes, lived at current address</v>
          </cell>
          <cell r="C122">
            <v>12</v>
          </cell>
          <cell r="D122">
            <v>39.880000000000003</v>
          </cell>
          <cell r="E122" t="str">
            <v>#</v>
          </cell>
        </row>
        <row r="123">
          <cell r="B123" t="str">
            <v>No, did not live at current address</v>
          </cell>
          <cell r="C123" t="str">
            <v>S</v>
          </cell>
          <cell r="D123">
            <v>72.27</v>
          </cell>
          <cell r="E123" t="str">
            <v/>
          </cell>
        </row>
        <row r="124">
          <cell r="B124" t="str">
            <v>Owned</v>
          </cell>
          <cell r="C124" t="str">
            <v>S</v>
          </cell>
          <cell r="D124">
            <v>60.23</v>
          </cell>
          <cell r="E124" t="str">
            <v/>
          </cell>
        </row>
        <row r="125">
          <cell r="B125" t="str">
            <v>Rented, private</v>
          </cell>
          <cell r="C125" t="str">
            <v>S</v>
          </cell>
          <cell r="D125">
            <v>51.66</v>
          </cell>
          <cell r="E125" t="str">
            <v/>
          </cell>
        </row>
        <row r="126">
          <cell r="B126" t="str">
            <v>Rented, government</v>
          </cell>
          <cell r="C126" t="str">
            <v>S</v>
          </cell>
          <cell r="D126">
            <v>69.92</v>
          </cell>
          <cell r="E126" t="str">
            <v/>
          </cell>
        </row>
        <row r="128">
          <cell r="B128"/>
          <cell r="C128"/>
          <cell r="D128"/>
          <cell r="E128"/>
        </row>
        <row r="129">
          <cell r="B129"/>
          <cell r="C129"/>
          <cell r="D129"/>
          <cell r="E129"/>
        </row>
        <row r="130">
          <cell r="B130"/>
          <cell r="C130"/>
          <cell r="D130"/>
          <cell r="E130"/>
        </row>
      </sheetData>
      <sheetData sheetId="8">
        <row r="4">
          <cell r="B4" t="str">
            <v>New Zealand Average</v>
          </cell>
          <cell r="C4">
            <v>9</v>
          </cell>
          <cell r="D4">
            <v>46.38</v>
          </cell>
          <cell r="E4" t="str">
            <v>#</v>
          </cell>
        </row>
        <row r="5">
          <cell r="B5" t="str">
            <v>Male</v>
          </cell>
          <cell r="C5" t="str">
            <v>S</v>
          </cell>
          <cell r="D5">
            <v>133.12</v>
          </cell>
          <cell r="E5" t="str">
            <v/>
          </cell>
        </row>
        <row r="6">
          <cell r="B6" t="str">
            <v>Female</v>
          </cell>
          <cell r="C6">
            <v>7</v>
          </cell>
          <cell r="D6">
            <v>48.33</v>
          </cell>
          <cell r="E6" t="str">
            <v>#</v>
          </cell>
        </row>
        <row r="7">
          <cell r="B7" t="str">
            <v>Gender diverse</v>
          </cell>
          <cell r="C7">
            <v>0</v>
          </cell>
          <cell r="D7" t="str">
            <v>.</v>
          </cell>
          <cell r="E7" t="str">
            <v/>
          </cell>
        </row>
        <row r="8">
          <cell r="B8" t="str">
            <v>Cis-male</v>
          </cell>
          <cell r="C8" t="str">
            <v>S</v>
          </cell>
          <cell r="D8">
            <v>133.12</v>
          </cell>
          <cell r="E8" t="str">
            <v/>
          </cell>
        </row>
        <row r="9">
          <cell r="B9" t="str">
            <v>Cis-female</v>
          </cell>
          <cell r="C9">
            <v>7</v>
          </cell>
          <cell r="D9">
            <v>48.33</v>
          </cell>
          <cell r="E9" t="str">
            <v>#</v>
          </cell>
        </row>
        <row r="10">
          <cell r="B10" t="str">
            <v>Gender-diverse or trans-gender</v>
          </cell>
          <cell r="C10">
            <v>0</v>
          </cell>
          <cell r="D10" t="str">
            <v>.</v>
          </cell>
          <cell r="E10" t="str">
            <v/>
          </cell>
        </row>
        <row r="11">
          <cell r="B11" t="str">
            <v>Heterosexual</v>
          </cell>
          <cell r="C11" t="str">
            <v>S</v>
          </cell>
          <cell r="D11">
            <v>50.3</v>
          </cell>
          <cell r="E11" t="str">
            <v/>
          </cell>
        </row>
        <row r="12">
          <cell r="B12" t="str">
            <v>Gay or lesbian</v>
          </cell>
          <cell r="C12" t="str">
            <v>S</v>
          </cell>
          <cell r="D12">
            <v>196.93</v>
          </cell>
          <cell r="E12" t="str">
            <v/>
          </cell>
        </row>
        <row r="13">
          <cell r="B13" t="str">
            <v>Bisexual</v>
          </cell>
          <cell r="C13" t="str">
            <v>S</v>
          </cell>
          <cell r="D13">
            <v>141.24</v>
          </cell>
          <cell r="E13" t="str">
            <v/>
          </cell>
        </row>
        <row r="14">
          <cell r="B14" t="str">
            <v>Other sexual identity</v>
          </cell>
          <cell r="C14" t="str">
            <v>S</v>
          </cell>
          <cell r="D14">
            <v>204.56</v>
          </cell>
          <cell r="E14" t="str">
            <v/>
          </cell>
        </row>
        <row r="15">
          <cell r="B15" t="str">
            <v>People with diverse sexualities</v>
          </cell>
          <cell r="C15" t="str">
            <v>S</v>
          </cell>
          <cell r="D15">
            <v>113.38</v>
          </cell>
          <cell r="E15" t="str">
            <v/>
          </cell>
        </row>
        <row r="16">
          <cell r="B16" t="str">
            <v>Not LGBT</v>
          </cell>
          <cell r="C16">
            <v>8</v>
          </cell>
          <cell r="D16">
            <v>48.89</v>
          </cell>
          <cell r="E16" t="str">
            <v>#</v>
          </cell>
        </row>
        <row r="17">
          <cell r="B17" t="str">
            <v>LGBT</v>
          </cell>
          <cell r="C17" t="str">
            <v>S</v>
          </cell>
          <cell r="D17">
            <v>113.38</v>
          </cell>
          <cell r="E17" t="str">
            <v/>
          </cell>
        </row>
        <row r="18">
          <cell r="B18" t="str">
            <v>15–19 years</v>
          </cell>
          <cell r="C18" t="str">
            <v>S</v>
          </cell>
          <cell r="D18">
            <v>136.63</v>
          </cell>
          <cell r="E18" t="str">
            <v/>
          </cell>
        </row>
        <row r="19">
          <cell r="B19" t="str">
            <v>20–29 years</v>
          </cell>
          <cell r="C19" t="str">
            <v>S</v>
          </cell>
          <cell r="D19">
            <v>114.25</v>
          </cell>
          <cell r="E19" t="str">
            <v/>
          </cell>
        </row>
        <row r="20">
          <cell r="B20" t="str">
            <v>30–39 years</v>
          </cell>
          <cell r="C20" t="str">
            <v>S</v>
          </cell>
          <cell r="D20">
            <v>75.81</v>
          </cell>
          <cell r="E20" t="str">
            <v/>
          </cell>
        </row>
        <row r="21">
          <cell r="B21" t="str">
            <v>40–49 years</v>
          </cell>
          <cell r="C21" t="str">
            <v>S</v>
          </cell>
          <cell r="D21">
            <v>74.55</v>
          </cell>
          <cell r="E21" t="str">
            <v/>
          </cell>
        </row>
        <row r="22">
          <cell r="B22" t="str">
            <v>50–59 years</v>
          </cell>
          <cell r="C22" t="str">
            <v>S</v>
          </cell>
          <cell r="D22">
            <v>90.7</v>
          </cell>
          <cell r="E22" t="str">
            <v/>
          </cell>
        </row>
        <row r="23">
          <cell r="B23" t="str">
            <v>60–64 years</v>
          </cell>
          <cell r="C23" t="str">
            <v>S</v>
          </cell>
          <cell r="D23">
            <v>196.65</v>
          </cell>
          <cell r="E23" t="str">
            <v/>
          </cell>
        </row>
        <row r="24">
          <cell r="B24" t="str">
            <v>65 years and over</v>
          </cell>
          <cell r="C24" t="str">
            <v>S</v>
          </cell>
          <cell r="D24">
            <v>208.93</v>
          </cell>
          <cell r="E24" t="str">
            <v/>
          </cell>
        </row>
        <row r="25">
          <cell r="B25" t="str">
            <v>15–29 years</v>
          </cell>
          <cell r="C25" t="str">
            <v>S</v>
          </cell>
          <cell r="D25">
            <v>100.11</v>
          </cell>
          <cell r="E25" t="str">
            <v/>
          </cell>
        </row>
        <row r="26">
          <cell r="B26" t="str">
            <v>30–64 years</v>
          </cell>
          <cell r="C26">
            <v>7</v>
          </cell>
          <cell r="D26">
            <v>47.2</v>
          </cell>
          <cell r="E26" t="str">
            <v>#</v>
          </cell>
        </row>
        <row r="27">
          <cell r="B27" t="str">
            <v>65 years and over</v>
          </cell>
          <cell r="C27" t="str">
            <v>S</v>
          </cell>
          <cell r="D27">
            <v>208.93</v>
          </cell>
          <cell r="E27" t="str">
            <v/>
          </cell>
        </row>
        <row r="28">
          <cell r="B28" t="str">
            <v>15–19 years</v>
          </cell>
          <cell r="C28" t="str">
            <v>S</v>
          </cell>
          <cell r="D28">
            <v>136.63</v>
          </cell>
          <cell r="E28" t="str">
            <v/>
          </cell>
        </row>
        <row r="29">
          <cell r="B29" t="str">
            <v>20–29 years</v>
          </cell>
          <cell r="C29" t="str">
            <v>S</v>
          </cell>
          <cell r="D29">
            <v>114.25</v>
          </cell>
          <cell r="E29" t="str">
            <v/>
          </cell>
        </row>
        <row r="30">
          <cell r="B30" t="str">
            <v>NZ European</v>
          </cell>
          <cell r="C30" t="str">
            <v>S</v>
          </cell>
          <cell r="D30">
            <v>59.05</v>
          </cell>
          <cell r="E30" t="str">
            <v/>
          </cell>
        </row>
        <row r="31">
          <cell r="B31" t="str">
            <v>Māori</v>
          </cell>
          <cell r="C31" t="str">
            <v>S</v>
          </cell>
          <cell r="D31">
            <v>71.349999999999994</v>
          </cell>
          <cell r="E31" t="str">
            <v/>
          </cell>
        </row>
        <row r="32">
          <cell r="B32" t="str">
            <v>Pacific peoples</v>
          </cell>
          <cell r="C32" t="str">
            <v>S</v>
          </cell>
          <cell r="D32">
            <v>146.37</v>
          </cell>
          <cell r="E32" t="str">
            <v/>
          </cell>
        </row>
        <row r="33">
          <cell r="B33" t="str">
            <v>Asian</v>
          </cell>
          <cell r="C33" t="str">
            <v>S</v>
          </cell>
          <cell r="D33">
            <v>196.03</v>
          </cell>
          <cell r="E33" t="str">
            <v/>
          </cell>
        </row>
        <row r="34">
          <cell r="B34" t="str">
            <v>Chinese</v>
          </cell>
          <cell r="C34" t="str">
            <v>S</v>
          </cell>
          <cell r="D34">
            <v>196.03</v>
          </cell>
          <cell r="E34" t="str">
            <v/>
          </cell>
        </row>
        <row r="35">
          <cell r="B35" t="str">
            <v>Indian</v>
          </cell>
          <cell r="C35">
            <v>0</v>
          </cell>
          <cell r="D35" t="str">
            <v>.</v>
          </cell>
          <cell r="E35" t="str">
            <v/>
          </cell>
        </row>
        <row r="36">
          <cell r="B36" t="str">
            <v>Other Asian ethnicity</v>
          </cell>
          <cell r="C36">
            <v>0</v>
          </cell>
          <cell r="D36" t="str">
            <v>.</v>
          </cell>
          <cell r="E36" t="str">
            <v/>
          </cell>
        </row>
        <row r="37">
          <cell r="B37" t="str">
            <v>Other ethnicity (except European and Māori)</v>
          </cell>
          <cell r="C37" t="str">
            <v>S</v>
          </cell>
          <cell r="D37">
            <v>138.16</v>
          </cell>
          <cell r="E37" t="str">
            <v/>
          </cell>
        </row>
        <row r="38">
          <cell r="B38" t="str">
            <v>Other ethnicity (except European, Māori and Asian)</v>
          </cell>
          <cell r="C38" t="str">
            <v>S</v>
          </cell>
          <cell r="D38">
            <v>146.37</v>
          </cell>
          <cell r="E38" t="str">
            <v/>
          </cell>
        </row>
        <row r="39">
          <cell r="B39" t="str">
            <v>Other ethnicity (except European, Māori and Pacific)</v>
          </cell>
          <cell r="C39" t="str">
            <v>S</v>
          </cell>
          <cell r="D39">
            <v>196.03</v>
          </cell>
          <cell r="E39" t="str">
            <v/>
          </cell>
        </row>
        <row r="40">
          <cell r="B40">
            <v>2018</v>
          </cell>
          <cell r="C40" t="str">
            <v>S</v>
          </cell>
          <cell r="D40">
            <v>67.040000000000006</v>
          </cell>
          <cell r="E40" t="str">
            <v/>
          </cell>
        </row>
        <row r="41">
          <cell r="B41" t="str">
            <v>2019/20</v>
          </cell>
          <cell r="C41" t="str">
            <v>S</v>
          </cell>
          <cell r="D41">
            <v>65.42</v>
          </cell>
          <cell r="E41" t="str">
            <v/>
          </cell>
        </row>
        <row r="42">
          <cell r="B42" t="str">
            <v>Auckland</v>
          </cell>
          <cell r="C42" t="str">
            <v>S</v>
          </cell>
          <cell r="D42">
            <v>102.43</v>
          </cell>
          <cell r="E42" t="str">
            <v/>
          </cell>
        </row>
        <row r="43">
          <cell r="B43" t="str">
            <v>Wellington</v>
          </cell>
          <cell r="C43" t="str">
            <v>S</v>
          </cell>
          <cell r="D43">
            <v>116.35</v>
          </cell>
          <cell r="E43" t="str">
            <v/>
          </cell>
        </row>
        <row r="44">
          <cell r="B44" t="str">
            <v>Rest of North Island</v>
          </cell>
          <cell r="C44" t="str">
            <v>S</v>
          </cell>
          <cell r="D44">
            <v>73.680000000000007</v>
          </cell>
          <cell r="E44" t="str">
            <v/>
          </cell>
        </row>
        <row r="45">
          <cell r="B45" t="str">
            <v>Canterbury</v>
          </cell>
          <cell r="C45" t="str">
            <v>S</v>
          </cell>
          <cell r="D45">
            <v>99.95</v>
          </cell>
          <cell r="E45" t="str">
            <v/>
          </cell>
        </row>
        <row r="46">
          <cell r="B46" t="str">
            <v>Rest of South Island</v>
          </cell>
          <cell r="C46" t="str">
            <v>S</v>
          </cell>
          <cell r="D46">
            <v>78.5</v>
          </cell>
          <cell r="E46" t="str">
            <v/>
          </cell>
        </row>
        <row r="47">
          <cell r="B47" t="str">
            <v>Major urban area</v>
          </cell>
          <cell r="C47" t="str">
            <v>S</v>
          </cell>
          <cell r="D47">
            <v>60.24</v>
          </cell>
          <cell r="E47" t="str">
            <v/>
          </cell>
        </row>
        <row r="48">
          <cell r="B48" t="str">
            <v>Large urban area</v>
          </cell>
          <cell r="C48" t="str">
            <v>S</v>
          </cell>
          <cell r="D48">
            <v>71.84</v>
          </cell>
          <cell r="E48" t="str">
            <v/>
          </cell>
        </row>
        <row r="49">
          <cell r="B49" t="str">
            <v>Medium urban area</v>
          </cell>
          <cell r="C49" t="str">
            <v>S</v>
          </cell>
          <cell r="D49">
            <v>126.65</v>
          </cell>
          <cell r="E49" t="str">
            <v/>
          </cell>
        </row>
        <row r="50">
          <cell r="B50" t="str">
            <v>Small urban area</v>
          </cell>
          <cell r="C50" t="str">
            <v>S</v>
          </cell>
          <cell r="D50">
            <v>150.47</v>
          </cell>
          <cell r="E50" t="str">
            <v/>
          </cell>
        </row>
        <row r="51">
          <cell r="B51" t="str">
            <v>Rural settlement/rural other</v>
          </cell>
          <cell r="C51" t="str">
            <v>S</v>
          </cell>
          <cell r="D51">
            <v>98.8</v>
          </cell>
          <cell r="E51" t="str">
            <v/>
          </cell>
        </row>
        <row r="52">
          <cell r="B52" t="str">
            <v>Major urban area</v>
          </cell>
          <cell r="C52" t="str">
            <v>S</v>
          </cell>
          <cell r="D52">
            <v>60.24</v>
          </cell>
          <cell r="E52" t="str">
            <v/>
          </cell>
        </row>
        <row r="53">
          <cell r="B53" t="str">
            <v>Medium/large urban area</v>
          </cell>
          <cell r="C53" t="str">
            <v>S</v>
          </cell>
          <cell r="D53">
            <v>66.510000000000005</v>
          </cell>
          <cell r="E53" t="str">
            <v/>
          </cell>
        </row>
        <row r="54">
          <cell r="B54" t="str">
            <v>Small urban/rural area</v>
          </cell>
          <cell r="C54" t="str">
            <v>S</v>
          </cell>
          <cell r="D54">
            <v>88.15</v>
          </cell>
          <cell r="E54" t="str">
            <v/>
          </cell>
        </row>
        <row r="55">
          <cell r="B55" t="str">
            <v>Quintile 1 (least deprived)</v>
          </cell>
          <cell r="C55" t="str">
            <v>S</v>
          </cell>
          <cell r="D55">
            <v>150.27000000000001</v>
          </cell>
          <cell r="E55" t="str">
            <v/>
          </cell>
        </row>
        <row r="56">
          <cell r="B56" t="str">
            <v>Quintile 2</v>
          </cell>
          <cell r="C56" t="str">
            <v>S</v>
          </cell>
          <cell r="D56">
            <v>148.12</v>
          </cell>
          <cell r="E56" t="str">
            <v/>
          </cell>
        </row>
        <row r="57">
          <cell r="B57" t="str">
            <v>Quintile 3</v>
          </cell>
          <cell r="C57" t="str">
            <v>S</v>
          </cell>
          <cell r="D57">
            <v>90.68</v>
          </cell>
          <cell r="E57" t="str">
            <v/>
          </cell>
        </row>
        <row r="58">
          <cell r="B58" t="str">
            <v>Quintile 4</v>
          </cell>
          <cell r="C58" t="str">
            <v>S</v>
          </cell>
          <cell r="D58">
            <v>61.37</v>
          </cell>
          <cell r="E58" t="str">
            <v/>
          </cell>
        </row>
        <row r="59">
          <cell r="B59" t="str">
            <v>Quintile 5 (most deprived)</v>
          </cell>
          <cell r="C59" t="str">
            <v>S</v>
          </cell>
          <cell r="D59">
            <v>72.11</v>
          </cell>
          <cell r="E59" t="str">
            <v/>
          </cell>
        </row>
        <row r="60">
          <cell r="B60" t="str">
            <v>Did not have partner within last 12 months</v>
          </cell>
          <cell r="C60">
            <v>9</v>
          </cell>
          <cell r="D60">
            <v>46.38</v>
          </cell>
          <cell r="E60" t="str">
            <v>#</v>
          </cell>
        </row>
        <row r="61">
          <cell r="B61" t="str">
            <v>Has ever had a partner</v>
          </cell>
          <cell r="C61">
            <v>8</v>
          </cell>
          <cell r="D61">
            <v>49.94</v>
          </cell>
          <cell r="E61" t="str">
            <v>#</v>
          </cell>
        </row>
        <row r="62">
          <cell r="B62" t="str">
            <v>Has never had a partner</v>
          </cell>
          <cell r="C62" t="str">
            <v>S</v>
          </cell>
          <cell r="D62">
            <v>99.86</v>
          </cell>
          <cell r="E62" t="str">
            <v/>
          </cell>
        </row>
        <row r="63">
          <cell r="B63" t="str">
            <v>Non-partnered</v>
          </cell>
          <cell r="C63">
            <v>9</v>
          </cell>
          <cell r="D63">
            <v>46.38</v>
          </cell>
          <cell r="E63" t="str">
            <v>#</v>
          </cell>
        </row>
        <row r="64">
          <cell r="B64" t="str">
            <v>Never married and never in a civil union</v>
          </cell>
          <cell r="C64" t="str">
            <v>S</v>
          </cell>
          <cell r="D64">
            <v>93.31</v>
          </cell>
          <cell r="E64" t="str">
            <v/>
          </cell>
        </row>
        <row r="65">
          <cell r="B65" t="str">
            <v>Divorced</v>
          </cell>
          <cell r="C65" t="str">
            <v>S</v>
          </cell>
          <cell r="D65">
            <v>79.47</v>
          </cell>
          <cell r="E65" t="str">
            <v/>
          </cell>
        </row>
        <row r="66">
          <cell r="B66" t="str">
            <v>Widowed/surviving partner</v>
          </cell>
          <cell r="C66" t="str">
            <v>S</v>
          </cell>
          <cell r="D66">
            <v>143.16999999999999</v>
          </cell>
          <cell r="E66" t="str">
            <v/>
          </cell>
        </row>
        <row r="67">
          <cell r="B67" t="str">
            <v>Separated</v>
          </cell>
          <cell r="C67" t="str">
            <v>S</v>
          </cell>
          <cell r="D67">
            <v>60.13</v>
          </cell>
          <cell r="E67" t="str">
            <v/>
          </cell>
        </row>
        <row r="68">
          <cell r="B68" t="str">
            <v>Married/civil union/de facto</v>
          </cell>
          <cell r="C68">
            <v>0</v>
          </cell>
          <cell r="D68" t="str">
            <v>.</v>
          </cell>
          <cell r="E68" t="str">
            <v/>
          </cell>
        </row>
        <row r="69">
          <cell r="B69" t="str">
            <v>Adults with disability</v>
          </cell>
          <cell r="C69" t="str">
            <v>S</v>
          </cell>
          <cell r="D69">
            <v>103.4</v>
          </cell>
          <cell r="E69" t="str">
            <v/>
          </cell>
        </row>
        <row r="70">
          <cell r="B70" t="str">
            <v>Adults without disability</v>
          </cell>
          <cell r="C70">
            <v>8</v>
          </cell>
          <cell r="D70">
            <v>49.08</v>
          </cell>
          <cell r="E70" t="str">
            <v>#</v>
          </cell>
        </row>
        <row r="71">
          <cell r="B71" t="str">
            <v>Low level of psychological distress</v>
          </cell>
          <cell r="C71" t="str">
            <v>S</v>
          </cell>
          <cell r="D71">
            <v>57.04</v>
          </cell>
          <cell r="E71" t="str">
            <v/>
          </cell>
        </row>
        <row r="72">
          <cell r="B72" t="str">
            <v>Moderate level of psychological distress</v>
          </cell>
          <cell r="C72" t="str">
            <v>S</v>
          </cell>
          <cell r="D72">
            <v>85.53</v>
          </cell>
          <cell r="E72" t="str">
            <v/>
          </cell>
        </row>
        <row r="73">
          <cell r="B73" t="str">
            <v>High level of psychological distress</v>
          </cell>
          <cell r="C73" t="str">
            <v>S</v>
          </cell>
          <cell r="D73">
            <v>112.86</v>
          </cell>
          <cell r="E73" t="str">
            <v/>
          </cell>
        </row>
        <row r="74">
          <cell r="B74" t="str">
            <v>No probable serious mental illness</v>
          </cell>
          <cell r="C74" t="str">
            <v>S</v>
          </cell>
          <cell r="D74">
            <v>57.04</v>
          </cell>
          <cell r="E74" t="str">
            <v/>
          </cell>
        </row>
        <row r="75">
          <cell r="B75" t="str">
            <v>Probable serious mental illness</v>
          </cell>
          <cell r="C75" t="str">
            <v>S</v>
          </cell>
          <cell r="D75">
            <v>85.53</v>
          </cell>
          <cell r="E75" t="str">
            <v/>
          </cell>
        </row>
        <row r="76">
          <cell r="B76" t="str">
            <v>Employed</v>
          </cell>
          <cell r="C76" t="str">
            <v>S</v>
          </cell>
          <cell r="D76">
            <v>70.45</v>
          </cell>
          <cell r="E76" t="str">
            <v/>
          </cell>
        </row>
        <row r="77">
          <cell r="B77" t="str">
            <v>Unemployed</v>
          </cell>
          <cell r="C77" t="str">
            <v>S</v>
          </cell>
          <cell r="D77">
            <v>101.74</v>
          </cell>
          <cell r="E77" t="str">
            <v/>
          </cell>
        </row>
        <row r="78">
          <cell r="B78" t="str">
            <v>Retired</v>
          </cell>
          <cell r="C78" t="str">
            <v>S</v>
          </cell>
          <cell r="D78">
            <v>208.93</v>
          </cell>
          <cell r="E78" t="str">
            <v/>
          </cell>
        </row>
        <row r="79">
          <cell r="B79" t="str">
            <v>Home or caring duties or voluntary work</v>
          </cell>
          <cell r="C79" t="str">
            <v>S</v>
          </cell>
          <cell r="D79">
            <v>120.57</v>
          </cell>
          <cell r="E79" t="str">
            <v/>
          </cell>
        </row>
        <row r="80">
          <cell r="B80" t="str">
            <v>Not employed, studying</v>
          </cell>
          <cell r="C80" t="str">
            <v>S</v>
          </cell>
          <cell r="D80">
            <v>140.44</v>
          </cell>
          <cell r="E80" t="str">
            <v/>
          </cell>
        </row>
        <row r="81">
          <cell r="B81" t="str">
            <v>Not employed, not actively seeking work/unable to work</v>
          </cell>
          <cell r="C81" t="str">
            <v>S</v>
          </cell>
          <cell r="D81">
            <v>122.42</v>
          </cell>
          <cell r="E81" t="str">
            <v/>
          </cell>
        </row>
        <row r="82">
          <cell r="B82" t="str">
            <v>Other employment status</v>
          </cell>
          <cell r="C82" t="str">
            <v>S</v>
          </cell>
          <cell r="D82">
            <v>108.35</v>
          </cell>
          <cell r="E82" t="str">
            <v/>
          </cell>
        </row>
        <row r="83">
          <cell r="B83" t="str">
            <v>Not in the labour force</v>
          </cell>
          <cell r="C83" t="str">
            <v>S</v>
          </cell>
          <cell r="D83">
            <v>80.92</v>
          </cell>
          <cell r="E83" t="str">
            <v/>
          </cell>
        </row>
        <row r="84">
          <cell r="B84" t="str">
            <v>Personal income: $20,000 or less</v>
          </cell>
          <cell r="C84" t="str">
            <v>S</v>
          </cell>
          <cell r="D84">
            <v>68.44</v>
          </cell>
          <cell r="E84" t="str">
            <v/>
          </cell>
        </row>
        <row r="85">
          <cell r="B85" t="str">
            <v>Personal income: $20,001–$40,000</v>
          </cell>
          <cell r="C85" t="str">
            <v>S</v>
          </cell>
          <cell r="D85">
            <v>70.28</v>
          </cell>
          <cell r="E85" t="str">
            <v/>
          </cell>
        </row>
        <row r="86">
          <cell r="B86" t="str">
            <v>Personal income: $40,001–$60,000</v>
          </cell>
          <cell r="C86" t="str">
            <v>S</v>
          </cell>
          <cell r="D86">
            <v>91.84</v>
          </cell>
          <cell r="E86" t="str">
            <v/>
          </cell>
        </row>
        <row r="87">
          <cell r="B87" t="str">
            <v>Personal income: $60,001 or more</v>
          </cell>
          <cell r="C87" t="str">
            <v>S</v>
          </cell>
          <cell r="D87">
            <v>132.44</v>
          </cell>
          <cell r="E87" t="str">
            <v/>
          </cell>
        </row>
        <row r="88">
          <cell r="B88" t="str">
            <v>Household income: $40,000 or less</v>
          </cell>
          <cell r="C88" t="str">
            <v>S</v>
          </cell>
          <cell r="D88">
            <v>62.9</v>
          </cell>
          <cell r="E88" t="str">
            <v/>
          </cell>
        </row>
        <row r="89">
          <cell r="B89" t="str">
            <v>Household income: $40,001–$60,000</v>
          </cell>
          <cell r="C89" t="str">
            <v>S</v>
          </cell>
          <cell r="D89">
            <v>105.48</v>
          </cell>
          <cell r="E89" t="str">
            <v/>
          </cell>
        </row>
        <row r="90">
          <cell r="B90" t="str">
            <v>Household income: $60,001–$100,000</v>
          </cell>
          <cell r="C90" t="str">
            <v>S</v>
          </cell>
          <cell r="D90">
            <v>85.12</v>
          </cell>
          <cell r="E90" t="str">
            <v/>
          </cell>
        </row>
        <row r="91">
          <cell r="B91" t="str">
            <v>Household income: $100,001 or more</v>
          </cell>
          <cell r="C91" t="str">
            <v>S</v>
          </cell>
          <cell r="D91">
            <v>196.08</v>
          </cell>
          <cell r="E91" t="str">
            <v/>
          </cell>
        </row>
        <row r="92">
          <cell r="B92" t="str">
            <v>Not at all limited</v>
          </cell>
          <cell r="C92" t="str">
            <v>S</v>
          </cell>
          <cell r="D92">
            <v>99.38</v>
          </cell>
          <cell r="E92" t="str">
            <v/>
          </cell>
        </row>
        <row r="93">
          <cell r="B93" t="str">
            <v>A little limited</v>
          </cell>
          <cell r="C93" t="str">
            <v>S</v>
          </cell>
          <cell r="D93">
            <v>150.66</v>
          </cell>
          <cell r="E93" t="str">
            <v/>
          </cell>
        </row>
        <row r="94">
          <cell r="B94" t="str">
            <v>Quite limited</v>
          </cell>
          <cell r="C94" t="str">
            <v>S</v>
          </cell>
          <cell r="D94">
            <v>204.56</v>
          </cell>
          <cell r="E94" t="str">
            <v/>
          </cell>
        </row>
        <row r="95">
          <cell r="B95" t="str">
            <v>Very limited</v>
          </cell>
          <cell r="C95" t="str">
            <v>S</v>
          </cell>
          <cell r="D95">
            <v>97.45</v>
          </cell>
          <cell r="E95" t="str">
            <v/>
          </cell>
        </row>
        <row r="96">
          <cell r="B96" t="str">
            <v>Couldn't buy it</v>
          </cell>
          <cell r="C96">
            <v>4</v>
          </cell>
          <cell r="D96">
            <v>49.23</v>
          </cell>
          <cell r="E96" t="str">
            <v>#</v>
          </cell>
        </row>
        <row r="97">
          <cell r="B97" t="str">
            <v>Not at all limited</v>
          </cell>
          <cell r="C97" t="str">
            <v>S</v>
          </cell>
          <cell r="D97">
            <v>99.38</v>
          </cell>
          <cell r="E97" t="str">
            <v/>
          </cell>
        </row>
        <row r="98">
          <cell r="B98" t="str">
            <v>A little limited</v>
          </cell>
          <cell r="C98" t="str">
            <v>S</v>
          </cell>
          <cell r="D98">
            <v>150.66</v>
          </cell>
          <cell r="E98" t="str">
            <v/>
          </cell>
        </row>
        <row r="99">
          <cell r="B99" t="str">
            <v>Quite or very limited</v>
          </cell>
          <cell r="C99" t="str">
            <v>S</v>
          </cell>
          <cell r="D99">
            <v>88.39</v>
          </cell>
          <cell r="E99" t="str">
            <v/>
          </cell>
        </row>
        <row r="100">
          <cell r="B100" t="str">
            <v>Couldn't buy it</v>
          </cell>
          <cell r="C100">
            <v>4</v>
          </cell>
          <cell r="D100">
            <v>49.23</v>
          </cell>
          <cell r="E100" t="str">
            <v>#</v>
          </cell>
        </row>
        <row r="101">
          <cell r="B101" t="str">
            <v>Yes, can meet unexpected expense</v>
          </cell>
          <cell r="C101" t="str">
            <v>S</v>
          </cell>
          <cell r="D101">
            <v>85.65</v>
          </cell>
          <cell r="E101" t="str">
            <v/>
          </cell>
        </row>
        <row r="102">
          <cell r="B102" t="str">
            <v>No, cannot meet unexpected expense</v>
          </cell>
          <cell r="C102">
            <v>6</v>
          </cell>
          <cell r="D102">
            <v>49.43</v>
          </cell>
          <cell r="E102" t="str">
            <v>#</v>
          </cell>
        </row>
        <row r="103">
          <cell r="B103" t="str">
            <v>Household had no vehicle access</v>
          </cell>
          <cell r="C103" t="str">
            <v>S</v>
          </cell>
          <cell r="D103">
            <v>100.86</v>
          </cell>
          <cell r="E103" t="str">
            <v/>
          </cell>
        </row>
        <row r="104">
          <cell r="B104" t="str">
            <v>Household had vehicle access</v>
          </cell>
          <cell r="C104">
            <v>7</v>
          </cell>
          <cell r="D104">
            <v>46.53</v>
          </cell>
          <cell r="E104" t="str">
            <v>#</v>
          </cell>
        </row>
        <row r="105">
          <cell r="B105" t="str">
            <v>Household had no access to device</v>
          </cell>
          <cell r="C105" t="str">
            <v>S</v>
          </cell>
          <cell r="D105">
            <v>152.21</v>
          </cell>
          <cell r="E105" t="str">
            <v/>
          </cell>
        </row>
        <row r="106">
          <cell r="B106" t="str">
            <v>Household had access to device</v>
          </cell>
          <cell r="C106">
            <v>8</v>
          </cell>
          <cell r="D106">
            <v>46.86</v>
          </cell>
          <cell r="E106" t="str">
            <v>#</v>
          </cell>
        </row>
        <row r="107">
          <cell r="B107" t="str">
            <v>One person household</v>
          </cell>
          <cell r="C107" t="str">
            <v>S</v>
          </cell>
          <cell r="D107">
            <v>62.52</v>
          </cell>
          <cell r="E107" t="str">
            <v/>
          </cell>
        </row>
        <row r="108">
          <cell r="B108" t="str">
            <v>One parent with child(ren)</v>
          </cell>
          <cell r="C108" t="str">
            <v>S</v>
          </cell>
          <cell r="D108">
            <v>67.59</v>
          </cell>
          <cell r="E108" t="str">
            <v/>
          </cell>
        </row>
        <row r="109">
          <cell r="B109" t="str">
            <v>Other multi-person household</v>
          </cell>
          <cell r="C109" t="str">
            <v>S</v>
          </cell>
          <cell r="D109">
            <v>121.87</v>
          </cell>
          <cell r="E109" t="str">
            <v/>
          </cell>
        </row>
        <row r="110">
          <cell r="B110" t="str">
            <v>Other household with couple and/or child</v>
          </cell>
          <cell r="C110" t="str">
            <v>S</v>
          </cell>
          <cell r="D110">
            <v>99.8</v>
          </cell>
          <cell r="E110" t="str">
            <v/>
          </cell>
        </row>
        <row r="111">
          <cell r="B111" t="str">
            <v>One-person household</v>
          </cell>
          <cell r="C111" t="str">
            <v>S</v>
          </cell>
          <cell r="D111">
            <v>62.52</v>
          </cell>
          <cell r="E111" t="str">
            <v/>
          </cell>
        </row>
        <row r="112">
          <cell r="B112" t="str">
            <v>Two-people household</v>
          </cell>
          <cell r="C112" t="str">
            <v>S</v>
          </cell>
          <cell r="D112">
            <v>97.74</v>
          </cell>
          <cell r="E112" t="str">
            <v/>
          </cell>
        </row>
        <row r="113">
          <cell r="B113" t="str">
            <v>Three-people household</v>
          </cell>
          <cell r="C113" t="str">
            <v>S</v>
          </cell>
          <cell r="D113">
            <v>65.680000000000007</v>
          </cell>
          <cell r="E113" t="str">
            <v/>
          </cell>
        </row>
        <row r="114">
          <cell r="B114" t="str">
            <v>Four-people household</v>
          </cell>
          <cell r="C114" t="str">
            <v>S</v>
          </cell>
          <cell r="D114">
            <v>117.5</v>
          </cell>
          <cell r="E114" t="str">
            <v/>
          </cell>
        </row>
        <row r="115">
          <cell r="B115" t="str">
            <v>Five-or-more-people household</v>
          </cell>
          <cell r="C115" t="str">
            <v>S</v>
          </cell>
          <cell r="D115">
            <v>101.61</v>
          </cell>
          <cell r="E115" t="str">
            <v/>
          </cell>
        </row>
        <row r="116">
          <cell r="B116" t="str">
            <v>No children in household</v>
          </cell>
          <cell r="C116" t="str">
            <v>S</v>
          </cell>
          <cell r="D116">
            <v>55.67</v>
          </cell>
          <cell r="E116" t="str">
            <v/>
          </cell>
        </row>
        <row r="117">
          <cell r="B117" t="str">
            <v>One-child household</v>
          </cell>
          <cell r="C117" t="str">
            <v>S</v>
          </cell>
          <cell r="D117">
            <v>86.8</v>
          </cell>
          <cell r="E117" t="str">
            <v/>
          </cell>
        </row>
        <row r="118">
          <cell r="B118" t="str">
            <v>Two-or-more-children household</v>
          </cell>
          <cell r="C118" t="str">
            <v>S</v>
          </cell>
          <cell r="D118">
            <v>73.8</v>
          </cell>
          <cell r="E118" t="str">
            <v/>
          </cell>
        </row>
        <row r="119">
          <cell r="B119" t="str">
            <v>No children in household</v>
          </cell>
          <cell r="C119" t="str">
            <v>S</v>
          </cell>
          <cell r="D119">
            <v>55.67</v>
          </cell>
          <cell r="E119" t="str">
            <v/>
          </cell>
        </row>
        <row r="120">
          <cell r="B120" t="str">
            <v>One-or-more-children household</v>
          </cell>
          <cell r="C120" t="str">
            <v>S</v>
          </cell>
          <cell r="D120">
            <v>58.97</v>
          </cell>
          <cell r="E120" t="str">
            <v/>
          </cell>
        </row>
        <row r="121">
          <cell r="B121" t="str">
            <v>Yes, lived at current address</v>
          </cell>
          <cell r="C121">
            <v>6</v>
          </cell>
          <cell r="D121">
            <v>49.74</v>
          </cell>
          <cell r="E121" t="str">
            <v>#</v>
          </cell>
        </row>
        <row r="122">
          <cell r="B122" t="str">
            <v>No, did not live at current address</v>
          </cell>
          <cell r="C122" t="str">
            <v>S</v>
          </cell>
          <cell r="D122">
            <v>93.8</v>
          </cell>
          <cell r="E122" t="str">
            <v/>
          </cell>
        </row>
        <row r="123">
          <cell r="B123" t="str">
            <v>Owned</v>
          </cell>
          <cell r="C123" t="str">
            <v>S</v>
          </cell>
          <cell r="D123">
            <v>73.81</v>
          </cell>
          <cell r="E123" t="str">
            <v/>
          </cell>
        </row>
        <row r="124">
          <cell r="B124" t="str">
            <v>Rented, private</v>
          </cell>
          <cell r="C124" t="str">
            <v>S</v>
          </cell>
          <cell r="D124">
            <v>59.74</v>
          </cell>
          <cell r="E124" t="str">
            <v/>
          </cell>
        </row>
        <row r="125">
          <cell r="B125" t="str">
            <v>Rented, government</v>
          </cell>
          <cell r="C125" t="str">
            <v>S</v>
          </cell>
          <cell r="D125">
            <v>95.59</v>
          </cell>
          <cell r="E125" t="str">
            <v/>
          </cell>
        </row>
        <row r="127">
          <cell r="B127"/>
          <cell r="C127"/>
          <cell r="D127"/>
          <cell r="E127"/>
        </row>
        <row r="128">
          <cell r="B128"/>
          <cell r="C128"/>
          <cell r="D128"/>
          <cell r="E128"/>
        </row>
        <row r="129">
          <cell r="B129"/>
          <cell r="C129"/>
          <cell r="D129"/>
          <cell r="E129"/>
        </row>
        <row r="130">
          <cell r="B130"/>
          <cell r="C130"/>
          <cell r="D130"/>
          <cell r="E130"/>
        </row>
      </sheetData>
      <sheetData sheetId="9">
        <row r="4">
          <cell r="B4" t="str">
            <v>New Zealand Average</v>
          </cell>
          <cell r="C4">
            <v>5</v>
          </cell>
          <cell r="D4">
            <v>47.35</v>
          </cell>
          <cell r="E4" t="str">
            <v>#</v>
          </cell>
        </row>
        <row r="5">
          <cell r="B5" t="str">
            <v>Male</v>
          </cell>
          <cell r="C5" t="str">
            <v>S</v>
          </cell>
          <cell r="D5">
            <v>109.49</v>
          </cell>
          <cell r="E5" t="str">
            <v/>
          </cell>
        </row>
        <row r="6">
          <cell r="B6" t="str">
            <v>Female</v>
          </cell>
          <cell r="C6" t="str">
            <v>S</v>
          </cell>
          <cell r="D6">
            <v>55.79</v>
          </cell>
          <cell r="E6" t="str">
            <v/>
          </cell>
        </row>
        <row r="7">
          <cell r="B7" t="str">
            <v>Gender diverse</v>
          </cell>
          <cell r="C7" t="str">
            <v>S</v>
          </cell>
          <cell r="D7">
            <v>196.91</v>
          </cell>
          <cell r="E7" t="str">
            <v/>
          </cell>
        </row>
        <row r="8">
          <cell r="B8" t="str">
            <v>Cis-male</v>
          </cell>
          <cell r="C8" t="str">
            <v>S</v>
          </cell>
          <cell r="D8">
            <v>109.49</v>
          </cell>
          <cell r="E8" t="str">
            <v/>
          </cell>
        </row>
        <row r="9">
          <cell r="B9" t="str">
            <v>Cis-female</v>
          </cell>
          <cell r="C9" t="str">
            <v>S</v>
          </cell>
          <cell r="D9">
            <v>55.79</v>
          </cell>
          <cell r="E9" t="str">
            <v/>
          </cell>
        </row>
        <row r="10">
          <cell r="B10" t="str">
            <v>Gender-diverse or trans-gender</v>
          </cell>
          <cell r="C10" t="str">
            <v>S</v>
          </cell>
          <cell r="D10">
            <v>196.91</v>
          </cell>
          <cell r="E10" t="str">
            <v/>
          </cell>
        </row>
        <row r="11">
          <cell r="B11" t="str">
            <v>Heterosexual</v>
          </cell>
          <cell r="C11" t="str">
            <v>S</v>
          </cell>
          <cell r="D11">
            <v>50.36</v>
          </cell>
          <cell r="E11" t="str">
            <v/>
          </cell>
        </row>
        <row r="12">
          <cell r="B12" t="str">
            <v>Gay or lesbian</v>
          </cell>
          <cell r="C12">
            <v>0</v>
          </cell>
          <cell r="D12" t="str">
            <v>.</v>
          </cell>
          <cell r="E12" t="str">
            <v/>
          </cell>
        </row>
        <row r="13">
          <cell r="B13" t="str">
            <v>Bisexual</v>
          </cell>
          <cell r="C13" t="str">
            <v>S</v>
          </cell>
          <cell r="D13">
            <v>172.1</v>
          </cell>
          <cell r="E13" t="str">
            <v/>
          </cell>
        </row>
        <row r="14">
          <cell r="B14" t="str">
            <v>Other sexual identity</v>
          </cell>
          <cell r="C14">
            <v>0</v>
          </cell>
          <cell r="D14" t="str">
            <v>.</v>
          </cell>
          <cell r="E14" t="str">
            <v/>
          </cell>
        </row>
        <row r="15">
          <cell r="B15" t="str">
            <v>People with diverse sexualities</v>
          </cell>
          <cell r="C15" t="str">
            <v>S</v>
          </cell>
          <cell r="D15">
            <v>172.1</v>
          </cell>
          <cell r="E15" t="str">
            <v/>
          </cell>
        </row>
        <row r="16">
          <cell r="B16" t="str">
            <v>Not LGBT</v>
          </cell>
          <cell r="C16" t="str">
            <v>S</v>
          </cell>
          <cell r="D16">
            <v>51.15</v>
          </cell>
          <cell r="E16" t="str">
            <v/>
          </cell>
        </row>
        <row r="17">
          <cell r="B17" t="str">
            <v>LGBT</v>
          </cell>
          <cell r="C17" t="str">
            <v>S</v>
          </cell>
          <cell r="D17">
            <v>148.56</v>
          </cell>
          <cell r="E17" t="str">
            <v/>
          </cell>
        </row>
        <row r="18">
          <cell r="B18" t="str">
            <v>15–19 years</v>
          </cell>
          <cell r="C18" t="str">
            <v>S</v>
          </cell>
          <cell r="D18">
            <v>115.76</v>
          </cell>
          <cell r="E18" t="str">
            <v/>
          </cell>
        </row>
        <row r="19">
          <cell r="B19" t="str">
            <v>20–29 years</v>
          </cell>
          <cell r="C19" t="str">
            <v>S</v>
          </cell>
          <cell r="D19">
            <v>127.45</v>
          </cell>
          <cell r="E19" t="str">
            <v/>
          </cell>
        </row>
        <row r="20">
          <cell r="B20" t="str">
            <v>30–39 years</v>
          </cell>
          <cell r="C20" t="str">
            <v>S</v>
          </cell>
          <cell r="D20">
            <v>123.23</v>
          </cell>
          <cell r="E20" t="str">
            <v/>
          </cell>
        </row>
        <row r="21">
          <cell r="B21" t="str">
            <v>40–49 years</v>
          </cell>
          <cell r="C21" t="str">
            <v>S</v>
          </cell>
          <cell r="D21">
            <v>94.84</v>
          </cell>
          <cell r="E21" t="str">
            <v/>
          </cell>
        </row>
        <row r="22">
          <cell r="B22" t="str">
            <v>50–59 years</v>
          </cell>
          <cell r="C22" t="str">
            <v>S</v>
          </cell>
          <cell r="D22">
            <v>126.34</v>
          </cell>
          <cell r="E22" t="str">
            <v/>
          </cell>
        </row>
        <row r="23">
          <cell r="B23" t="str">
            <v>60–64 years</v>
          </cell>
          <cell r="C23" t="str">
            <v>S</v>
          </cell>
          <cell r="D23">
            <v>141.16</v>
          </cell>
          <cell r="E23" t="str">
            <v/>
          </cell>
        </row>
        <row r="24">
          <cell r="B24" t="str">
            <v>65 years and over</v>
          </cell>
          <cell r="C24" t="str">
            <v>S</v>
          </cell>
          <cell r="D24">
            <v>125.98</v>
          </cell>
          <cell r="E24" t="str">
            <v/>
          </cell>
        </row>
        <row r="25">
          <cell r="B25" t="str">
            <v>15–29 years</v>
          </cell>
          <cell r="C25" t="str">
            <v>S</v>
          </cell>
          <cell r="D25">
            <v>97.65</v>
          </cell>
          <cell r="E25" t="str">
            <v/>
          </cell>
        </row>
        <row r="26">
          <cell r="B26" t="str">
            <v>30–64 years</v>
          </cell>
          <cell r="C26" t="str">
            <v>S</v>
          </cell>
          <cell r="D26">
            <v>61.69</v>
          </cell>
          <cell r="E26" t="str">
            <v/>
          </cell>
        </row>
        <row r="27">
          <cell r="B27" t="str">
            <v>65 years and over</v>
          </cell>
          <cell r="C27" t="str">
            <v>S</v>
          </cell>
          <cell r="D27">
            <v>125.98</v>
          </cell>
          <cell r="E27" t="str">
            <v/>
          </cell>
        </row>
        <row r="28">
          <cell r="B28" t="str">
            <v>15–19 years</v>
          </cell>
          <cell r="C28" t="str">
            <v>S</v>
          </cell>
          <cell r="D28">
            <v>115.76</v>
          </cell>
          <cell r="E28" t="str">
            <v/>
          </cell>
        </row>
        <row r="29">
          <cell r="B29" t="str">
            <v>20–29 years</v>
          </cell>
          <cell r="C29" t="str">
            <v>S</v>
          </cell>
          <cell r="D29">
            <v>127.45</v>
          </cell>
          <cell r="E29" t="str">
            <v/>
          </cell>
        </row>
        <row r="30">
          <cell r="B30" t="str">
            <v>NZ European</v>
          </cell>
          <cell r="C30" t="str">
            <v>S</v>
          </cell>
          <cell r="D30">
            <v>52.2</v>
          </cell>
          <cell r="E30" t="str">
            <v/>
          </cell>
        </row>
        <row r="31">
          <cell r="B31" t="str">
            <v>Māori</v>
          </cell>
          <cell r="C31" t="str">
            <v>S</v>
          </cell>
          <cell r="D31">
            <v>62.09</v>
          </cell>
          <cell r="E31" t="str">
            <v/>
          </cell>
        </row>
        <row r="32">
          <cell r="B32" t="str">
            <v>Pacific peoples</v>
          </cell>
          <cell r="C32" t="str">
            <v>S</v>
          </cell>
          <cell r="D32">
            <v>196.91</v>
          </cell>
          <cell r="E32" t="str">
            <v/>
          </cell>
        </row>
        <row r="33">
          <cell r="B33" t="str">
            <v>Asian</v>
          </cell>
          <cell r="C33" t="str">
            <v>S</v>
          </cell>
          <cell r="D33">
            <v>196.64</v>
          </cell>
          <cell r="E33" t="str">
            <v/>
          </cell>
        </row>
        <row r="34">
          <cell r="B34" t="str">
            <v>Chinese</v>
          </cell>
          <cell r="C34" t="str">
            <v>S</v>
          </cell>
          <cell r="D34">
            <v>196.64</v>
          </cell>
          <cell r="E34" t="str">
            <v/>
          </cell>
        </row>
        <row r="35">
          <cell r="B35" t="str">
            <v>Indian</v>
          </cell>
          <cell r="C35">
            <v>0</v>
          </cell>
          <cell r="D35" t="str">
            <v>.</v>
          </cell>
          <cell r="E35" t="str">
            <v/>
          </cell>
        </row>
        <row r="36">
          <cell r="B36" t="str">
            <v>Other Asian ethnicity</v>
          </cell>
          <cell r="C36">
            <v>0</v>
          </cell>
          <cell r="D36" t="str">
            <v>.</v>
          </cell>
          <cell r="E36" t="str">
            <v/>
          </cell>
        </row>
        <row r="37">
          <cell r="B37" t="str">
            <v>Other ethnicity (except European and Māori)</v>
          </cell>
          <cell r="C37" t="str">
            <v>S</v>
          </cell>
          <cell r="D37">
            <v>164.5</v>
          </cell>
          <cell r="E37" t="str">
            <v/>
          </cell>
        </row>
        <row r="38">
          <cell r="B38" t="str">
            <v>Other ethnicity (except European, Māori and Asian)</v>
          </cell>
          <cell r="C38" t="str">
            <v>S</v>
          </cell>
          <cell r="D38">
            <v>196.91</v>
          </cell>
          <cell r="E38" t="str">
            <v/>
          </cell>
        </row>
        <row r="39">
          <cell r="B39" t="str">
            <v>Other ethnicity (except European, Māori and Pacific)</v>
          </cell>
          <cell r="C39" t="str">
            <v>S</v>
          </cell>
          <cell r="D39">
            <v>196.64</v>
          </cell>
          <cell r="E39" t="str">
            <v/>
          </cell>
        </row>
        <row r="40">
          <cell r="B40">
            <v>2018</v>
          </cell>
          <cell r="C40" t="str">
            <v>S</v>
          </cell>
          <cell r="D40">
            <v>64.69</v>
          </cell>
          <cell r="E40" t="str">
            <v/>
          </cell>
        </row>
        <row r="41">
          <cell r="B41" t="str">
            <v>2019/20</v>
          </cell>
          <cell r="C41" t="str">
            <v>S</v>
          </cell>
          <cell r="D41">
            <v>70.37</v>
          </cell>
          <cell r="E41" t="str">
            <v/>
          </cell>
        </row>
        <row r="42">
          <cell r="B42" t="str">
            <v>Auckland</v>
          </cell>
          <cell r="C42" t="str">
            <v>S</v>
          </cell>
          <cell r="D42">
            <v>101.52</v>
          </cell>
          <cell r="E42" t="str">
            <v/>
          </cell>
        </row>
        <row r="43">
          <cell r="B43" t="str">
            <v>Wellington</v>
          </cell>
          <cell r="C43" t="str">
            <v>S</v>
          </cell>
          <cell r="D43">
            <v>139.08000000000001</v>
          </cell>
          <cell r="E43" t="str">
            <v/>
          </cell>
        </row>
        <row r="44">
          <cell r="B44" t="str">
            <v>Rest of North Island</v>
          </cell>
          <cell r="C44" t="str">
            <v>S</v>
          </cell>
          <cell r="D44">
            <v>73.44</v>
          </cell>
          <cell r="E44" t="str">
            <v/>
          </cell>
        </row>
        <row r="45">
          <cell r="B45" t="str">
            <v>Canterbury</v>
          </cell>
          <cell r="C45" t="str">
            <v>S</v>
          </cell>
          <cell r="D45">
            <v>119.3</v>
          </cell>
          <cell r="E45" t="str">
            <v/>
          </cell>
        </row>
        <row r="46">
          <cell r="B46" t="str">
            <v>Rest of South Island</v>
          </cell>
          <cell r="C46" t="str">
            <v>S</v>
          </cell>
          <cell r="D46">
            <v>110.26</v>
          </cell>
          <cell r="E46" t="str">
            <v/>
          </cell>
        </row>
        <row r="47">
          <cell r="B47" t="str">
            <v>Major urban area</v>
          </cell>
          <cell r="C47" t="str">
            <v>S</v>
          </cell>
          <cell r="D47">
            <v>66.08</v>
          </cell>
          <cell r="E47" t="str">
            <v/>
          </cell>
        </row>
        <row r="48">
          <cell r="B48" t="str">
            <v>Large urban area</v>
          </cell>
          <cell r="C48" t="str">
            <v>S</v>
          </cell>
          <cell r="D48">
            <v>98.35</v>
          </cell>
          <cell r="E48" t="str">
            <v/>
          </cell>
        </row>
        <row r="49">
          <cell r="B49" t="str">
            <v>Medium urban area</v>
          </cell>
          <cell r="C49" t="str">
            <v>S</v>
          </cell>
          <cell r="D49">
            <v>152.71</v>
          </cell>
          <cell r="E49" t="str">
            <v/>
          </cell>
        </row>
        <row r="50">
          <cell r="B50" t="str">
            <v>Small urban area</v>
          </cell>
          <cell r="C50" t="str">
            <v>S</v>
          </cell>
          <cell r="D50">
            <v>196.58</v>
          </cell>
          <cell r="E50" t="str">
            <v/>
          </cell>
        </row>
        <row r="51">
          <cell r="B51" t="str">
            <v>Rural settlement/rural other</v>
          </cell>
          <cell r="C51" t="str">
            <v>S</v>
          </cell>
          <cell r="D51">
            <v>123.47</v>
          </cell>
          <cell r="E51" t="str">
            <v/>
          </cell>
        </row>
        <row r="52">
          <cell r="B52" t="str">
            <v>Major urban area</v>
          </cell>
          <cell r="C52" t="str">
            <v>S</v>
          </cell>
          <cell r="D52">
            <v>66.08</v>
          </cell>
          <cell r="E52" t="str">
            <v/>
          </cell>
        </row>
        <row r="53">
          <cell r="B53" t="str">
            <v>Medium/large urban area</v>
          </cell>
          <cell r="C53" t="str">
            <v>S</v>
          </cell>
          <cell r="D53">
            <v>80.930000000000007</v>
          </cell>
          <cell r="E53" t="str">
            <v/>
          </cell>
        </row>
        <row r="54">
          <cell r="B54" t="str">
            <v>Small urban/rural area</v>
          </cell>
          <cell r="C54" t="str">
            <v>S</v>
          </cell>
          <cell r="D54">
            <v>114.31</v>
          </cell>
          <cell r="E54" t="str">
            <v/>
          </cell>
        </row>
        <row r="55">
          <cell r="B55" t="str">
            <v>Quintile 1 (least deprived)</v>
          </cell>
          <cell r="C55" t="str">
            <v>S</v>
          </cell>
          <cell r="D55">
            <v>108.77</v>
          </cell>
          <cell r="E55" t="str">
            <v/>
          </cell>
        </row>
        <row r="56">
          <cell r="B56" t="str">
            <v>Quintile 2</v>
          </cell>
          <cell r="C56" t="str">
            <v>S</v>
          </cell>
          <cell r="D56">
            <v>111.29</v>
          </cell>
          <cell r="E56" t="str">
            <v/>
          </cell>
        </row>
        <row r="57">
          <cell r="B57" t="str">
            <v>Quintile 3</v>
          </cell>
          <cell r="C57" t="str">
            <v>S</v>
          </cell>
          <cell r="D57">
            <v>115.63</v>
          </cell>
          <cell r="E57" t="str">
            <v/>
          </cell>
        </row>
        <row r="58">
          <cell r="B58" t="str">
            <v>Quintile 4</v>
          </cell>
          <cell r="C58" t="str">
            <v>S</v>
          </cell>
          <cell r="D58">
            <v>101.46</v>
          </cell>
          <cell r="E58" t="str">
            <v/>
          </cell>
        </row>
        <row r="59">
          <cell r="B59" t="str">
            <v>Quintile 5 (most deprived)</v>
          </cell>
          <cell r="C59" t="str">
            <v>S</v>
          </cell>
          <cell r="D59">
            <v>80.349999999999994</v>
          </cell>
          <cell r="E59" t="str">
            <v/>
          </cell>
        </row>
        <row r="60">
          <cell r="B60" t="str">
            <v>Did not have partner within last 12 months</v>
          </cell>
          <cell r="C60">
            <v>5</v>
          </cell>
          <cell r="D60">
            <v>47.35</v>
          </cell>
          <cell r="E60" t="str">
            <v>#</v>
          </cell>
        </row>
        <row r="61">
          <cell r="B61" t="str">
            <v>Has ever had a partner</v>
          </cell>
          <cell r="C61">
            <v>5</v>
          </cell>
          <cell r="D61">
            <v>49.76</v>
          </cell>
          <cell r="E61" t="str">
            <v>#</v>
          </cell>
        </row>
        <row r="62">
          <cell r="B62" t="str">
            <v>Has never had a partner</v>
          </cell>
          <cell r="C62" t="str">
            <v>S</v>
          </cell>
          <cell r="D62">
            <v>141.28</v>
          </cell>
          <cell r="E62" t="str">
            <v/>
          </cell>
        </row>
        <row r="63">
          <cell r="B63" t="str">
            <v>Non-partnered</v>
          </cell>
          <cell r="C63">
            <v>5</v>
          </cell>
          <cell r="D63">
            <v>47.35</v>
          </cell>
          <cell r="E63" t="str">
            <v>#</v>
          </cell>
        </row>
        <row r="64">
          <cell r="B64" t="str">
            <v>Never married and never in a civil union</v>
          </cell>
          <cell r="C64" t="str">
            <v>S</v>
          </cell>
          <cell r="D64">
            <v>78.290000000000006</v>
          </cell>
          <cell r="E64" t="str">
            <v/>
          </cell>
        </row>
        <row r="65">
          <cell r="B65" t="str">
            <v>Divorced</v>
          </cell>
          <cell r="C65" t="str">
            <v>S</v>
          </cell>
          <cell r="D65">
            <v>105.23</v>
          </cell>
          <cell r="E65" t="str">
            <v/>
          </cell>
        </row>
        <row r="66">
          <cell r="B66" t="str">
            <v>Widowed/surviving partner</v>
          </cell>
          <cell r="C66" t="str">
            <v>S</v>
          </cell>
          <cell r="D66">
            <v>171.27</v>
          </cell>
          <cell r="E66" t="str">
            <v/>
          </cell>
        </row>
        <row r="67">
          <cell r="B67" t="str">
            <v>Separated</v>
          </cell>
          <cell r="C67" t="str">
            <v>S</v>
          </cell>
          <cell r="D67">
            <v>86.14</v>
          </cell>
          <cell r="E67" t="str">
            <v/>
          </cell>
        </row>
        <row r="68">
          <cell r="B68" t="str">
            <v>Married/civil union/de facto</v>
          </cell>
          <cell r="C68">
            <v>0</v>
          </cell>
          <cell r="D68" t="str">
            <v>.</v>
          </cell>
          <cell r="E68" t="str">
            <v/>
          </cell>
        </row>
        <row r="69">
          <cell r="B69" t="str">
            <v>Adults with disability</v>
          </cell>
          <cell r="C69" t="str">
            <v>S</v>
          </cell>
          <cell r="D69">
            <v>196.23</v>
          </cell>
          <cell r="E69" t="str">
            <v/>
          </cell>
        </row>
        <row r="70">
          <cell r="B70" t="str">
            <v>Adults without disability</v>
          </cell>
          <cell r="C70">
            <v>5</v>
          </cell>
          <cell r="D70">
            <v>48.06</v>
          </cell>
          <cell r="E70" t="str">
            <v>#</v>
          </cell>
        </row>
        <row r="71">
          <cell r="B71" t="str">
            <v>Low level of psychological distress</v>
          </cell>
          <cell r="C71" t="str">
            <v>S</v>
          </cell>
          <cell r="D71">
            <v>51.23</v>
          </cell>
          <cell r="E71" t="str">
            <v/>
          </cell>
        </row>
        <row r="72">
          <cell r="B72" t="str">
            <v>Moderate level of psychological distress</v>
          </cell>
          <cell r="C72" t="str">
            <v>S</v>
          </cell>
          <cell r="D72">
            <v>137.62</v>
          </cell>
          <cell r="E72" t="str">
            <v/>
          </cell>
        </row>
        <row r="73">
          <cell r="B73" t="str">
            <v>High level of psychological distress</v>
          </cell>
          <cell r="C73" t="str">
            <v>S</v>
          </cell>
          <cell r="D73">
            <v>180.12</v>
          </cell>
          <cell r="E73" t="str">
            <v/>
          </cell>
        </row>
        <row r="74">
          <cell r="B74" t="str">
            <v>No probable serious mental illness</v>
          </cell>
          <cell r="C74" t="str">
            <v>S</v>
          </cell>
          <cell r="D74">
            <v>51.23</v>
          </cell>
          <cell r="E74" t="str">
            <v/>
          </cell>
        </row>
        <row r="75">
          <cell r="B75" t="str">
            <v>Probable serious mental illness</v>
          </cell>
          <cell r="C75" t="str">
            <v>S</v>
          </cell>
          <cell r="D75">
            <v>137.62</v>
          </cell>
          <cell r="E75" t="str">
            <v/>
          </cell>
        </row>
        <row r="76">
          <cell r="B76" t="str">
            <v>Employed</v>
          </cell>
          <cell r="C76" t="str">
            <v>S</v>
          </cell>
          <cell r="D76">
            <v>68.73</v>
          </cell>
          <cell r="E76" t="str">
            <v/>
          </cell>
        </row>
        <row r="77">
          <cell r="B77" t="str">
            <v>Unemployed</v>
          </cell>
          <cell r="C77" t="str">
            <v>S</v>
          </cell>
          <cell r="D77">
            <v>99.86</v>
          </cell>
          <cell r="E77" t="str">
            <v/>
          </cell>
        </row>
        <row r="78">
          <cell r="B78" t="str">
            <v>Retired</v>
          </cell>
          <cell r="C78" t="str">
            <v>S</v>
          </cell>
          <cell r="D78">
            <v>125.98</v>
          </cell>
          <cell r="E78" t="str">
            <v/>
          </cell>
        </row>
        <row r="79">
          <cell r="B79" t="str">
            <v>Home or caring duties or voluntary work</v>
          </cell>
          <cell r="C79" t="str">
            <v>S</v>
          </cell>
          <cell r="D79">
            <v>118.72</v>
          </cell>
          <cell r="E79" t="str">
            <v/>
          </cell>
        </row>
        <row r="80">
          <cell r="B80" t="str">
            <v>Not employed, studying</v>
          </cell>
          <cell r="C80" t="str">
            <v>S</v>
          </cell>
          <cell r="D80">
            <v>141.28</v>
          </cell>
          <cell r="E80" t="str">
            <v/>
          </cell>
        </row>
        <row r="81">
          <cell r="B81" t="str">
            <v>Not employed, not actively seeking work/unable to work</v>
          </cell>
          <cell r="C81" t="str">
            <v>S</v>
          </cell>
          <cell r="D81">
            <v>141.03</v>
          </cell>
          <cell r="E81" t="str">
            <v/>
          </cell>
        </row>
        <row r="82">
          <cell r="B82" t="str">
            <v>Other employment status</v>
          </cell>
          <cell r="C82" t="str">
            <v>S</v>
          </cell>
          <cell r="D82">
            <v>196.23</v>
          </cell>
          <cell r="E82" t="str">
            <v/>
          </cell>
        </row>
        <row r="83">
          <cell r="B83" t="str">
            <v>Not in the labour force</v>
          </cell>
          <cell r="C83" t="str">
            <v>S</v>
          </cell>
          <cell r="D83">
            <v>61.69</v>
          </cell>
          <cell r="E83" t="str">
            <v/>
          </cell>
        </row>
        <row r="84">
          <cell r="B84" t="str">
            <v>Personal income: $20,000 or less</v>
          </cell>
          <cell r="C84" t="str">
            <v>S</v>
          </cell>
          <cell r="D84">
            <v>69.22</v>
          </cell>
          <cell r="E84" t="str">
            <v/>
          </cell>
        </row>
        <row r="85">
          <cell r="B85" t="str">
            <v>Personal income: $20,001–$40,000</v>
          </cell>
          <cell r="C85" t="str">
            <v>S</v>
          </cell>
          <cell r="D85">
            <v>109.6</v>
          </cell>
          <cell r="E85" t="str">
            <v/>
          </cell>
        </row>
        <row r="86">
          <cell r="B86" t="str">
            <v>Personal income: $40,001–$60,000</v>
          </cell>
          <cell r="C86" t="str">
            <v>S</v>
          </cell>
          <cell r="D86">
            <v>123.49</v>
          </cell>
          <cell r="E86" t="str">
            <v/>
          </cell>
        </row>
        <row r="87">
          <cell r="B87" t="str">
            <v>Personal income: $60,001 or more</v>
          </cell>
          <cell r="C87" t="str">
            <v>S</v>
          </cell>
          <cell r="D87">
            <v>122.5</v>
          </cell>
          <cell r="E87" t="str">
            <v/>
          </cell>
        </row>
        <row r="88">
          <cell r="B88" t="str">
            <v>Household income: $40,000 or less</v>
          </cell>
          <cell r="C88" t="str">
            <v>S</v>
          </cell>
          <cell r="D88">
            <v>70.69</v>
          </cell>
          <cell r="E88" t="str">
            <v/>
          </cell>
        </row>
        <row r="89">
          <cell r="B89" t="str">
            <v>Household income: $40,001–$60,000</v>
          </cell>
          <cell r="C89" t="str">
            <v>S</v>
          </cell>
          <cell r="D89">
            <v>123.49</v>
          </cell>
          <cell r="E89" t="str">
            <v/>
          </cell>
        </row>
        <row r="90">
          <cell r="B90" t="str">
            <v>Household income: $60,001–$100,000</v>
          </cell>
          <cell r="C90" t="str">
            <v>S</v>
          </cell>
          <cell r="D90">
            <v>105.08</v>
          </cell>
          <cell r="E90" t="str">
            <v/>
          </cell>
        </row>
        <row r="91">
          <cell r="B91" t="str">
            <v>Household income: $100,001 or more</v>
          </cell>
          <cell r="C91" t="str">
            <v>S</v>
          </cell>
          <cell r="D91">
            <v>130.26</v>
          </cell>
          <cell r="E91" t="str">
            <v/>
          </cell>
        </row>
        <row r="92">
          <cell r="B92" t="str">
            <v>Not at all limited</v>
          </cell>
          <cell r="C92" t="str">
            <v>S</v>
          </cell>
          <cell r="D92">
            <v>111.21</v>
          </cell>
          <cell r="E92" t="str">
            <v/>
          </cell>
        </row>
        <row r="93">
          <cell r="B93" t="str">
            <v>A little limited</v>
          </cell>
          <cell r="C93" t="str">
            <v>S</v>
          </cell>
          <cell r="D93">
            <v>111.51</v>
          </cell>
          <cell r="E93" t="str">
            <v/>
          </cell>
        </row>
        <row r="94">
          <cell r="B94" t="str">
            <v>Quite limited</v>
          </cell>
          <cell r="C94" t="str">
            <v>S</v>
          </cell>
          <cell r="D94">
            <v>95.55</v>
          </cell>
          <cell r="E94" t="str">
            <v/>
          </cell>
        </row>
        <row r="95">
          <cell r="B95" t="str">
            <v>Very limited</v>
          </cell>
          <cell r="C95" t="str">
            <v>S</v>
          </cell>
          <cell r="D95">
            <v>158.77000000000001</v>
          </cell>
          <cell r="E95" t="str">
            <v/>
          </cell>
        </row>
        <row r="96">
          <cell r="B96" t="str">
            <v>Couldn't buy it</v>
          </cell>
          <cell r="C96" t="str">
            <v>S</v>
          </cell>
          <cell r="D96">
            <v>96.55</v>
          </cell>
          <cell r="E96" t="str">
            <v/>
          </cell>
        </row>
        <row r="97">
          <cell r="B97" t="str">
            <v>Not at all limited</v>
          </cell>
          <cell r="C97" t="str">
            <v>S</v>
          </cell>
          <cell r="D97">
            <v>111.21</v>
          </cell>
          <cell r="E97" t="str">
            <v/>
          </cell>
        </row>
        <row r="98">
          <cell r="B98" t="str">
            <v>A little limited</v>
          </cell>
          <cell r="C98" t="str">
            <v>S</v>
          </cell>
          <cell r="D98">
            <v>111.51</v>
          </cell>
          <cell r="E98" t="str">
            <v/>
          </cell>
        </row>
        <row r="99">
          <cell r="B99" t="str">
            <v>Quite or very limited</v>
          </cell>
          <cell r="C99" t="str">
            <v>S</v>
          </cell>
          <cell r="D99">
            <v>85.95</v>
          </cell>
          <cell r="E99" t="str">
            <v/>
          </cell>
        </row>
        <row r="100">
          <cell r="B100" t="str">
            <v>Couldn't buy it</v>
          </cell>
          <cell r="C100" t="str">
            <v>S</v>
          </cell>
          <cell r="D100">
            <v>96.55</v>
          </cell>
          <cell r="E100" t="str">
            <v/>
          </cell>
        </row>
        <row r="101">
          <cell r="B101" t="str">
            <v>Yes, can meet unexpected expense</v>
          </cell>
          <cell r="C101" t="str">
            <v>S</v>
          </cell>
          <cell r="D101">
            <v>62.14</v>
          </cell>
          <cell r="E101" t="str">
            <v/>
          </cell>
        </row>
        <row r="102">
          <cell r="B102" t="str">
            <v>No, cannot meet unexpected expense</v>
          </cell>
          <cell r="C102" t="str">
            <v>S</v>
          </cell>
          <cell r="D102">
            <v>75.52</v>
          </cell>
          <cell r="E102" t="str">
            <v/>
          </cell>
        </row>
        <row r="103">
          <cell r="B103" t="str">
            <v>Household had no vehicle access</v>
          </cell>
          <cell r="C103" t="str">
            <v>S</v>
          </cell>
          <cell r="D103">
            <v>115.78</v>
          </cell>
          <cell r="E103" t="str">
            <v/>
          </cell>
        </row>
        <row r="104">
          <cell r="B104" t="str">
            <v>Household had vehicle access</v>
          </cell>
          <cell r="C104" t="str">
            <v>S</v>
          </cell>
          <cell r="D104">
            <v>51.46</v>
          </cell>
          <cell r="E104" t="str">
            <v/>
          </cell>
        </row>
        <row r="105">
          <cell r="B105" t="str">
            <v>Household had no access to device</v>
          </cell>
          <cell r="C105" t="str">
            <v>S</v>
          </cell>
          <cell r="D105">
            <v>139.87</v>
          </cell>
          <cell r="E105" t="str">
            <v/>
          </cell>
        </row>
        <row r="106">
          <cell r="B106" t="str">
            <v>Household had access to device</v>
          </cell>
          <cell r="C106">
            <v>5</v>
          </cell>
          <cell r="D106">
            <v>49.73</v>
          </cell>
          <cell r="E106" t="str">
            <v>#</v>
          </cell>
        </row>
        <row r="107">
          <cell r="B107" t="str">
            <v>One person household</v>
          </cell>
          <cell r="C107" t="str">
            <v>S</v>
          </cell>
          <cell r="D107">
            <v>82.69</v>
          </cell>
          <cell r="E107" t="str">
            <v/>
          </cell>
        </row>
        <row r="108">
          <cell r="B108" t="str">
            <v>One parent with child(ren)</v>
          </cell>
          <cell r="C108" t="str">
            <v>S</v>
          </cell>
          <cell r="D108">
            <v>73.87</v>
          </cell>
          <cell r="E108" t="str">
            <v/>
          </cell>
        </row>
        <row r="109">
          <cell r="B109" t="str">
            <v>Couple only</v>
          </cell>
          <cell r="C109" t="str">
            <v>S</v>
          </cell>
          <cell r="D109">
            <v>196.23</v>
          </cell>
          <cell r="E109" t="str">
            <v/>
          </cell>
        </row>
        <row r="110">
          <cell r="B110" t="str">
            <v>Other multi-person household</v>
          </cell>
          <cell r="C110" t="str">
            <v>S</v>
          </cell>
          <cell r="D110">
            <v>160.30000000000001</v>
          </cell>
          <cell r="E110" t="str">
            <v/>
          </cell>
        </row>
        <row r="111">
          <cell r="B111" t="str">
            <v>Other household with couple and/or child</v>
          </cell>
          <cell r="C111" t="str">
            <v>S</v>
          </cell>
          <cell r="D111">
            <v>107.4</v>
          </cell>
          <cell r="E111" t="str">
            <v/>
          </cell>
        </row>
        <row r="112">
          <cell r="B112" t="str">
            <v>One-person household</v>
          </cell>
          <cell r="C112" t="str">
            <v>S</v>
          </cell>
          <cell r="D112">
            <v>82.69</v>
          </cell>
          <cell r="E112" t="str">
            <v/>
          </cell>
        </row>
        <row r="113">
          <cell r="B113" t="str">
            <v>Two-people household</v>
          </cell>
          <cell r="C113" t="str">
            <v>S</v>
          </cell>
          <cell r="D113">
            <v>106.23</v>
          </cell>
          <cell r="E113" t="str">
            <v/>
          </cell>
        </row>
        <row r="114">
          <cell r="B114" t="str">
            <v>Three-people household</v>
          </cell>
          <cell r="C114" t="str">
            <v>S</v>
          </cell>
          <cell r="D114">
            <v>101.97</v>
          </cell>
          <cell r="E114" t="str">
            <v/>
          </cell>
        </row>
        <row r="115">
          <cell r="B115" t="str">
            <v>Four-people household</v>
          </cell>
          <cell r="C115" t="str">
            <v>S</v>
          </cell>
          <cell r="D115">
            <v>114.08</v>
          </cell>
          <cell r="E115" t="str">
            <v/>
          </cell>
        </row>
        <row r="116">
          <cell r="B116" t="str">
            <v>Five-or-more-people household</v>
          </cell>
          <cell r="C116" t="str">
            <v>S</v>
          </cell>
          <cell r="D116">
            <v>139.78</v>
          </cell>
          <cell r="E116" t="str">
            <v/>
          </cell>
        </row>
        <row r="117">
          <cell r="B117" t="str">
            <v>No children in household</v>
          </cell>
          <cell r="C117" t="str">
            <v>S</v>
          </cell>
          <cell r="D117">
            <v>60.55</v>
          </cell>
          <cell r="E117" t="str">
            <v/>
          </cell>
        </row>
        <row r="118">
          <cell r="B118" t="str">
            <v>One-child household</v>
          </cell>
          <cell r="C118" t="str">
            <v>S</v>
          </cell>
          <cell r="D118">
            <v>178.8</v>
          </cell>
          <cell r="E118" t="str">
            <v/>
          </cell>
        </row>
        <row r="119">
          <cell r="B119" t="str">
            <v>Two-or-more-children household</v>
          </cell>
          <cell r="C119" t="str">
            <v>S</v>
          </cell>
          <cell r="D119">
            <v>100.45</v>
          </cell>
          <cell r="E119" t="str">
            <v/>
          </cell>
        </row>
        <row r="120">
          <cell r="B120" t="str">
            <v>No children in household</v>
          </cell>
          <cell r="C120" t="str">
            <v>S</v>
          </cell>
          <cell r="D120">
            <v>60.55</v>
          </cell>
          <cell r="E120" t="str">
            <v/>
          </cell>
        </row>
        <row r="121">
          <cell r="B121" t="str">
            <v>One-or-more-children household</v>
          </cell>
          <cell r="C121" t="str">
            <v>S</v>
          </cell>
          <cell r="D121">
            <v>86.41</v>
          </cell>
          <cell r="E121" t="str">
            <v/>
          </cell>
        </row>
        <row r="122">
          <cell r="B122" t="str">
            <v>Yes, lived at current address</v>
          </cell>
          <cell r="C122" t="str">
            <v>S</v>
          </cell>
          <cell r="D122">
            <v>50.99</v>
          </cell>
          <cell r="E122" t="str">
            <v/>
          </cell>
        </row>
        <row r="123">
          <cell r="B123" t="str">
            <v>No, did not live at current address</v>
          </cell>
          <cell r="C123" t="str">
            <v>S</v>
          </cell>
          <cell r="D123">
            <v>141.80000000000001</v>
          </cell>
          <cell r="E123" t="str">
            <v/>
          </cell>
        </row>
        <row r="124">
          <cell r="B124" t="str">
            <v>Owned</v>
          </cell>
          <cell r="C124" t="str">
            <v>S</v>
          </cell>
          <cell r="D124">
            <v>68.790000000000006</v>
          </cell>
          <cell r="E124" t="str">
            <v/>
          </cell>
        </row>
        <row r="125">
          <cell r="B125" t="str">
            <v>Rented, private</v>
          </cell>
          <cell r="C125" t="str">
            <v>S</v>
          </cell>
          <cell r="D125">
            <v>74.069999999999993</v>
          </cell>
          <cell r="E125" t="str">
            <v/>
          </cell>
        </row>
        <row r="126">
          <cell r="B126" t="str">
            <v>Rented, government</v>
          </cell>
          <cell r="C126" t="str">
            <v>S</v>
          </cell>
          <cell r="D126">
            <v>179.65</v>
          </cell>
          <cell r="E126" t="str">
            <v/>
          </cell>
        </row>
        <row r="128">
          <cell r="B128"/>
          <cell r="C128"/>
          <cell r="D128"/>
          <cell r="E128"/>
        </row>
        <row r="129">
          <cell r="B129"/>
          <cell r="C129"/>
          <cell r="D129"/>
          <cell r="E129"/>
        </row>
        <row r="130">
          <cell r="B130"/>
          <cell r="C130"/>
          <cell r="D130"/>
          <cell r="E130"/>
        </row>
      </sheetData>
      <sheetData sheetId="10">
        <row r="4">
          <cell r="B4" t="str">
            <v>New Zealand Average</v>
          </cell>
          <cell r="C4">
            <v>18</v>
          </cell>
          <cell r="D4">
            <v>31.44</v>
          </cell>
          <cell r="E4" t="str">
            <v>#</v>
          </cell>
        </row>
        <row r="5">
          <cell r="B5" t="str">
            <v>Male</v>
          </cell>
          <cell r="C5" t="str">
            <v>S</v>
          </cell>
          <cell r="D5">
            <v>82.9</v>
          </cell>
          <cell r="E5" t="str">
            <v/>
          </cell>
        </row>
        <row r="6">
          <cell r="B6" t="str">
            <v>Female</v>
          </cell>
          <cell r="C6">
            <v>13</v>
          </cell>
          <cell r="D6">
            <v>32.6</v>
          </cell>
          <cell r="E6" t="str">
            <v>#</v>
          </cell>
        </row>
        <row r="7">
          <cell r="B7" t="str">
            <v>Gender diverse</v>
          </cell>
          <cell r="C7" t="str">
            <v>S</v>
          </cell>
          <cell r="D7">
            <v>140.43</v>
          </cell>
          <cell r="E7" t="str">
            <v/>
          </cell>
        </row>
        <row r="8">
          <cell r="B8" t="str">
            <v>Cis-male</v>
          </cell>
          <cell r="C8" t="str">
            <v>S</v>
          </cell>
          <cell r="D8">
            <v>82.9</v>
          </cell>
          <cell r="E8" t="str">
            <v/>
          </cell>
        </row>
        <row r="9">
          <cell r="B9" t="str">
            <v>Cis-female</v>
          </cell>
          <cell r="C9">
            <v>13</v>
          </cell>
          <cell r="D9">
            <v>32.6</v>
          </cell>
          <cell r="E9" t="str">
            <v>#</v>
          </cell>
        </row>
        <row r="10">
          <cell r="B10" t="str">
            <v>Gender-diverse or trans-gender</v>
          </cell>
          <cell r="C10" t="str">
            <v>S</v>
          </cell>
          <cell r="D10">
            <v>140.43</v>
          </cell>
          <cell r="E10" t="str">
            <v/>
          </cell>
        </row>
        <row r="11">
          <cell r="B11" t="str">
            <v>Heterosexual</v>
          </cell>
          <cell r="C11">
            <v>15</v>
          </cell>
          <cell r="D11">
            <v>33.22</v>
          </cell>
          <cell r="E11" t="str">
            <v>#</v>
          </cell>
        </row>
        <row r="12">
          <cell r="B12" t="str">
            <v>Gay or lesbian</v>
          </cell>
          <cell r="C12" t="str">
            <v>S</v>
          </cell>
          <cell r="D12">
            <v>175.36</v>
          </cell>
          <cell r="E12" t="str">
            <v/>
          </cell>
        </row>
        <row r="13">
          <cell r="B13" t="str">
            <v>Bisexual</v>
          </cell>
          <cell r="C13" t="str">
            <v>S</v>
          </cell>
          <cell r="D13">
            <v>119.19</v>
          </cell>
          <cell r="E13" t="str">
            <v/>
          </cell>
        </row>
        <row r="14">
          <cell r="B14" t="str">
            <v>Other sexual identity</v>
          </cell>
          <cell r="C14" t="str">
            <v>S</v>
          </cell>
          <cell r="D14">
            <v>120.33</v>
          </cell>
          <cell r="E14" t="str">
            <v/>
          </cell>
        </row>
        <row r="15">
          <cell r="B15" t="str">
            <v>People with diverse sexualities</v>
          </cell>
          <cell r="C15" t="str">
            <v>S</v>
          </cell>
          <cell r="D15">
            <v>98.53</v>
          </cell>
          <cell r="E15" t="str">
            <v/>
          </cell>
        </row>
        <row r="16">
          <cell r="B16" t="str">
            <v>Not LGBT</v>
          </cell>
          <cell r="C16">
            <v>15</v>
          </cell>
          <cell r="D16">
            <v>32.659999999999997</v>
          </cell>
          <cell r="E16" t="str">
            <v>#</v>
          </cell>
        </row>
        <row r="17">
          <cell r="B17" t="str">
            <v>LGBT</v>
          </cell>
          <cell r="C17" t="str">
            <v>S</v>
          </cell>
          <cell r="D17">
            <v>94.96</v>
          </cell>
          <cell r="E17" t="str">
            <v/>
          </cell>
        </row>
        <row r="18">
          <cell r="B18" t="str">
            <v>15–19 years</v>
          </cell>
          <cell r="C18" t="str">
            <v>S</v>
          </cell>
          <cell r="D18">
            <v>131.09</v>
          </cell>
          <cell r="E18" t="str">
            <v/>
          </cell>
        </row>
        <row r="19">
          <cell r="B19" t="str">
            <v>20–29 years</v>
          </cell>
          <cell r="C19" t="str">
            <v>S</v>
          </cell>
          <cell r="D19">
            <v>77.91</v>
          </cell>
          <cell r="E19" t="str">
            <v/>
          </cell>
        </row>
        <row r="20">
          <cell r="B20" t="str">
            <v>30–39 years</v>
          </cell>
          <cell r="C20" t="str">
            <v>S</v>
          </cell>
          <cell r="D20">
            <v>59.59</v>
          </cell>
          <cell r="E20" t="str">
            <v/>
          </cell>
        </row>
        <row r="21">
          <cell r="B21" t="str">
            <v>40–49 years</v>
          </cell>
          <cell r="C21" t="str">
            <v>S</v>
          </cell>
          <cell r="D21">
            <v>56.79</v>
          </cell>
          <cell r="E21" t="str">
            <v/>
          </cell>
        </row>
        <row r="22">
          <cell r="B22" t="str">
            <v>50–59 years</v>
          </cell>
          <cell r="C22" t="str">
            <v>S</v>
          </cell>
          <cell r="D22">
            <v>71.25</v>
          </cell>
          <cell r="E22" t="str">
            <v/>
          </cell>
        </row>
        <row r="23">
          <cell r="B23" t="str">
            <v>60–64 years</v>
          </cell>
          <cell r="C23" t="str">
            <v>S</v>
          </cell>
          <cell r="D23">
            <v>140.13999999999999</v>
          </cell>
          <cell r="E23" t="str">
            <v/>
          </cell>
        </row>
        <row r="24">
          <cell r="B24" t="str">
            <v>65 years and over</v>
          </cell>
          <cell r="C24" t="str">
            <v>S</v>
          </cell>
          <cell r="D24">
            <v>107.06</v>
          </cell>
          <cell r="E24" t="str">
            <v/>
          </cell>
        </row>
        <row r="25">
          <cell r="B25" t="str">
            <v>15–29 years</v>
          </cell>
          <cell r="C25" t="str">
            <v>S</v>
          </cell>
          <cell r="D25">
            <v>66.099999999999994</v>
          </cell>
          <cell r="E25" t="str">
            <v/>
          </cell>
        </row>
        <row r="26">
          <cell r="B26" t="str">
            <v>30–64 years</v>
          </cell>
          <cell r="C26">
            <v>13</v>
          </cell>
          <cell r="D26">
            <v>37.65</v>
          </cell>
          <cell r="E26" t="str">
            <v>#</v>
          </cell>
        </row>
        <row r="27">
          <cell r="B27" t="str">
            <v>65 years and over</v>
          </cell>
          <cell r="C27" t="str">
            <v>S</v>
          </cell>
          <cell r="D27">
            <v>107.06</v>
          </cell>
          <cell r="E27" t="str">
            <v/>
          </cell>
        </row>
        <row r="28">
          <cell r="B28" t="str">
            <v>15–19 years</v>
          </cell>
          <cell r="C28" t="str">
            <v>S</v>
          </cell>
          <cell r="D28">
            <v>131.09</v>
          </cell>
          <cell r="E28" t="str">
            <v/>
          </cell>
        </row>
        <row r="29">
          <cell r="B29" t="str">
            <v>20–29 years</v>
          </cell>
          <cell r="C29" t="str">
            <v>S</v>
          </cell>
          <cell r="D29">
            <v>77.91</v>
          </cell>
          <cell r="E29" t="str">
            <v/>
          </cell>
        </row>
        <row r="30">
          <cell r="B30" t="str">
            <v>NZ European</v>
          </cell>
          <cell r="C30">
            <v>12</v>
          </cell>
          <cell r="D30">
            <v>36.619999999999997</v>
          </cell>
          <cell r="E30" t="str">
            <v>#</v>
          </cell>
        </row>
        <row r="31">
          <cell r="B31" t="str">
            <v>Māori</v>
          </cell>
          <cell r="C31" t="str">
            <v>S</v>
          </cell>
          <cell r="D31">
            <v>54.58</v>
          </cell>
          <cell r="E31" t="str">
            <v/>
          </cell>
        </row>
        <row r="32">
          <cell r="B32" t="str">
            <v>Pacific peoples</v>
          </cell>
          <cell r="C32" t="str">
            <v>S</v>
          </cell>
          <cell r="D32">
            <v>134.22</v>
          </cell>
          <cell r="E32" t="str">
            <v/>
          </cell>
        </row>
        <row r="33">
          <cell r="B33" t="str">
            <v>Asian</v>
          </cell>
          <cell r="C33" t="str">
            <v>S</v>
          </cell>
          <cell r="D33">
            <v>132.72</v>
          </cell>
          <cell r="E33" t="str">
            <v/>
          </cell>
        </row>
        <row r="34">
          <cell r="B34" t="str">
            <v>Chinese</v>
          </cell>
          <cell r="C34" t="str">
            <v>S</v>
          </cell>
          <cell r="D34">
            <v>196.03</v>
          </cell>
          <cell r="E34" t="str">
            <v/>
          </cell>
        </row>
        <row r="35">
          <cell r="B35" t="str">
            <v>Indian</v>
          </cell>
          <cell r="C35" t="str">
            <v>S</v>
          </cell>
          <cell r="D35">
            <v>188.16</v>
          </cell>
          <cell r="E35" t="str">
            <v/>
          </cell>
        </row>
        <row r="36">
          <cell r="B36" t="str">
            <v>Other Asian ethnicity</v>
          </cell>
          <cell r="C36" t="str">
            <v>S</v>
          </cell>
          <cell r="D36">
            <v>200.62</v>
          </cell>
          <cell r="E36" t="str">
            <v/>
          </cell>
        </row>
        <row r="37">
          <cell r="B37" t="str">
            <v>Other ethnicity (except European and Māori)</v>
          </cell>
          <cell r="C37" t="str">
            <v>S</v>
          </cell>
          <cell r="D37">
            <v>116.99</v>
          </cell>
          <cell r="E37" t="str">
            <v/>
          </cell>
        </row>
        <row r="38">
          <cell r="B38" t="str">
            <v>Other ethnicity (except European, Māori and Asian)</v>
          </cell>
          <cell r="C38" t="str">
            <v>S</v>
          </cell>
          <cell r="D38">
            <v>134.22</v>
          </cell>
          <cell r="E38" t="str">
            <v/>
          </cell>
        </row>
        <row r="39">
          <cell r="B39" t="str">
            <v>Other ethnicity (except European, Māori and Pacific)</v>
          </cell>
          <cell r="C39" t="str">
            <v>S</v>
          </cell>
          <cell r="D39">
            <v>132.72</v>
          </cell>
          <cell r="E39" t="str">
            <v/>
          </cell>
        </row>
        <row r="40">
          <cell r="B40">
            <v>2018</v>
          </cell>
          <cell r="C40">
            <v>11</v>
          </cell>
          <cell r="D40">
            <v>42.81</v>
          </cell>
          <cell r="E40" t="str">
            <v>#</v>
          </cell>
        </row>
        <row r="41">
          <cell r="B41" t="str">
            <v>2019/20</v>
          </cell>
          <cell r="C41">
            <v>7</v>
          </cell>
          <cell r="D41">
            <v>48.95</v>
          </cell>
          <cell r="E41" t="str">
            <v>#</v>
          </cell>
        </row>
        <row r="42">
          <cell r="B42" t="str">
            <v>Auckland</v>
          </cell>
          <cell r="C42" t="str">
            <v>S</v>
          </cell>
          <cell r="D42">
            <v>71.650000000000006</v>
          </cell>
          <cell r="E42" t="str">
            <v/>
          </cell>
        </row>
        <row r="43">
          <cell r="B43" t="str">
            <v>Wellington</v>
          </cell>
          <cell r="C43" t="str">
            <v>S</v>
          </cell>
          <cell r="D43">
            <v>80.02</v>
          </cell>
          <cell r="E43" t="str">
            <v/>
          </cell>
        </row>
        <row r="44">
          <cell r="B44" t="str">
            <v>Rest of North Island</v>
          </cell>
          <cell r="C44" t="str">
            <v>S</v>
          </cell>
          <cell r="D44">
            <v>54.43</v>
          </cell>
          <cell r="E44" t="str">
            <v/>
          </cell>
        </row>
        <row r="45">
          <cell r="B45" t="str">
            <v>Canterbury</v>
          </cell>
          <cell r="C45" t="str">
            <v>S</v>
          </cell>
          <cell r="D45">
            <v>75.459999999999994</v>
          </cell>
          <cell r="E45" t="str">
            <v/>
          </cell>
        </row>
        <row r="46">
          <cell r="B46" t="str">
            <v>Rest of South Island</v>
          </cell>
          <cell r="C46" t="str">
            <v>S</v>
          </cell>
          <cell r="D46">
            <v>64.959999999999994</v>
          </cell>
          <cell r="E46" t="str">
            <v/>
          </cell>
        </row>
        <row r="47">
          <cell r="B47" t="str">
            <v>Major urban area</v>
          </cell>
          <cell r="C47">
            <v>8</v>
          </cell>
          <cell r="D47">
            <v>43.7</v>
          </cell>
          <cell r="E47" t="str">
            <v>#</v>
          </cell>
        </row>
        <row r="48">
          <cell r="B48" t="str">
            <v>Large urban area</v>
          </cell>
          <cell r="C48" t="str">
            <v>S</v>
          </cell>
          <cell r="D48">
            <v>61.17</v>
          </cell>
          <cell r="E48" t="str">
            <v/>
          </cell>
        </row>
        <row r="49">
          <cell r="B49" t="str">
            <v>Medium urban area</v>
          </cell>
          <cell r="C49" t="str">
            <v>S</v>
          </cell>
          <cell r="D49">
            <v>87.09</v>
          </cell>
          <cell r="E49" t="str">
            <v/>
          </cell>
        </row>
        <row r="50">
          <cell r="B50" t="str">
            <v>Small urban area</v>
          </cell>
          <cell r="C50" t="str">
            <v>S</v>
          </cell>
          <cell r="D50">
            <v>110.09</v>
          </cell>
          <cell r="E50" t="str">
            <v/>
          </cell>
        </row>
        <row r="51">
          <cell r="B51" t="str">
            <v>Rural settlement/rural other</v>
          </cell>
          <cell r="C51" t="str">
            <v>S</v>
          </cell>
          <cell r="D51">
            <v>70.75</v>
          </cell>
          <cell r="E51" t="str">
            <v/>
          </cell>
        </row>
        <row r="52">
          <cell r="B52" t="str">
            <v>Major urban area</v>
          </cell>
          <cell r="C52">
            <v>8</v>
          </cell>
          <cell r="D52">
            <v>43.7</v>
          </cell>
          <cell r="E52" t="str">
            <v>#</v>
          </cell>
        </row>
        <row r="53">
          <cell r="B53" t="str">
            <v>Medium/large urban area</v>
          </cell>
          <cell r="C53" t="str">
            <v>S</v>
          </cell>
          <cell r="D53">
            <v>55.61</v>
          </cell>
          <cell r="E53" t="str">
            <v/>
          </cell>
        </row>
        <row r="54">
          <cell r="B54" t="str">
            <v>Small urban/rural area</v>
          </cell>
          <cell r="C54" t="str">
            <v>S</v>
          </cell>
          <cell r="D54">
            <v>68.099999999999994</v>
          </cell>
          <cell r="E54" t="str">
            <v/>
          </cell>
        </row>
        <row r="55">
          <cell r="B55" t="str">
            <v>Quintile 1 (least deprived)</v>
          </cell>
          <cell r="C55" t="str">
            <v>S</v>
          </cell>
          <cell r="D55">
            <v>90.93</v>
          </cell>
          <cell r="E55" t="str">
            <v/>
          </cell>
        </row>
        <row r="56">
          <cell r="B56" t="str">
            <v>Quintile 2</v>
          </cell>
          <cell r="C56" t="str">
            <v>S</v>
          </cell>
          <cell r="D56">
            <v>74.959999999999994</v>
          </cell>
          <cell r="E56" t="str">
            <v/>
          </cell>
        </row>
        <row r="57">
          <cell r="B57" t="str">
            <v>Quintile 3</v>
          </cell>
          <cell r="C57" t="str">
            <v>S</v>
          </cell>
          <cell r="D57">
            <v>57.87</v>
          </cell>
          <cell r="E57" t="str">
            <v/>
          </cell>
        </row>
        <row r="58">
          <cell r="B58" t="str">
            <v>Quintile 4</v>
          </cell>
          <cell r="C58" t="str">
            <v>S</v>
          </cell>
          <cell r="D58">
            <v>51.43</v>
          </cell>
          <cell r="E58" t="str">
            <v/>
          </cell>
        </row>
        <row r="59">
          <cell r="B59" t="str">
            <v>Quintile 5 (most deprived)</v>
          </cell>
          <cell r="C59" t="str">
            <v>S</v>
          </cell>
          <cell r="D59">
            <v>56.76</v>
          </cell>
          <cell r="E59" t="str">
            <v/>
          </cell>
        </row>
        <row r="60">
          <cell r="B60" t="str">
            <v>Did not have partner within last 12 months</v>
          </cell>
          <cell r="C60">
            <v>18</v>
          </cell>
          <cell r="D60">
            <v>31.44</v>
          </cell>
          <cell r="E60" t="str">
            <v>#</v>
          </cell>
        </row>
        <row r="61">
          <cell r="B61" t="str">
            <v>Has ever had a partner</v>
          </cell>
          <cell r="C61">
            <v>16</v>
          </cell>
          <cell r="D61">
            <v>33.65</v>
          </cell>
          <cell r="E61" t="str">
            <v>#</v>
          </cell>
        </row>
        <row r="62">
          <cell r="B62" t="str">
            <v>Has never had a partner</v>
          </cell>
          <cell r="C62" t="str">
            <v>S</v>
          </cell>
          <cell r="D62">
            <v>96.53</v>
          </cell>
          <cell r="E62" t="str">
            <v/>
          </cell>
        </row>
        <row r="63">
          <cell r="B63" t="str">
            <v>Non-partnered</v>
          </cell>
          <cell r="C63">
            <v>18</v>
          </cell>
          <cell r="D63">
            <v>31.44</v>
          </cell>
          <cell r="E63" t="str">
            <v>#</v>
          </cell>
        </row>
        <row r="64">
          <cell r="B64" t="str">
            <v>Never married and never in a civil union</v>
          </cell>
          <cell r="C64" t="str">
            <v>S</v>
          </cell>
          <cell r="D64">
            <v>51.41</v>
          </cell>
          <cell r="E64" t="str">
            <v/>
          </cell>
        </row>
        <row r="65">
          <cell r="B65" t="str">
            <v>Divorced</v>
          </cell>
          <cell r="C65" t="str">
            <v>S</v>
          </cell>
          <cell r="D65">
            <v>57.64</v>
          </cell>
          <cell r="E65" t="str">
            <v/>
          </cell>
        </row>
        <row r="66">
          <cell r="B66" t="str">
            <v>Widowed/surviving partner</v>
          </cell>
          <cell r="C66" t="str">
            <v>S</v>
          </cell>
          <cell r="D66">
            <v>131.01</v>
          </cell>
          <cell r="E66" t="str">
            <v/>
          </cell>
        </row>
        <row r="67">
          <cell r="B67" t="str">
            <v>Separated</v>
          </cell>
          <cell r="C67" t="str">
            <v>S</v>
          </cell>
          <cell r="D67">
            <v>56.4</v>
          </cell>
          <cell r="E67" t="str">
            <v/>
          </cell>
        </row>
        <row r="68">
          <cell r="B68" t="str">
            <v>Married/civil union/de facto</v>
          </cell>
          <cell r="C68">
            <v>0</v>
          </cell>
          <cell r="D68" t="str">
            <v>.</v>
          </cell>
          <cell r="E68" t="str">
            <v/>
          </cell>
        </row>
        <row r="69">
          <cell r="B69" t="str">
            <v>Adults with disability</v>
          </cell>
          <cell r="C69" t="str">
            <v>S</v>
          </cell>
          <cell r="D69">
            <v>103.4</v>
          </cell>
          <cell r="E69" t="str">
            <v/>
          </cell>
        </row>
        <row r="70">
          <cell r="B70" t="str">
            <v>Adults without disability</v>
          </cell>
          <cell r="C70">
            <v>17</v>
          </cell>
          <cell r="D70">
            <v>32.46</v>
          </cell>
          <cell r="E70" t="str">
            <v>#</v>
          </cell>
        </row>
        <row r="71">
          <cell r="B71" t="str">
            <v>Low level of psychological distress</v>
          </cell>
          <cell r="C71">
            <v>15</v>
          </cell>
          <cell r="D71">
            <v>34.9</v>
          </cell>
          <cell r="E71" t="str">
            <v>#</v>
          </cell>
        </row>
        <row r="72">
          <cell r="B72" t="str">
            <v>Moderate level of psychological distress</v>
          </cell>
          <cell r="C72" t="str">
            <v>S</v>
          </cell>
          <cell r="D72">
            <v>73.41</v>
          </cell>
          <cell r="E72" t="str">
            <v/>
          </cell>
        </row>
        <row r="73">
          <cell r="B73" t="str">
            <v>High level of psychological distress</v>
          </cell>
          <cell r="C73" t="str">
            <v>S</v>
          </cell>
          <cell r="D73">
            <v>111.12</v>
          </cell>
          <cell r="E73" t="str">
            <v/>
          </cell>
        </row>
        <row r="74">
          <cell r="B74" t="str">
            <v>No probable serious mental illness</v>
          </cell>
          <cell r="C74">
            <v>15</v>
          </cell>
          <cell r="D74">
            <v>34.9</v>
          </cell>
          <cell r="E74" t="str">
            <v>#</v>
          </cell>
        </row>
        <row r="75">
          <cell r="B75" t="str">
            <v>Probable serious mental illness</v>
          </cell>
          <cell r="C75" t="str">
            <v>S</v>
          </cell>
          <cell r="D75">
            <v>73.41</v>
          </cell>
          <cell r="E75" t="str">
            <v/>
          </cell>
        </row>
        <row r="76">
          <cell r="B76" t="str">
            <v>Employed</v>
          </cell>
          <cell r="C76">
            <v>11</v>
          </cell>
          <cell r="D76">
            <v>43.63</v>
          </cell>
          <cell r="E76" t="str">
            <v>#</v>
          </cell>
        </row>
        <row r="77">
          <cell r="B77" t="str">
            <v>Unemployed</v>
          </cell>
          <cell r="C77" t="str">
            <v>S</v>
          </cell>
          <cell r="D77">
            <v>72.099999999999994</v>
          </cell>
          <cell r="E77" t="str">
            <v/>
          </cell>
        </row>
        <row r="78">
          <cell r="B78" t="str">
            <v>Retired</v>
          </cell>
          <cell r="C78" t="str">
            <v>S</v>
          </cell>
          <cell r="D78">
            <v>105.57</v>
          </cell>
          <cell r="E78" t="str">
            <v/>
          </cell>
        </row>
        <row r="79">
          <cell r="B79" t="str">
            <v>Home or caring duties or voluntary work</v>
          </cell>
          <cell r="C79" t="str">
            <v>S</v>
          </cell>
          <cell r="D79">
            <v>103.23</v>
          </cell>
          <cell r="E79" t="str">
            <v/>
          </cell>
        </row>
        <row r="80">
          <cell r="B80" t="str">
            <v>Not employed, studying</v>
          </cell>
          <cell r="C80" t="str">
            <v>S</v>
          </cell>
          <cell r="D80">
            <v>113.16</v>
          </cell>
          <cell r="E80" t="str">
            <v/>
          </cell>
        </row>
        <row r="81">
          <cell r="B81" t="str">
            <v>Not employed, not actively seeking work/unable to work</v>
          </cell>
          <cell r="C81" t="str">
            <v>S</v>
          </cell>
          <cell r="D81">
            <v>74.709999999999994</v>
          </cell>
          <cell r="E81" t="str">
            <v/>
          </cell>
        </row>
        <row r="82">
          <cell r="B82" t="str">
            <v>Other employment status</v>
          </cell>
          <cell r="C82" t="str">
            <v>S</v>
          </cell>
          <cell r="D82">
            <v>101.5</v>
          </cell>
          <cell r="E82" t="str">
            <v/>
          </cell>
        </row>
        <row r="83">
          <cell r="B83" t="str">
            <v>Not in the labour force</v>
          </cell>
          <cell r="C83" t="str">
            <v>S</v>
          </cell>
          <cell r="D83">
            <v>54.14</v>
          </cell>
          <cell r="E83" t="str">
            <v/>
          </cell>
        </row>
        <row r="84">
          <cell r="B84" t="str">
            <v>Personal income: $20,000 or less</v>
          </cell>
          <cell r="C84">
            <v>4</v>
          </cell>
          <cell r="D84">
            <v>49.19</v>
          </cell>
          <cell r="E84" t="str">
            <v>#</v>
          </cell>
        </row>
        <row r="85">
          <cell r="B85" t="str">
            <v>Personal income: $20,001–$40,000</v>
          </cell>
          <cell r="C85" t="str">
            <v>S</v>
          </cell>
          <cell r="D85">
            <v>53.09</v>
          </cell>
          <cell r="E85" t="str">
            <v/>
          </cell>
        </row>
        <row r="86">
          <cell r="B86" t="str">
            <v>Personal income: $40,001–$60,000</v>
          </cell>
          <cell r="C86" t="str">
            <v>S</v>
          </cell>
          <cell r="D86">
            <v>71.45</v>
          </cell>
          <cell r="E86" t="str">
            <v/>
          </cell>
        </row>
        <row r="87">
          <cell r="B87" t="str">
            <v>Personal income: $60,001 or more</v>
          </cell>
          <cell r="C87" t="str">
            <v>S</v>
          </cell>
          <cell r="D87">
            <v>80.599999999999994</v>
          </cell>
          <cell r="E87" t="str">
            <v/>
          </cell>
        </row>
        <row r="88">
          <cell r="B88" t="str">
            <v>Household income: $40,000 or less</v>
          </cell>
          <cell r="C88">
            <v>10</v>
          </cell>
          <cell r="D88">
            <v>44.67</v>
          </cell>
          <cell r="E88" t="str">
            <v>#</v>
          </cell>
        </row>
        <row r="89">
          <cell r="B89" t="str">
            <v>Household income: $40,001–$60,000</v>
          </cell>
          <cell r="C89" t="str">
            <v>S</v>
          </cell>
          <cell r="D89">
            <v>80.290000000000006</v>
          </cell>
          <cell r="E89" t="str">
            <v/>
          </cell>
        </row>
        <row r="90">
          <cell r="B90" t="str">
            <v>Household income: $60,001–$100,000</v>
          </cell>
          <cell r="C90" t="str">
            <v>S</v>
          </cell>
          <cell r="D90">
            <v>62.45</v>
          </cell>
          <cell r="E90" t="str">
            <v/>
          </cell>
        </row>
        <row r="91">
          <cell r="B91" t="str">
            <v>Household income: $100,001 or more</v>
          </cell>
          <cell r="C91" t="str">
            <v>S</v>
          </cell>
          <cell r="D91">
            <v>105.1</v>
          </cell>
          <cell r="E91" t="str">
            <v/>
          </cell>
        </row>
        <row r="92">
          <cell r="B92" t="str">
            <v>Not at all limited</v>
          </cell>
          <cell r="C92" t="str">
            <v>S</v>
          </cell>
          <cell r="D92">
            <v>73.319999999999993</v>
          </cell>
          <cell r="E92" t="str">
            <v/>
          </cell>
        </row>
        <row r="93">
          <cell r="B93" t="str">
            <v>A little limited</v>
          </cell>
          <cell r="C93" t="str">
            <v>S</v>
          </cell>
          <cell r="D93">
            <v>96.91</v>
          </cell>
          <cell r="E93" t="str">
            <v/>
          </cell>
        </row>
        <row r="94">
          <cell r="B94" t="str">
            <v>Quite limited</v>
          </cell>
          <cell r="C94" t="str">
            <v>S</v>
          </cell>
          <cell r="D94">
            <v>106.86</v>
          </cell>
          <cell r="E94" t="str">
            <v/>
          </cell>
        </row>
        <row r="95">
          <cell r="B95" t="str">
            <v>Very limited</v>
          </cell>
          <cell r="C95" t="str">
            <v>S</v>
          </cell>
          <cell r="D95">
            <v>81.19</v>
          </cell>
          <cell r="E95" t="str">
            <v/>
          </cell>
        </row>
        <row r="96">
          <cell r="B96" t="str">
            <v>Couldn't buy it</v>
          </cell>
          <cell r="C96">
            <v>7</v>
          </cell>
          <cell r="D96">
            <v>38.04</v>
          </cell>
          <cell r="E96" t="str">
            <v>#</v>
          </cell>
        </row>
        <row r="97">
          <cell r="B97" t="str">
            <v>Not at all limited</v>
          </cell>
          <cell r="C97" t="str">
            <v>S</v>
          </cell>
          <cell r="D97">
            <v>73.319999999999993</v>
          </cell>
          <cell r="E97" t="str">
            <v/>
          </cell>
        </row>
        <row r="98">
          <cell r="B98" t="str">
            <v>A little limited</v>
          </cell>
          <cell r="C98" t="str">
            <v>S</v>
          </cell>
          <cell r="D98">
            <v>96.91</v>
          </cell>
          <cell r="E98" t="str">
            <v/>
          </cell>
        </row>
        <row r="99">
          <cell r="B99" t="str">
            <v>Quite or very limited</v>
          </cell>
          <cell r="C99" t="str">
            <v>S</v>
          </cell>
          <cell r="D99">
            <v>64.67</v>
          </cell>
          <cell r="E99" t="str">
            <v/>
          </cell>
        </row>
        <row r="100">
          <cell r="B100" t="str">
            <v>Couldn't buy it</v>
          </cell>
          <cell r="C100">
            <v>7</v>
          </cell>
          <cell r="D100">
            <v>38.04</v>
          </cell>
          <cell r="E100" t="str">
            <v>#</v>
          </cell>
        </row>
        <row r="101">
          <cell r="B101" t="str">
            <v>Yes, can meet unexpected expense</v>
          </cell>
          <cell r="C101">
            <v>9</v>
          </cell>
          <cell r="D101">
            <v>47.28</v>
          </cell>
          <cell r="E101" t="str">
            <v>#</v>
          </cell>
        </row>
        <row r="102">
          <cell r="B102" t="str">
            <v>No, cannot meet unexpected expense</v>
          </cell>
          <cell r="C102">
            <v>9</v>
          </cell>
          <cell r="D102">
            <v>38.380000000000003</v>
          </cell>
          <cell r="E102" t="str">
            <v>#</v>
          </cell>
        </row>
        <row r="103">
          <cell r="B103" t="str">
            <v>Household had no vehicle access</v>
          </cell>
          <cell r="C103" t="str">
            <v>S</v>
          </cell>
          <cell r="D103">
            <v>67.510000000000005</v>
          </cell>
          <cell r="E103" t="str">
            <v/>
          </cell>
        </row>
        <row r="104">
          <cell r="B104" t="str">
            <v>Household had vehicle access</v>
          </cell>
          <cell r="C104">
            <v>16</v>
          </cell>
          <cell r="D104">
            <v>32.75</v>
          </cell>
          <cell r="E104" t="str">
            <v>#</v>
          </cell>
        </row>
        <row r="105">
          <cell r="B105" t="str">
            <v>Household had no access to device</v>
          </cell>
          <cell r="C105" t="str">
            <v>S</v>
          </cell>
          <cell r="D105">
            <v>97.88</v>
          </cell>
          <cell r="E105" t="str">
            <v/>
          </cell>
        </row>
        <row r="106">
          <cell r="B106" t="str">
            <v>Household had access to device</v>
          </cell>
          <cell r="C106">
            <v>17</v>
          </cell>
          <cell r="D106">
            <v>32.21</v>
          </cell>
          <cell r="E106" t="str">
            <v>#</v>
          </cell>
        </row>
        <row r="107">
          <cell r="B107" t="str">
            <v>One person household</v>
          </cell>
          <cell r="C107">
            <v>3</v>
          </cell>
          <cell r="D107">
            <v>41.06</v>
          </cell>
          <cell r="E107" t="str">
            <v>#</v>
          </cell>
        </row>
        <row r="108">
          <cell r="B108" t="str">
            <v>One parent with child(ren)</v>
          </cell>
          <cell r="C108">
            <v>10</v>
          </cell>
          <cell r="D108">
            <v>46.49</v>
          </cell>
          <cell r="E108" t="str">
            <v>#</v>
          </cell>
        </row>
        <row r="109">
          <cell r="B109" t="str">
            <v>Other multi-person household</v>
          </cell>
          <cell r="C109" t="str">
            <v>S</v>
          </cell>
          <cell r="D109">
            <v>110.19</v>
          </cell>
          <cell r="E109" t="str">
            <v/>
          </cell>
        </row>
        <row r="110">
          <cell r="B110" t="str">
            <v>Other household with couple and/or child</v>
          </cell>
          <cell r="C110" t="str">
            <v>S</v>
          </cell>
          <cell r="D110">
            <v>72.14</v>
          </cell>
          <cell r="E110" t="str">
            <v/>
          </cell>
        </row>
        <row r="111">
          <cell r="B111" t="str">
            <v>One-person household</v>
          </cell>
          <cell r="C111">
            <v>3</v>
          </cell>
          <cell r="D111">
            <v>41.06</v>
          </cell>
          <cell r="E111" t="str">
            <v>#</v>
          </cell>
        </row>
        <row r="112">
          <cell r="B112" t="str">
            <v>Two-people household</v>
          </cell>
          <cell r="C112" t="str">
            <v>S</v>
          </cell>
          <cell r="D112">
            <v>65.67</v>
          </cell>
          <cell r="E112" t="str">
            <v/>
          </cell>
        </row>
        <row r="113">
          <cell r="B113" t="str">
            <v>Three-people household</v>
          </cell>
          <cell r="C113" t="str">
            <v>S</v>
          </cell>
          <cell r="D113">
            <v>50.36</v>
          </cell>
          <cell r="E113" t="str">
            <v/>
          </cell>
        </row>
        <row r="114">
          <cell r="B114" t="str">
            <v>Four-people household</v>
          </cell>
          <cell r="C114" t="str">
            <v>S</v>
          </cell>
          <cell r="D114">
            <v>89.24</v>
          </cell>
          <cell r="E114" t="str">
            <v/>
          </cell>
        </row>
        <row r="115">
          <cell r="B115" t="str">
            <v>Five-or-more-people household</v>
          </cell>
          <cell r="C115" t="str">
            <v>S</v>
          </cell>
          <cell r="D115">
            <v>74.72</v>
          </cell>
          <cell r="E115" t="str">
            <v/>
          </cell>
        </row>
        <row r="116">
          <cell r="B116" t="str">
            <v>No children in household</v>
          </cell>
          <cell r="C116">
            <v>8</v>
          </cell>
          <cell r="D116">
            <v>38.24</v>
          </cell>
          <cell r="E116" t="str">
            <v>#</v>
          </cell>
        </row>
        <row r="117">
          <cell r="B117" t="str">
            <v>One-child household</v>
          </cell>
          <cell r="C117" t="str">
            <v>S</v>
          </cell>
          <cell r="D117">
            <v>65.180000000000007</v>
          </cell>
          <cell r="E117" t="str">
            <v/>
          </cell>
        </row>
        <row r="118">
          <cell r="B118" t="str">
            <v>Two-or-more-children household</v>
          </cell>
          <cell r="C118" t="str">
            <v>S</v>
          </cell>
          <cell r="D118">
            <v>60.75</v>
          </cell>
          <cell r="E118" t="str">
            <v/>
          </cell>
        </row>
        <row r="119">
          <cell r="B119" t="str">
            <v>No children in household</v>
          </cell>
          <cell r="C119">
            <v>8</v>
          </cell>
          <cell r="D119">
            <v>38.24</v>
          </cell>
          <cell r="E119" t="str">
            <v>#</v>
          </cell>
        </row>
        <row r="120">
          <cell r="B120" t="str">
            <v>One-or-more-children household</v>
          </cell>
          <cell r="C120">
            <v>10</v>
          </cell>
          <cell r="D120">
            <v>49.12</v>
          </cell>
          <cell r="E120" t="str">
            <v>#</v>
          </cell>
        </row>
        <row r="121">
          <cell r="B121" t="str">
            <v>Yes, lived at current address</v>
          </cell>
          <cell r="C121">
            <v>13</v>
          </cell>
          <cell r="D121">
            <v>37.67</v>
          </cell>
          <cell r="E121" t="str">
            <v>#</v>
          </cell>
        </row>
        <row r="122">
          <cell r="B122" t="str">
            <v>No, did not live at current address</v>
          </cell>
          <cell r="C122" t="str">
            <v>S</v>
          </cell>
          <cell r="D122">
            <v>58.24</v>
          </cell>
          <cell r="E122" t="str">
            <v/>
          </cell>
        </row>
        <row r="123">
          <cell r="B123" t="str">
            <v>Owned</v>
          </cell>
          <cell r="C123">
            <v>8</v>
          </cell>
          <cell r="D123">
            <v>48.31</v>
          </cell>
          <cell r="E123" t="str">
            <v>#</v>
          </cell>
        </row>
        <row r="124">
          <cell r="B124" t="str">
            <v>Rented, private</v>
          </cell>
          <cell r="C124">
            <v>8</v>
          </cell>
          <cell r="D124">
            <v>45.66</v>
          </cell>
          <cell r="E124" t="str">
            <v>#</v>
          </cell>
        </row>
        <row r="125">
          <cell r="B125" t="str">
            <v>Rented, government</v>
          </cell>
          <cell r="C125" t="str">
            <v>S</v>
          </cell>
          <cell r="D125">
            <v>80.430000000000007</v>
          </cell>
          <cell r="E125" t="str">
            <v/>
          </cell>
        </row>
        <row r="127">
          <cell r="B127"/>
          <cell r="C127"/>
          <cell r="D127"/>
          <cell r="E127"/>
        </row>
        <row r="128">
          <cell r="B128"/>
          <cell r="C128"/>
          <cell r="D128"/>
          <cell r="E128"/>
        </row>
        <row r="129">
          <cell r="B129"/>
          <cell r="C129"/>
          <cell r="D129"/>
          <cell r="E129"/>
        </row>
        <row r="130">
          <cell r="B130"/>
          <cell r="C130"/>
          <cell r="D130"/>
          <cell r="E130"/>
        </row>
      </sheetData>
      <sheetData sheetId="11">
        <row r="4">
          <cell r="B4" t="str">
            <v>New Zealand Average</v>
          </cell>
          <cell r="C4">
            <v>11</v>
          </cell>
          <cell r="D4">
            <v>43.07</v>
          </cell>
          <cell r="E4" t="str">
            <v>#</v>
          </cell>
        </row>
        <row r="5">
          <cell r="B5" t="str">
            <v>Male</v>
          </cell>
          <cell r="C5" t="str">
            <v>S</v>
          </cell>
          <cell r="D5">
            <v>95.5</v>
          </cell>
          <cell r="E5" t="str">
            <v/>
          </cell>
        </row>
        <row r="6">
          <cell r="B6" t="str">
            <v>Female</v>
          </cell>
          <cell r="C6">
            <v>7</v>
          </cell>
          <cell r="D6">
            <v>43.25</v>
          </cell>
          <cell r="E6" t="str">
            <v>#</v>
          </cell>
        </row>
        <row r="7">
          <cell r="B7" t="str">
            <v>Gender diverse</v>
          </cell>
          <cell r="C7" t="str">
            <v>S</v>
          </cell>
          <cell r="D7">
            <v>196.65</v>
          </cell>
          <cell r="E7" t="str">
            <v/>
          </cell>
        </row>
        <row r="8">
          <cell r="B8" t="str">
            <v>Cis-male</v>
          </cell>
          <cell r="C8" t="str">
            <v>S</v>
          </cell>
          <cell r="D8">
            <v>95.5</v>
          </cell>
          <cell r="E8" t="str">
            <v/>
          </cell>
        </row>
        <row r="9">
          <cell r="B9" t="str">
            <v>Cis-female</v>
          </cell>
          <cell r="C9">
            <v>7</v>
          </cell>
          <cell r="D9">
            <v>43.25</v>
          </cell>
          <cell r="E9" t="str">
            <v>#</v>
          </cell>
        </row>
        <row r="10">
          <cell r="B10" t="str">
            <v>Gender-diverse or trans-gender</v>
          </cell>
          <cell r="C10" t="str">
            <v>S</v>
          </cell>
          <cell r="D10">
            <v>196.65</v>
          </cell>
          <cell r="E10" t="str">
            <v/>
          </cell>
        </row>
        <row r="11">
          <cell r="B11" t="str">
            <v>Heterosexual</v>
          </cell>
          <cell r="C11">
            <v>9</v>
          </cell>
          <cell r="D11">
            <v>43.36</v>
          </cell>
          <cell r="E11" t="str">
            <v>#</v>
          </cell>
        </row>
        <row r="12">
          <cell r="B12" t="str">
            <v>Gay or lesbian</v>
          </cell>
          <cell r="C12" t="str">
            <v>S</v>
          </cell>
          <cell r="D12">
            <v>196.33</v>
          </cell>
          <cell r="E12" t="str">
            <v/>
          </cell>
        </row>
        <row r="13">
          <cell r="B13" t="str">
            <v>Bisexual</v>
          </cell>
          <cell r="C13" t="str">
            <v>S</v>
          </cell>
          <cell r="D13">
            <v>166.58</v>
          </cell>
          <cell r="E13" t="str">
            <v/>
          </cell>
        </row>
        <row r="14">
          <cell r="B14" t="str">
            <v>Other sexual identity</v>
          </cell>
          <cell r="C14" t="str">
            <v>S</v>
          </cell>
          <cell r="D14">
            <v>196.65</v>
          </cell>
          <cell r="E14" t="str">
            <v/>
          </cell>
        </row>
        <row r="15">
          <cell r="B15" t="str">
            <v>People with diverse sexualities</v>
          </cell>
          <cell r="C15" t="str">
            <v>S</v>
          </cell>
          <cell r="D15">
            <v>142.69999999999999</v>
          </cell>
          <cell r="E15" t="str">
            <v/>
          </cell>
        </row>
        <row r="16">
          <cell r="B16" t="str">
            <v>Not LGBT</v>
          </cell>
          <cell r="C16">
            <v>9</v>
          </cell>
          <cell r="D16">
            <v>43.36</v>
          </cell>
          <cell r="E16" t="str">
            <v>#</v>
          </cell>
        </row>
        <row r="17">
          <cell r="B17" t="str">
            <v>LGBT</v>
          </cell>
          <cell r="C17" t="str">
            <v>S</v>
          </cell>
          <cell r="D17">
            <v>142.69999999999999</v>
          </cell>
          <cell r="E17" t="str">
            <v/>
          </cell>
        </row>
        <row r="18">
          <cell r="B18" t="str">
            <v>15–19 years</v>
          </cell>
          <cell r="C18" t="str">
            <v>S</v>
          </cell>
          <cell r="D18">
            <v>136.63</v>
          </cell>
          <cell r="E18" t="str">
            <v/>
          </cell>
        </row>
        <row r="19">
          <cell r="B19" t="str">
            <v>20–29 years</v>
          </cell>
          <cell r="C19" t="str">
            <v>S</v>
          </cell>
          <cell r="D19">
            <v>93.26</v>
          </cell>
          <cell r="E19" t="str">
            <v/>
          </cell>
        </row>
        <row r="20">
          <cell r="B20" t="str">
            <v>30–39 years</v>
          </cell>
          <cell r="C20" t="str">
            <v>S</v>
          </cell>
          <cell r="D20">
            <v>72.08</v>
          </cell>
          <cell r="E20" t="str">
            <v/>
          </cell>
        </row>
        <row r="21">
          <cell r="B21" t="str">
            <v>40–49 years</v>
          </cell>
          <cell r="C21" t="str">
            <v>S</v>
          </cell>
          <cell r="D21">
            <v>70.63</v>
          </cell>
          <cell r="E21" t="str">
            <v/>
          </cell>
        </row>
        <row r="22">
          <cell r="B22" t="str">
            <v>50–59 years</v>
          </cell>
          <cell r="C22" t="str">
            <v>S</v>
          </cell>
          <cell r="D22">
            <v>104.73</v>
          </cell>
          <cell r="E22" t="str">
            <v/>
          </cell>
        </row>
        <row r="23">
          <cell r="B23" t="str">
            <v>60–64 years</v>
          </cell>
          <cell r="C23" t="str">
            <v>S</v>
          </cell>
          <cell r="D23">
            <v>179.16</v>
          </cell>
          <cell r="E23" t="str">
            <v/>
          </cell>
        </row>
        <row r="24">
          <cell r="B24" t="str">
            <v>65 years and over</v>
          </cell>
          <cell r="C24" t="str">
            <v>S</v>
          </cell>
          <cell r="D24">
            <v>156.38999999999999</v>
          </cell>
          <cell r="E24" t="str">
            <v/>
          </cell>
        </row>
        <row r="25">
          <cell r="B25" t="str">
            <v>15–29 years</v>
          </cell>
          <cell r="C25" t="str">
            <v>S</v>
          </cell>
          <cell r="D25">
            <v>79.709999999999994</v>
          </cell>
          <cell r="E25" t="str">
            <v/>
          </cell>
        </row>
        <row r="26">
          <cell r="B26" t="str">
            <v>30–64 years</v>
          </cell>
          <cell r="C26">
            <v>9</v>
          </cell>
          <cell r="D26">
            <v>49.47</v>
          </cell>
          <cell r="E26" t="str">
            <v>#</v>
          </cell>
        </row>
        <row r="27">
          <cell r="B27" t="str">
            <v>65 years and over</v>
          </cell>
          <cell r="C27" t="str">
            <v>S</v>
          </cell>
          <cell r="D27">
            <v>156.38999999999999</v>
          </cell>
          <cell r="E27" t="str">
            <v/>
          </cell>
        </row>
        <row r="28">
          <cell r="B28" t="str">
            <v>15–19 years</v>
          </cell>
          <cell r="C28" t="str">
            <v>S</v>
          </cell>
          <cell r="D28">
            <v>136.63</v>
          </cell>
          <cell r="E28" t="str">
            <v/>
          </cell>
        </row>
        <row r="29">
          <cell r="B29" t="str">
            <v>20–29 years</v>
          </cell>
          <cell r="C29" t="str">
            <v>S</v>
          </cell>
          <cell r="D29">
            <v>93.26</v>
          </cell>
          <cell r="E29" t="str">
            <v/>
          </cell>
        </row>
        <row r="30">
          <cell r="B30" t="str">
            <v>NZ European</v>
          </cell>
          <cell r="C30">
            <v>7</v>
          </cell>
          <cell r="D30">
            <v>45.85</v>
          </cell>
          <cell r="E30" t="str">
            <v>#</v>
          </cell>
        </row>
        <row r="31">
          <cell r="B31" t="str">
            <v>Māori</v>
          </cell>
          <cell r="C31" t="str">
            <v>S</v>
          </cell>
          <cell r="D31">
            <v>79.87</v>
          </cell>
          <cell r="E31" t="str">
            <v/>
          </cell>
        </row>
        <row r="32">
          <cell r="B32" t="str">
            <v>Pacific peoples</v>
          </cell>
          <cell r="C32" t="str">
            <v>S</v>
          </cell>
          <cell r="D32">
            <v>146.37</v>
          </cell>
          <cell r="E32" t="str">
            <v/>
          </cell>
        </row>
        <row r="33">
          <cell r="B33" t="str">
            <v>Asian</v>
          </cell>
          <cell r="C33" t="str">
            <v>S</v>
          </cell>
          <cell r="D33">
            <v>141.66</v>
          </cell>
          <cell r="E33" t="str">
            <v/>
          </cell>
        </row>
        <row r="34">
          <cell r="B34" t="str">
            <v>Chinese</v>
          </cell>
          <cell r="C34" t="str">
            <v>S</v>
          </cell>
          <cell r="D34">
            <v>196.03</v>
          </cell>
          <cell r="E34" t="str">
            <v/>
          </cell>
        </row>
        <row r="35">
          <cell r="B35" t="str">
            <v>Indian</v>
          </cell>
          <cell r="C35" t="str">
            <v>S</v>
          </cell>
          <cell r="D35">
            <v>196.33</v>
          </cell>
          <cell r="E35" t="str">
            <v/>
          </cell>
        </row>
        <row r="36">
          <cell r="B36" t="str">
            <v>Other Asian ethnicity</v>
          </cell>
          <cell r="C36" t="str">
            <v>S</v>
          </cell>
          <cell r="D36">
            <v>200.62</v>
          </cell>
          <cell r="E36" t="str">
            <v/>
          </cell>
        </row>
        <row r="37">
          <cell r="B37" t="str">
            <v>Other ethnicity (except European and Māori)</v>
          </cell>
          <cell r="C37" t="str">
            <v>S</v>
          </cell>
          <cell r="D37">
            <v>111.41</v>
          </cell>
          <cell r="E37" t="str">
            <v/>
          </cell>
        </row>
        <row r="38">
          <cell r="B38" t="str">
            <v>Other ethnicity (except European, Māori and Asian)</v>
          </cell>
          <cell r="C38" t="str">
            <v>S</v>
          </cell>
          <cell r="D38">
            <v>146.37</v>
          </cell>
          <cell r="E38" t="str">
            <v/>
          </cell>
        </row>
        <row r="39">
          <cell r="B39" t="str">
            <v>Other ethnicity (except European, Māori and Pacific)</v>
          </cell>
          <cell r="C39" t="str">
            <v>S</v>
          </cell>
          <cell r="D39">
            <v>141.66</v>
          </cell>
          <cell r="E39" t="str">
            <v/>
          </cell>
        </row>
        <row r="40">
          <cell r="B40">
            <v>2018</v>
          </cell>
          <cell r="C40" t="str">
            <v>S</v>
          </cell>
          <cell r="D40">
            <v>55.71</v>
          </cell>
          <cell r="E40" t="str">
            <v/>
          </cell>
        </row>
        <row r="41">
          <cell r="B41" t="str">
            <v>2019/20</v>
          </cell>
          <cell r="C41" t="str">
            <v>S</v>
          </cell>
          <cell r="D41">
            <v>75.64</v>
          </cell>
          <cell r="E41" t="str">
            <v/>
          </cell>
        </row>
        <row r="42">
          <cell r="B42" t="str">
            <v>Auckland</v>
          </cell>
          <cell r="C42" t="str">
            <v>S</v>
          </cell>
          <cell r="D42">
            <v>89.82</v>
          </cell>
          <cell r="E42" t="str">
            <v/>
          </cell>
        </row>
        <row r="43">
          <cell r="B43" t="str">
            <v>Wellington</v>
          </cell>
          <cell r="C43" t="str">
            <v>S</v>
          </cell>
          <cell r="D43">
            <v>109.78</v>
          </cell>
          <cell r="E43" t="str">
            <v/>
          </cell>
        </row>
        <row r="44">
          <cell r="B44" t="str">
            <v>Rest of North Island</v>
          </cell>
          <cell r="C44" t="str">
            <v>S</v>
          </cell>
          <cell r="D44">
            <v>79.239999999999995</v>
          </cell>
          <cell r="E44" t="str">
            <v/>
          </cell>
        </row>
        <row r="45">
          <cell r="B45" t="str">
            <v>Canterbury</v>
          </cell>
          <cell r="C45" t="str">
            <v>S</v>
          </cell>
          <cell r="D45">
            <v>110.86</v>
          </cell>
          <cell r="E45" t="str">
            <v/>
          </cell>
        </row>
        <row r="46">
          <cell r="B46" t="str">
            <v>Rest of South Island</v>
          </cell>
          <cell r="C46" t="str">
            <v>S</v>
          </cell>
          <cell r="D46">
            <v>82.67</v>
          </cell>
          <cell r="E46" t="str">
            <v/>
          </cell>
        </row>
        <row r="47">
          <cell r="B47" t="str">
            <v>Major urban area</v>
          </cell>
          <cell r="C47" t="str">
            <v>S</v>
          </cell>
          <cell r="D47">
            <v>63.48</v>
          </cell>
          <cell r="E47" t="str">
            <v/>
          </cell>
        </row>
        <row r="48">
          <cell r="B48" t="str">
            <v>Large urban area</v>
          </cell>
          <cell r="C48" t="str">
            <v>S</v>
          </cell>
          <cell r="D48">
            <v>89.49</v>
          </cell>
          <cell r="E48" t="str">
            <v/>
          </cell>
        </row>
        <row r="49">
          <cell r="B49" t="str">
            <v>Medium urban area</v>
          </cell>
          <cell r="C49" t="str">
            <v>S</v>
          </cell>
          <cell r="D49">
            <v>113.41</v>
          </cell>
          <cell r="E49" t="str">
            <v/>
          </cell>
        </row>
        <row r="50">
          <cell r="B50" t="str">
            <v>Small urban area</v>
          </cell>
          <cell r="C50" t="str">
            <v>S</v>
          </cell>
          <cell r="D50">
            <v>128</v>
          </cell>
          <cell r="E50" t="str">
            <v/>
          </cell>
        </row>
        <row r="51">
          <cell r="B51" t="str">
            <v>Rural settlement/rural other</v>
          </cell>
          <cell r="C51" t="str">
            <v>S</v>
          </cell>
          <cell r="D51">
            <v>91.26</v>
          </cell>
          <cell r="E51" t="str">
            <v/>
          </cell>
        </row>
        <row r="52">
          <cell r="B52" t="str">
            <v>Major urban area</v>
          </cell>
          <cell r="C52" t="str">
            <v>S</v>
          </cell>
          <cell r="D52">
            <v>63.48</v>
          </cell>
          <cell r="E52" t="str">
            <v/>
          </cell>
        </row>
        <row r="53">
          <cell r="B53" t="str">
            <v>Medium/large urban area</v>
          </cell>
          <cell r="C53" t="str">
            <v>S</v>
          </cell>
          <cell r="D53">
            <v>71.06</v>
          </cell>
          <cell r="E53" t="str">
            <v/>
          </cell>
        </row>
        <row r="54">
          <cell r="B54" t="str">
            <v>Small urban/rural area</v>
          </cell>
          <cell r="C54" t="str">
            <v>S</v>
          </cell>
          <cell r="D54">
            <v>78.37</v>
          </cell>
          <cell r="E54" t="str">
            <v/>
          </cell>
        </row>
        <row r="55">
          <cell r="B55" t="str">
            <v>Quintile 1 (least deprived)</v>
          </cell>
          <cell r="C55" t="str">
            <v>S</v>
          </cell>
          <cell r="D55">
            <v>150.61000000000001</v>
          </cell>
          <cell r="E55" t="str">
            <v/>
          </cell>
        </row>
        <row r="56">
          <cell r="B56" t="str">
            <v>Quintile 2</v>
          </cell>
          <cell r="C56" t="str">
            <v>S</v>
          </cell>
          <cell r="D56">
            <v>117.28</v>
          </cell>
          <cell r="E56" t="str">
            <v/>
          </cell>
        </row>
        <row r="57">
          <cell r="B57" t="str">
            <v>Quintile 3</v>
          </cell>
          <cell r="C57" t="str">
            <v>S</v>
          </cell>
          <cell r="D57">
            <v>71.73</v>
          </cell>
          <cell r="E57" t="str">
            <v/>
          </cell>
        </row>
        <row r="58">
          <cell r="B58" t="str">
            <v>Quintile 4</v>
          </cell>
          <cell r="C58" t="str">
            <v>S</v>
          </cell>
          <cell r="D58">
            <v>70.84</v>
          </cell>
          <cell r="E58" t="str">
            <v/>
          </cell>
        </row>
        <row r="59">
          <cell r="B59" t="str">
            <v>Quintile 5 (most deprived)</v>
          </cell>
          <cell r="C59" t="str">
            <v>S</v>
          </cell>
          <cell r="D59">
            <v>84.8</v>
          </cell>
          <cell r="E59" t="str">
            <v/>
          </cell>
        </row>
        <row r="60">
          <cell r="B60" t="str">
            <v>Did not have partner within last 12 months</v>
          </cell>
          <cell r="C60">
            <v>11</v>
          </cell>
          <cell r="D60">
            <v>43.07</v>
          </cell>
          <cell r="E60" t="str">
            <v>#</v>
          </cell>
        </row>
        <row r="61">
          <cell r="B61" t="str">
            <v>Has ever had a partner</v>
          </cell>
          <cell r="C61">
            <v>10</v>
          </cell>
          <cell r="D61">
            <v>45.74</v>
          </cell>
          <cell r="E61" t="str">
            <v>#</v>
          </cell>
        </row>
        <row r="62">
          <cell r="B62" t="str">
            <v>Has never had a partner</v>
          </cell>
          <cell r="C62" t="str">
            <v>S</v>
          </cell>
          <cell r="D62">
            <v>128.19</v>
          </cell>
          <cell r="E62" t="str">
            <v/>
          </cell>
        </row>
        <row r="63">
          <cell r="B63" t="str">
            <v>Non-partnered</v>
          </cell>
          <cell r="C63">
            <v>11</v>
          </cell>
          <cell r="D63">
            <v>43.07</v>
          </cell>
          <cell r="E63" t="str">
            <v>#</v>
          </cell>
        </row>
        <row r="64">
          <cell r="B64" t="str">
            <v>Never married and never in a civil union</v>
          </cell>
          <cell r="C64" t="str">
            <v>S</v>
          </cell>
          <cell r="D64">
            <v>68.27</v>
          </cell>
          <cell r="E64" t="str">
            <v/>
          </cell>
        </row>
        <row r="65">
          <cell r="B65" t="str">
            <v>Divorced</v>
          </cell>
          <cell r="C65" t="str">
            <v>S</v>
          </cell>
          <cell r="D65">
            <v>95.37</v>
          </cell>
          <cell r="E65" t="str">
            <v/>
          </cell>
        </row>
        <row r="66">
          <cell r="B66" t="str">
            <v>Widowed/surviving partner</v>
          </cell>
          <cell r="C66" t="str">
            <v>S</v>
          </cell>
          <cell r="D66">
            <v>184.17</v>
          </cell>
          <cell r="E66" t="str">
            <v/>
          </cell>
        </row>
        <row r="67">
          <cell r="B67" t="str">
            <v>Separated</v>
          </cell>
          <cell r="C67" t="str">
            <v>S</v>
          </cell>
          <cell r="D67">
            <v>75.8</v>
          </cell>
          <cell r="E67" t="str">
            <v/>
          </cell>
        </row>
        <row r="68">
          <cell r="B68" t="str">
            <v>Married/civil union/de facto</v>
          </cell>
          <cell r="C68" t="str">
            <v>S</v>
          </cell>
          <cell r="D68">
            <v>196.03</v>
          </cell>
          <cell r="E68" t="str">
            <v/>
          </cell>
        </row>
        <row r="69">
          <cell r="B69" t="str">
            <v>Adults with disability</v>
          </cell>
          <cell r="C69" t="str">
            <v>S</v>
          </cell>
          <cell r="D69">
            <v>121.53</v>
          </cell>
          <cell r="E69" t="str">
            <v/>
          </cell>
        </row>
        <row r="70">
          <cell r="B70" t="str">
            <v>Adults without disability</v>
          </cell>
          <cell r="C70">
            <v>11</v>
          </cell>
          <cell r="D70">
            <v>44.41</v>
          </cell>
          <cell r="E70" t="str">
            <v>#</v>
          </cell>
        </row>
        <row r="71">
          <cell r="B71" t="str">
            <v>Low level of psychological distress</v>
          </cell>
          <cell r="C71">
            <v>11</v>
          </cell>
          <cell r="D71">
            <v>45.3</v>
          </cell>
          <cell r="E71" t="str">
            <v>#</v>
          </cell>
        </row>
        <row r="72">
          <cell r="B72" t="str">
            <v>Moderate level of psychological distress</v>
          </cell>
          <cell r="C72" t="str">
            <v>S</v>
          </cell>
          <cell r="D72">
            <v>146.37</v>
          </cell>
          <cell r="E72" t="str">
            <v/>
          </cell>
        </row>
        <row r="73">
          <cell r="B73" t="str">
            <v>High level of psychological distress</v>
          </cell>
          <cell r="C73" t="str">
            <v>S</v>
          </cell>
          <cell r="D73">
            <v>139.91</v>
          </cell>
          <cell r="E73" t="str">
            <v/>
          </cell>
        </row>
        <row r="74">
          <cell r="B74" t="str">
            <v>No probable serious mental illness</v>
          </cell>
          <cell r="C74">
            <v>11</v>
          </cell>
          <cell r="D74">
            <v>45.3</v>
          </cell>
          <cell r="E74" t="str">
            <v>#</v>
          </cell>
        </row>
        <row r="75">
          <cell r="B75" t="str">
            <v>Probable serious mental illness</v>
          </cell>
          <cell r="C75" t="str">
            <v>S</v>
          </cell>
          <cell r="D75">
            <v>146.37</v>
          </cell>
          <cell r="E75" t="str">
            <v/>
          </cell>
        </row>
        <row r="76">
          <cell r="B76" t="str">
            <v>Employed</v>
          </cell>
          <cell r="C76" t="str">
            <v>S</v>
          </cell>
          <cell r="D76">
            <v>61.09</v>
          </cell>
          <cell r="E76" t="str">
            <v/>
          </cell>
        </row>
        <row r="77">
          <cell r="B77" t="str">
            <v>Unemployed</v>
          </cell>
          <cell r="C77" t="str">
            <v>S</v>
          </cell>
          <cell r="D77">
            <v>107.61</v>
          </cell>
          <cell r="E77" t="str">
            <v/>
          </cell>
        </row>
        <row r="78">
          <cell r="B78" t="str">
            <v>Retired</v>
          </cell>
          <cell r="C78" t="str">
            <v>S</v>
          </cell>
          <cell r="D78">
            <v>180.28</v>
          </cell>
          <cell r="E78" t="str">
            <v/>
          </cell>
        </row>
        <row r="79">
          <cell r="B79" t="str">
            <v>Home or caring duties or voluntary work</v>
          </cell>
          <cell r="C79" t="str">
            <v>S</v>
          </cell>
          <cell r="D79">
            <v>96.67</v>
          </cell>
          <cell r="E79" t="str">
            <v/>
          </cell>
        </row>
        <row r="80">
          <cell r="B80" t="str">
            <v>Not employed, studying</v>
          </cell>
          <cell r="C80" t="str">
            <v>S</v>
          </cell>
          <cell r="D80">
            <v>140.44</v>
          </cell>
          <cell r="E80" t="str">
            <v/>
          </cell>
        </row>
        <row r="81">
          <cell r="B81" t="str">
            <v>Not employed, not actively seeking work/unable to work</v>
          </cell>
          <cell r="C81" t="str">
            <v>S</v>
          </cell>
          <cell r="D81">
            <v>199.04</v>
          </cell>
          <cell r="E81" t="str">
            <v/>
          </cell>
        </row>
        <row r="82">
          <cell r="B82" t="str">
            <v>Other employment status</v>
          </cell>
          <cell r="C82" t="str">
            <v>S</v>
          </cell>
          <cell r="D82">
            <v>118.57</v>
          </cell>
          <cell r="E82" t="str">
            <v/>
          </cell>
        </row>
        <row r="83">
          <cell r="B83" t="str">
            <v>Not in the labour force</v>
          </cell>
          <cell r="C83" t="str">
            <v>S</v>
          </cell>
          <cell r="D83">
            <v>64.56</v>
          </cell>
          <cell r="E83" t="str">
            <v/>
          </cell>
        </row>
        <row r="84">
          <cell r="B84" t="str">
            <v>Personal income: $20,000 or less</v>
          </cell>
          <cell r="C84" t="str">
            <v>S</v>
          </cell>
          <cell r="D84">
            <v>78.81</v>
          </cell>
          <cell r="E84" t="str">
            <v/>
          </cell>
        </row>
        <row r="85">
          <cell r="B85" t="str">
            <v>Personal income: $20,001–$40,000</v>
          </cell>
          <cell r="C85" t="str">
            <v>S</v>
          </cell>
          <cell r="D85">
            <v>63.52</v>
          </cell>
          <cell r="E85" t="str">
            <v/>
          </cell>
        </row>
        <row r="86">
          <cell r="B86" t="str">
            <v>Personal income: $40,001–$60,000</v>
          </cell>
          <cell r="C86" t="str">
            <v>S</v>
          </cell>
          <cell r="D86">
            <v>110.48</v>
          </cell>
          <cell r="E86" t="str">
            <v/>
          </cell>
        </row>
        <row r="87">
          <cell r="B87" t="str">
            <v>Personal income: $60,001 or more</v>
          </cell>
          <cell r="C87" t="str">
            <v>S</v>
          </cell>
          <cell r="D87">
            <v>99.66</v>
          </cell>
          <cell r="E87" t="str">
            <v/>
          </cell>
        </row>
        <row r="88">
          <cell r="B88" t="str">
            <v>Household income: $40,000 or less</v>
          </cell>
          <cell r="C88" t="str">
            <v>S</v>
          </cell>
          <cell r="D88">
            <v>54.79</v>
          </cell>
          <cell r="E88" t="str">
            <v/>
          </cell>
        </row>
        <row r="89">
          <cell r="B89" t="str">
            <v>Household income: $40,001–$60,000</v>
          </cell>
          <cell r="C89" t="str">
            <v>S</v>
          </cell>
          <cell r="D89">
            <v>135.4</v>
          </cell>
          <cell r="E89" t="str">
            <v/>
          </cell>
        </row>
        <row r="90">
          <cell r="B90" t="str">
            <v>Household income: $60,001–$100,000</v>
          </cell>
          <cell r="C90" t="str">
            <v>S</v>
          </cell>
          <cell r="D90">
            <v>76.98</v>
          </cell>
          <cell r="E90" t="str">
            <v/>
          </cell>
        </row>
        <row r="91">
          <cell r="B91" t="str">
            <v>Household income: $100,001 or more</v>
          </cell>
          <cell r="C91" t="str">
            <v>S</v>
          </cell>
          <cell r="D91">
            <v>131.05000000000001</v>
          </cell>
          <cell r="E91" t="str">
            <v/>
          </cell>
        </row>
        <row r="92">
          <cell r="B92" t="str">
            <v>Not at all limited</v>
          </cell>
          <cell r="C92" t="str">
            <v>S</v>
          </cell>
          <cell r="D92">
            <v>87.05</v>
          </cell>
          <cell r="E92" t="str">
            <v/>
          </cell>
        </row>
        <row r="93">
          <cell r="B93" t="str">
            <v>A little limited</v>
          </cell>
          <cell r="C93" t="str">
            <v>S</v>
          </cell>
          <cell r="D93">
            <v>199.05</v>
          </cell>
          <cell r="E93" t="str">
            <v/>
          </cell>
        </row>
        <row r="94">
          <cell r="B94" t="str">
            <v>Quite limited</v>
          </cell>
          <cell r="C94" t="str">
            <v>S</v>
          </cell>
          <cell r="D94">
            <v>157.9</v>
          </cell>
          <cell r="E94" t="str">
            <v/>
          </cell>
        </row>
        <row r="95">
          <cell r="B95" t="str">
            <v>Very limited</v>
          </cell>
          <cell r="C95" t="str">
            <v>S</v>
          </cell>
          <cell r="D95">
            <v>98.66</v>
          </cell>
          <cell r="E95" t="str">
            <v/>
          </cell>
        </row>
        <row r="96">
          <cell r="B96" t="str">
            <v>Couldn't buy it</v>
          </cell>
          <cell r="C96" t="str">
            <v>S</v>
          </cell>
          <cell r="D96">
            <v>58.27</v>
          </cell>
          <cell r="E96" t="str">
            <v/>
          </cell>
        </row>
        <row r="97">
          <cell r="B97" t="str">
            <v>Not at all limited</v>
          </cell>
          <cell r="C97" t="str">
            <v>S</v>
          </cell>
          <cell r="D97">
            <v>87.05</v>
          </cell>
          <cell r="E97" t="str">
            <v/>
          </cell>
        </row>
        <row r="98">
          <cell r="B98" t="str">
            <v>A little limited</v>
          </cell>
          <cell r="C98" t="str">
            <v>S</v>
          </cell>
          <cell r="D98">
            <v>199.05</v>
          </cell>
          <cell r="E98" t="str">
            <v/>
          </cell>
        </row>
        <row r="99">
          <cell r="B99" t="str">
            <v>Quite or very limited</v>
          </cell>
          <cell r="C99" t="str">
            <v>S</v>
          </cell>
          <cell r="D99">
            <v>83.55</v>
          </cell>
          <cell r="E99" t="str">
            <v/>
          </cell>
        </row>
        <row r="100">
          <cell r="B100" t="str">
            <v>Couldn't buy it</v>
          </cell>
          <cell r="C100" t="str">
            <v>S</v>
          </cell>
          <cell r="D100">
            <v>58.27</v>
          </cell>
          <cell r="E100" t="str">
            <v/>
          </cell>
        </row>
        <row r="101">
          <cell r="B101" t="str">
            <v>Yes, can meet unexpected expense</v>
          </cell>
          <cell r="C101" t="str">
            <v>S</v>
          </cell>
          <cell r="D101">
            <v>68.319999999999993</v>
          </cell>
          <cell r="E101" t="str">
            <v/>
          </cell>
        </row>
        <row r="102">
          <cell r="B102" t="str">
            <v>No, cannot meet unexpected expense</v>
          </cell>
          <cell r="C102" t="str">
            <v>S</v>
          </cell>
          <cell r="D102">
            <v>54.75</v>
          </cell>
          <cell r="E102" t="str">
            <v/>
          </cell>
        </row>
        <row r="103">
          <cell r="B103" t="str">
            <v>Household had no vehicle access</v>
          </cell>
          <cell r="C103" t="str">
            <v>S</v>
          </cell>
          <cell r="D103">
            <v>78.67</v>
          </cell>
          <cell r="E103" t="str">
            <v/>
          </cell>
        </row>
        <row r="104">
          <cell r="B104" t="str">
            <v>Household had vehicle access</v>
          </cell>
          <cell r="C104">
            <v>10</v>
          </cell>
          <cell r="D104">
            <v>45.79</v>
          </cell>
          <cell r="E104" t="str">
            <v>#</v>
          </cell>
        </row>
        <row r="105">
          <cell r="B105" t="str">
            <v>Household had no access to device</v>
          </cell>
          <cell r="C105" t="str">
            <v>S</v>
          </cell>
          <cell r="D105">
            <v>199.04</v>
          </cell>
          <cell r="E105" t="str">
            <v/>
          </cell>
        </row>
        <row r="106">
          <cell r="B106" t="str">
            <v>Household had access to device</v>
          </cell>
          <cell r="C106">
            <v>11</v>
          </cell>
          <cell r="D106">
            <v>43.8</v>
          </cell>
          <cell r="E106" t="str">
            <v>#</v>
          </cell>
        </row>
        <row r="107">
          <cell r="B107" t="str">
            <v>One person household</v>
          </cell>
          <cell r="C107" t="str">
            <v>S</v>
          </cell>
          <cell r="D107">
            <v>58.95</v>
          </cell>
          <cell r="E107" t="str">
            <v/>
          </cell>
        </row>
        <row r="108">
          <cell r="B108" t="str">
            <v>One parent with child(ren)</v>
          </cell>
          <cell r="C108" t="str">
            <v>S</v>
          </cell>
          <cell r="D108">
            <v>57.35</v>
          </cell>
          <cell r="E108" t="str">
            <v/>
          </cell>
        </row>
        <row r="109">
          <cell r="B109" t="str">
            <v>Other multi-person household</v>
          </cell>
          <cell r="C109" t="str">
            <v>S</v>
          </cell>
          <cell r="D109">
            <v>137.43</v>
          </cell>
          <cell r="E109" t="str">
            <v/>
          </cell>
        </row>
        <row r="110">
          <cell r="B110" t="str">
            <v>Other household with couple and/or child</v>
          </cell>
          <cell r="C110" t="str">
            <v>S</v>
          </cell>
          <cell r="D110">
            <v>109.2</v>
          </cell>
          <cell r="E110" t="str">
            <v/>
          </cell>
        </row>
        <row r="111">
          <cell r="B111" t="str">
            <v>One-person household</v>
          </cell>
          <cell r="C111" t="str">
            <v>S</v>
          </cell>
          <cell r="D111">
            <v>58.95</v>
          </cell>
          <cell r="E111" t="str">
            <v/>
          </cell>
        </row>
        <row r="112">
          <cell r="B112" t="str">
            <v>Two-people household</v>
          </cell>
          <cell r="C112" t="str">
            <v>S</v>
          </cell>
          <cell r="D112">
            <v>90.36</v>
          </cell>
          <cell r="E112" t="str">
            <v/>
          </cell>
        </row>
        <row r="113">
          <cell r="B113" t="str">
            <v>Three-people household</v>
          </cell>
          <cell r="C113" t="str">
            <v>S</v>
          </cell>
          <cell r="D113">
            <v>60.81</v>
          </cell>
          <cell r="E113" t="str">
            <v/>
          </cell>
        </row>
        <row r="114">
          <cell r="B114" t="str">
            <v>Four-people household</v>
          </cell>
          <cell r="C114" t="str">
            <v>S</v>
          </cell>
          <cell r="D114">
            <v>118.53</v>
          </cell>
          <cell r="E114" t="str">
            <v/>
          </cell>
        </row>
        <row r="115">
          <cell r="B115" t="str">
            <v>Five-or-more-people household</v>
          </cell>
          <cell r="C115" t="str">
            <v>S</v>
          </cell>
          <cell r="D115">
            <v>99.62</v>
          </cell>
          <cell r="E115" t="str">
            <v/>
          </cell>
        </row>
        <row r="116">
          <cell r="B116" t="str">
            <v>No children in household</v>
          </cell>
          <cell r="C116" t="str">
            <v>S</v>
          </cell>
          <cell r="D116">
            <v>57.44</v>
          </cell>
          <cell r="E116" t="str">
            <v/>
          </cell>
        </row>
        <row r="117">
          <cell r="B117" t="str">
            <v>One-child household</v>
          </cell>
          <cell r="C117" t="str">
            <v>S</v>
          </cell>
          <cell r="D117">
            <v>91.5</v>
          </cell>
          <cell r="E117" t="str">
            <v/>
          </cell>
        </row>
        <row r="118">
          <cell r="B118" t="str">
            <v>Two-or-more-children household</v>
          </cell>
          <cell r="C118" t="str">
            <v>S</v>
          </cell>
          <cell r="D118">
            <v>66.900000000000006</v>
          </cell>
          <cell r="E118" t="str">
            <v/>
          </cell>
        </row>
        <row r="119">
          <cell r="B119" t="str">
            <v>No children in household</v>
          </cell>
          <cell r="C119" t="str">
            <v>S</v>
          </cell>
          <cell r="D119">
            <v>57.44</v>
          </cell>
          <cell r="E119" t="str">
            <v/>
          </cell>
        </row>
        <row r="120">
          <cell r="B120" t="str">
            <v>One-or-more-children household</v>
          </cell>
          <cell r="C120" t="str">
            <v>S</v>
          </cell>
          <cell r="D120">
            <v>58.56</v>
          </cell>
          <cell r="E120" t="str">
            <v/>
          </cell>
        </row>
        <row r="121">
          <cell r="B121" t="str">
            <v>Yes, lived at current address</v>
          </cell>
          <cell r="C121" t="str">
            <v>S</v>
          </cell>
          <cell r="D121">
            <v>54.39</v>
          </cell>
          <cell r="E121" t="str">
            <v/>
          </cell>
        </row>
        <row r="122">
          <cell r="B122" t="str">
            <v>No, did not live at current address</v>
          </cell>
          <cell r="C122" t="str">
            <v>S</v>
          </cell>
          <cell r="D122">
            <v>76.94</v>
          </cell>
          <cell r="E122" t="str">
            <v/>
          </cell>
        </row>
        <row r="123">
          <cell r="B123" t="str">
            <v>Owned</v>
          </cell>
          <cell r="C123" t="str">
            <v>S</v>
          </cell>
          <cell r="D123">
            <v>69.66</v>
          </cell>
          <cell r="E123" t="str">
            <v/>
          </cell>
        </row>
        <row r="124">
          <cell r="B124" t="str">
            <v>Rented, private</v>
          </cell>
          <cell r="C124" t="str">
            <v>S</v>
          </cell>
          <cell r="D124">
            <v>64.34</v>
          </cell>
          <cell r="E124" t="str">
            <v/>
          </cell>
        </row>
        <row r="125">
          <cell r="B125" t="str">
            <v>Rented, government</v>
          </cell>
          <cell r="C125" t="str">
            <v>S</v>
          </cell>
          <cell r="D125">
            <v>130.6</v>
          </cell>
          <cell r="E125" t="str">
            <v/>
          </cell>
        </row>
        <row r="127">
          <cell r="B127"/>
          <cell r="C127"/>
          <cell r="D127"/>
          <cell r="E127"/>
        </row>
        <row r="128">
          <cell r="B128"/>
          <cell r="C128"/>
          <cell r="D128"/>
          <cell r="E128"/>
        </row>
        <row r="129">
          <cell r="B129"/>
          <cell r="C129"/>
          <cell r="D129"/>
          <cell r="E129"/>
        </row>
        <row r="130">
          <cell r="B130"/>
          <cell r="C130"/>
          <cell r="D130"/>
          <cell r="E130"/>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F69E-1DAB-426B-9049-4D2CC8BEF2C3}">
  <sheetPr codeName="Sheet1"/>
  <dimension ref="A1:G45"/>
  <sheetViews>
    <sheetView showGridLines="0" tabSelected="1" zoomScaleNormal="100" workbookViewId="0">
      <selection activeCell="E16" sqref="E16"/>
    </sheetView>
  </sheetViews>
  <sheetFormatPr defaultColWidth="9.1796875" defaultRowHeight="14"/>
  <cols>
    <col min="1" max="1" width="2.81640625" style="68" customWidth="1"/>
    <col min="2" max="2" width="4.1796875" style="68" customWidth="1"/>
    <col min="3" max="3" width="53.453125" style="68" customWidth="1"/>
    <col min="4" max="4" width="10.453125" style="68" customWidth="1"/>
    <col min="5" max="5" width="135.26953125" style="68" customWidth="1"/>
    <col min="6" max="6" width="12.54296875" style="68" customWidth="1"/>
    <col min="7" max="16384" width="9.1796875" style="68"/>
  </cols>
  <sheetData>
    <row r="1" spans="1:7">
      <c r="A1" s="1"/>
      <c r="B1" s="1"/>
      <c r="C1" s="1"/>
      <c r="D1" s="1"/>
      <c r="E1" s="1"/>
      <c r="F1" s="1"/>
      <c r="G1" s="1"/>
    </row>
    <row r="2" spans="1:7">
      <c r="A2" s="1"/>
      <c r="B2" s="1"/>
      <c r="C2" s="1"/>
      <c r="D2" s="1"/>
      <c r="E2" s="1"/>
      <c r="F2" s="1"/>
      <c r="G2" s="1"/>
    </row>
    <row r="3" spans="1:7" ht="14.25" customHeight="1">
      <c r="A3" s="1"/>
      <c r="B3" s="1"/>
      <c r="E3" s="217"/>
      <c r="F3" s="70"/>
      <c r="G3" s="71"/>
    </row>
    <row r="4" spans="1:7" ht="14.25" customHeight="1">
      <c r="A4" s="1"/>
      <c r="B4" s="1"/>
      <c r="C4" s="70"/>
      <c r="D4" s="70"/>
      <c r="E4" s="217"/>
      <c r="F4" s="70"/>
      <c r="G4" s="71"/>
    </row>
    <row r="5" spans="1:7" ht="14.25" customHeight="1">
      <c r="A5" s="1"/>
      <c r="B5" s="1"/>
      <c r="C5" s="70"/>
      <c r="D5" s="70"/>
      <c r="E5" s="217"/>
      <c r="F5" s="70"/>
      <c r="G5" s="71"/>
    </row>
    <row r="6" spans="1:7" ht="14.25" customHeight="1">
      <c r="A6" s="1"/>
      <c r="B6" s="1"/>
      <c r="C6" s="70"/>
      <c r="D6" s="70"/>
      <c r="E6" s="70"/>
      <c r="F6" s="70"/>
      <c r="G6" s="1"/>
    </row>
    <row r="7" spans="1:7">
      <c r="A7" s="1"/>
      <c r="B7" s="1"/>
      <c r="C7" s="1"/>
      <c r="D7" s="1"/>
      <c r="E7" s="1"/>
      <c r="F7" s="1"/>
      <c r="G7" s="1"/>
    </row>
    <row r="8" spans="1:7">
      <c r="A8" s="1"/>
      <c r="B8" s="1"/>
      <c r="C8" s="1"/>
      <c r="D8" s="1"/>
      <c r="E8" s="1"/>
      <c r="F8" s="1"/>
      <c r="G8" s="1"/>
    </row>
    <row r="9" spans="1:7" ht="15.75" customHeight="1">
      <c r="B9" s="72" t="s">
        <v>58</v>
      </c>
      <c r="C9" s="73"/>
      <c r="D9" s="73"/>
      <c r="E9" s="74"/>
      <c r="F9" s="75"/>
    </row>
    <row r="10" spans="1:7" ht="21" customHeight="1">
      <c r="B10" s="76" t="s">
        <v>63</v>
      </c>
      <c r="C10" s="77" t="s">
        <v>64</v>
      </c>
      <c r="D10" s="77"/>
      <c r="E10" s="218" t="s">
        <v>65</v>
      </c>
      <c r="F10" s="218"/>
    </row>
    <row r="11" spans="1:7" ht="21" customHeight="1">
      <c r="B11" s="76" t="s">
        <v>66</v>
      </c>
      <c r="C11" s="77" t="s">
        <v>67</v>
      </c>
      <c r="D11" s="77"/>
      <c r="E11" s="218" t="s">
        <v>68</v>
      </c>
      <c r="F11" s="218"/>
    </row>
    <row r="12" spans="1:7" s="140" customFormat="1" ht="21" customHeight="1">
      <c r="B12" s="138" t="s">
        <v>215</v>
      </c>
      <c r="C12" s="77" t="s">
        <v>212</v>
      </c>
      <c r="D12" s="77"/>
      <c r="E12" s="218" t="s">
        <v>400</v>
      </c>
      <c r="F12" s="218"/>
    </row>
    <row r="13" spans="1:7" ht="43.9" customHeight="1">
      <c r="B13" s="219" t="s">
        <v>69</v>
      </c>
      <c r="C13" s="219"/>
      <c r="D13" s="75" t="s">
        <v>70</v>
      </c>
      <c r="E13" s="75" t="s">
        <v>71</v>
      </c>
      <c r="F13" s="78" t="s">
        <v>72</v>
      </c>
    </row>
    <row r="14" spans="1:7" s="168" customFormat="1" ht="36" customHeight="1">
      <c r="B14" s="182">
        <v>1</v>
      </c>
      <c r="C14" s="190" t="s">
        <v>380</v>
      </c>
      <c r="D14" s="186">
        <v>1.1000000000000001</v>
      </c>
      <c r="E14" s="79" t="s">
        <v>381</v>
      </c>
      <c r="F14" s="199">
        <v>2.2000000000000002</v>
      </c>
    </row>
    <row r="15" spans="1:7" ht="23.25" customHeight="1">
      <c r="B15" s="209">
        <v>2</v>
      </c>
      <c r="C15" s="220" t="s">
        <v>253</v>
      </c>
      <c r="D15" s="186">
        <v>2.1</v>
      </c>
      <c r="E15" s="79" t="s">
        <v>254</v>
      </c>
      <c r="F15" s="213">
        <v>2.4</v>
      </c>
    </row>
    <row r="16" spans="1:7" s="168" customFormat="1" ht="23.25" customHeight="1">
      <c r="B16" s="209"/>
      <c r="C16" s="210"/>
      <c r="D16" s="187">
        <v>2.2000000000000002</v>
      </c>
      <c r="E16" s="79" t="s">
        <v>255</v>
      </c>
      <c r="F16" s="214"/>
    </row>
    <row r="17" spans="2:6" s="69" customFormat="1" ht="23.25" customHeight="1">
      <c r="B17" s="209"/>
      <c r="C17" s="210"/>
      <c r="D17" s="188">
        <v>2.2999999999999998</v>
      </c>
      <c r="E17" s="79" t="s">
        <v>256</v>
      </c>
      <c r="F17" s="214"/>
    </row>
    <row r="18" spans="2:6" s="168" customFormat="1" ht="23.25" customHeight="1">
      <c r="B18" s="209"/>
      <c r="C18" s="210"/>
      <c r="D18" s="188" t="s">
        <v>376</v>
      </c>
      <c r="E18" s="79" t="s">
        <v>377</v>
      </c>
      <c r="F18" s="214"/>
    </row>
    <row r="19" spans="2:6" ht="21.75" customHeight="1">
      <c r="B19" s="209"/>
      <c r="C19" s="221"/>
      <c r="D19" s="189">
        <v>2.4</v>
      </c>
      <c r="E19" s="80" t="s">
        <v>257</v>
      </c>
      <c r="F19" s="222"/>
    </row>
    <row r="20" spans="2:6" ht="24" customHeight="1">
      <c r="B20" s="209">
        <v>3</v>
      </c>
      <c r="C20" s="210" t="s">
        <v>265</v>
      </c>
      <c r="D20" s="186">
        <v>3.1</v>
      </c>
      <c r="E20" s="79" t="s">
        <v>258</v>
      </c>
      <c r="F20" s="213">
        <v>2.5</v>
      </c>
    </row>
    <row r="21" spans="2:6" s="168" customFormat="1" ht="24" customHeight="1">
      <c r="B21" s="209"/>
      <c r="C21" s="210"/>
      <c r="D21" s="187" t="s">
        <v>341</v>
      </c>
      <c r="E21" s="136" t="s">
        <v>259</v>
      </c>
      <c r="F21" s="214"/>
    </row>
    <row r="22" spans="2:6" s="168" customFormat="1" ht="24" customHeight="1">
      <c r="B22" s="209"/>
      <c r="C22" s="210"/>
      <c r="D22" s="187">
        <v>3.2</v>
      </c>
      <c r="E22" s="136" t="s">
        <v>260</v>
      </c>
      <c r="F22" s="214"/>
    </row>
    <row r="23" spans="2:6" s="168" customFormat="1" ht="24" customHeight="1">
      <c r="B23" s="209"/>
      <c r="C23" s="210"/>
      <c r="D23" s="187" t="s">
        <v>342</v>
      </c>
      <c r="E23" s="136" t="s">
        <v>261</v>
      </c>
      <c r="F23" s="214"/>
    </row>
    <row r="24" spans="2:6" s="168" customFormat="1" ht="24" customHeight="1">
      <c r="B24" s="209"/>
      <c r="C24" s="210"/>
      <c r="D24" s="187">
        <v>3.3</v>
      </c>
      <c r="E24" s="136" t="s">
        <v>262</v>
      </c>
      <c r="F24" s="214"/>
    </row>
    <row r="25" spans="2:6" s="168" customFormat="1" ht="24" customHeight="1">
      <c r="B25" s="209"/>
      <c r="C25" s="210"/>
      <c r="D25" s="187" t="s">
        <v>343</v>
      </c>
      <c r="E25" s="136" t="s">
        <v>263</v>
      </c>
      <c r="F25" s="214"/>
    </row>
    <row r="26" spans="2:6" s="69" customFormat="1" ht="24" customHeight="1">
      <c r="B26" s="209"/>
      <c r="C26" s="210"/>
      <c r="D26" s="188">
        <v>3.4</v>
      </c>
      <c r="E26" s="136" t="s">
        <v>264</v>
      </c>
      <c r="F26" s="214"/>
    </row>
    <row r="27" spans="2:6" s="168" customFormat="1" ht="24" customHeight="1">
      <c r="B27" s="209"/>
      <c r="C27" s="210"/>
      <c r="D27" s="187">
        <v>3.5</v>
      </c>
      <c r="E27" s="136" t="s">
        <v>266</v>
      </c>
      <c r="F27" s="214"/>
    </row>
    <row r="28" spans="2:6" s="168" customFormat="1" ht="24" customHeight="1">
      <c r="B28" s="209"/>
      <c r="C28" s="211"/>
      <c r="D28" s="188">
        <v>3.6</v>
      </c>
      <c r="E28" s="79" t="s">
        <v>394</v>
      </c>
      <c r="F28" s="215"/>
    </row>
    <row r="29" spans="2:6" s="168" customFormat="1" ht="24" customHeight="1">
      <c r="B29" s="209"/>
      <c r="C29" s="211"/>
      <c r="D29" s="188">
        <v>3.7</v>
      </c>
      <c r="E29" s="79" t="s">
        <v>395</v>
      </c>
      <c r="F29" s="215"/>
    </row>
    <row r="30" spans="2:6" ht="21.75" customHeight="1">
      <c r="B30" s="209"/>
      <c r="C30" s="212"/>
      <c r="D30" s="205">
        <v>3.8</v>
      </c>
      <c r="E30" s="79" t="s">
        <v>398</v>
      </c>
      <c r="F30" s="216"/>
    </row>
    <row r="31" spans="2:6" s="61" customFormat="1">
      <c r="B31" s="206" t="s">
        <v>73</v>
      </c>
    </row>
    <row r="33" spans="2:5">
      <c r="B33" s="81" t="s">
        <v>74</v>
      </c>
    </row>
    <row r="34" spans="2:5">
      <c r="B34" s="82" t="s">
        <v>75</v>
      </c>
    </row>
    <row r="35" spans="2:5">
      <c r="B35" s="83"/>
    </row>
    <row r="36" spans="2:5">
      <c r="B36" s="84" t="s">
        <v>76</v>
      </c>
    </row>
    <row r="37" spans="2:5" ht="14.5">
      <c r="B37" s="141" t="s">
        <v>268</v>
      </c>
      <c r="C37" s="61"/>
      <c r="D37" s="61"/>
      <c r="E37" s="61"/>
    </row>
    <row r="38" spans="2:5">
      <c r="B38" s="83"/>
    </row>
    <row r="39" spans="2:5">
      <c r="B39" s="85" t="s">
        <v>267</v>
      </c>
      <c r="C39" s="86"/>
      <c r="D39" s="86"/>
      <c r="E39" s="86"/>
    </row>
    <row r="40" spans="2:5" ht="14.25" customHeight="1">
      <c r="B40" s="208" t="s">
        <v>77</v>
      </c>
      <c r="C40" s="208"/>
      <c r="D40" s="208"/>
      <c r="E40" s="208"/>
    </row>
    <row r="41" spans="2:5">
      <c r="B41" s="208"/>
      <c r="C41" s="208"/>
      <c r="D41" s="208"/>
      <c r="E41" s="208"/>
    </row>
    <row r="42" spans="2:5">
      <c r="B42" s="208"/>
      <c r="C42" s="208"/>
      <c r="D42" s="208"/>
      <c r="E42" s="208"/>
    </row>
    <row r="43" spans="2:5">
      <c r="B43" s="208"/>
      <c r="C43" s="208"/>
      <c r="D43" s="208"/>
      <c r="E43" s="208"/>
    </row>
    <row r="44" spans="2:5">
      <c r="B44" s="208"/>
      <c r="C44" s="208"/>
      <c r="D44" s="208"/>
      <c r="E44" s="208"/>
    </row>
    <row r="45" spans="2:5">
      <c r="C45" s="87"/>
      <c r="D45" s="87"/>
      <c r="E45" s="87"/>
    </row>
  </sheetData>
  <mergeCells count="12">
    <mergeCell ref="B40:E44"/>
    <mergeCell ref="B20:B30"/>
    <mergeCell ref="C20:C30"/>
    <mergeCell ref="F20:F30"/>
    <mergeCell ref="E3:E5"/>
    <mergeCell ref="E10:F10"/>
    <mergeCell ref="E11:F11"/>
    <mergeCell ref="B13:C13"/>
    <mergeCell ref="B15:B19"/>
    <mergeCell ref="C15:C19"/>
    <mergeCell ref="F15:F19"/>
    <mergeCell ref="E12:F12"/>
  </mergeCells>
  <hyperlinks>
    <hyperlink ref="C10" location="About!A1" display="About the data tables" xr:uid="{488BA5A0-7966-4493-9AF5-A31E2FE3B874}"/>
    <hyperlink ref="C11" location="Terms!A1" display="Terms and definitions" xr:uid="{A1E1D733-7009-405E-B8CD-66B040F8ED4E}"/>
    <hyperlink ref="B34" r:id="rId1" xr:uid="{D90FC8A1-B030-48CA-AD39-EAD53EEF0035}"/>
    <hyperlink ref="B31" r:id="rId2" display="1 The New Zealand Crime and Victims Survey (NZCVS) Key findings report (Descriptive statistics - Cycle 1) (available at Resources and results)" xr:uid="{55F09135-CFE3-4ADC-A2BE-E0F55F8D63DF}"/>
    <hyperlink ref="C12" location="Report!A1" display="Where to find data tables for report tables and figures" xr:uid="{9368C4B0-F286-467A-B75E-67DD9F846C93}"/>
    <hyperlink ref="D15" location="'2.1'!A1" display="'2.1'!A1" xr:uid="{C8D73EFC-D718-4D10-A3BF-29860F5AA471}"/>
    <hyperlink ref="D16" location="'2.2'!A1" display="'2.2'!A1" xr:uid="{5F8D82E0-9CF6-4BF1-84D2-2841EC83AC54}"/>
    <hyperlink ref="D17" location="'2.3'!A1" display="'2.3'!A1" xr:uid="{CB26D3DF-5BA2-4BB9-B499-1AB50812AABF}"/>
    <hyperlink ref="D19" location="'2.4'!A1" display="'2.4'!A1" xr:uid="{5A2A482C-B1E1-467F-BDF8-5922E3C935EB}"/>
    <hyperlink ref="D20" location="'3.1'!A1" display="'3.1'!A1" xr:uid="{BC621319-DBBC-47A0-800D-4516D6E49DF4}"/>
    <hyperlink ref="D21" location="'3.1a'!A1" display="3.1a" xr:uid="{4373A0C9-0390-4A1C-8415-4D900F9FE1CE}"/>
    <hyperlink ref="D22" location="'3.2'!A1" display="'3.2'!A1" xr:uid="{78585750-5B1A-41A2-B56A-54F37C2AB176}"/>
    <hyperlink ref="D23" location="'3.2a'!A1" display="3.2a" xr:uid="{A799190A-BE3E-4801-9EA0-2D52D5DDBE13}"/>
    <hyperlink ref="D24" location="'2.3'!A1" display="'2.3'!A1" xr:uid="{C812B3B2-9B37-476F-97D2-615737E317B5}"/>
    <hyperlink ref="D25" location="'3.3a'!A1" display="3.3a" xr:uid="{CA7B23A9-D72D-4F28-B14C-5F5F6B12F141}"/>
    <hyperlink ref="D26" location="'3.4'!A1" display="'3.4'!A1" xr:uid="{0EA7C0CC-DB37-498F-AED7-EC03C4161EE7}"/>
    <hyperlink ref="D27" location="'3.5'!A1" display="'3.5'!A1" xr:uid="{B174EDC1-B57D-40D1-8666-34EE721997F5}"/>
    <hyperlink ref="C15:C19" location="'1.1'!A1" display="Prevalence of offending by family members and controlling behaviours by intimate partners, by demographics" xr:uid="{1CBAE7F6-3426-4F8A-97C9-D9296C49B5D5}"/>
    <hyperlink ref="C20:C30" location="'2.1'!A1" display="Prevalence of help-seeking behaviours for offending by family members and controlling behaviours by intimate partners" xr:uid="{DAB71753-8984-4033-AE68-80689BAB38ED}"/>
    <hyperlink ref="D14" location="'1.1'!A1" display="'1.1'!A1" xr:uid="{E551B63B-AC3C-4537-8F79-1F7565F24D1B}"/>
    <hyperlink ref="D18" location="'2.3a'!A1" display="2.3a" xr:uid="{D0E0AAA6-0708-47AB-B08E-C9D5EADC86B9}"/>
    <hyperlink ref="D28" location="'3.6'!A1" display="'3.6'!A1" xr:uid="{25D6F094-849B-4AB5-BFAB-CD0BD1C005C7}"/>
    <hyperlink ref="D30" location="'3.8'!A1" display="'3.8'!A1" xr:uid="{DE625E03-6ABC-4183-A4B8-81A0011CB0BB}"/>
    <hyperlink ref="D29" location="'3.7'!A1" display="'3.7'!A1" xr:uid="{B58A8197-EFD8-4726-BD18-27B4CABF0BAA}"/>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E5DDD-1430-428F-A4E6-480EF91AC48E}">
  <dimension ref="A1:Q88"/>
  <sheetViews>
    <sheetView showGridLines="0" topLeftCell="A52" zoomScaleNormal="100" workbookViewId="0">
      <selection activeCell="Q20" sqref="Q20"/>
    </sheetView>
  </sheetViews>
  <sheetFormatPr defaultColWidth="9.1796875" defaultRowHeight="14.5"/>
  <cols>
    <col min="1" max="1" width="48.453125" style="165" customWidth="1"/>
    <col min="2" max="2" width="11.54296875" style="165" customWidth="1"/>
    <col min="3" max="3" width="7" style="165" bestFit="1" customWidth="1"/>
    <col min="4" max="4" width="5.1796875" style="165" bestFit="1" customWidth="1"/>
    <col min="5" max="5" width="2.7265625" style="165" customWidth="1"/>
    <col min="6" max="6" width="11.54296875" style="165" customWidth="1"/>
    <col min="7" max="7" width="6" style="165" bestFit="1" customWidth="1"/>
    <col min="8" max="9" width="2" style="165" bestFit="1" customWidth="1"/>
    <col min="10" max="10" width="2.7265625" style="165" customWidth="1"/>
    <col min="11" max="11" width="3" style="165" customWidth="1"/>
    <col min="12" max="16384" width="9.1796875" style="165"/>
  </cols>
  <sheetData>
    <row r="1" spans="1:17" s="1" customFormat="1" ht="14">
      <c r="B1" s="35"/>
      <c r="C1" s="35"/>
      <c r="D1" s="35"/>
      <c r="F1" s="35"/>
      <c r="G1" s="35"/>
      <c r="H1" s="35"/>
    </row>
    <row r="2" spans="1:17" s="1" customFormat="1" ht="14">
      <c r="B2" s="35"/>
      <c r="C2" s="35"/>
      <c r="D2" s="35"/>
      <c r="F2" s="35"/>
      <c r="G2" s="35"/>
      <c r="H2" s="35"/>
    </row>
    <row r="3" spans="1:17" s="1" customFormat="1" ht="14">
      <c r="B3" s="35"/>
      <c r="C3" s="35"/>
      <c r="D3" s="35"/>
      <c r="F3" s="35"/>
      <c r="G3" s="35"/>
      <c r="H3" s="35"/>
    </row>
    <row r="4" spans="1:17" s="1" customFormat="1" ht="18" customHeight="1">
      <c r="B4" s="35"/>
      <c r="C4" s="35"/>
      <c r="D4" s="35"/>
      <c r="F4" s="35"/>
      <c r="G4" s="35"/>
      <c r="H4" s="35"/>
    </row>
    <row r="5" spans="1:17" s="1" customFormat="1" ht="17.25" customHeight="1">
      <c r="B5" s="35"/>
      <c r="C5" s="35"/>
      <c r="D5" s="35"/>
      <c r="F5" s="35"/>
      <c r="G5" s="35"/>
      <c r="H5" s="35"/>
      <c r="L5" s="135"/>
      <c r="M5" s="135"/>
      <c r="N5" s="135"/>
      <c r="O5" s="135"/>
    </row>
    <row r="6" spans="1:17" s="1" customFormat="1" ht="25.9" customHeight="1">
      <c r="A6" s="3" t="s">
        <v>350</v>
      </c>
      <c r="B6" s="4"/>
      <c r="C6" s="4"/>
      <c r="D6" s="4"/>
      <c r="E6" s="4"/>
      <c r="F6" s="4"/>
      <c r="G6" s="4"/>
      <c r="H6" s="4"/>
      <c r="I6" s="4"/>
      <c r="J6" s="4"/>
    </row>
    <row r="7" spans="1:17" s="1" customFormat="1" ht="14">
      <c r="A7" s="5"/>
      <c r="B7" s="35"/>
      <c r="C7" s="35"/>
      <c r="D7" s="35"/>
      <c r="F7" s="35"/>
      <c r="G7" s="35"/>
      <c r="H7" s="35"/>
    </row>
    <row r="8" spans="1:17" s="2" customFormat="1" ht="13">
      <c r="A8" s="2" t="s">
        <v>351</v>
      </c>
      <c r="B8" s="7"/>
      <c r="C8" s="7"/>
      <c r="D8" s="7"/>
      <c r="F8" s="7"/>
      <c r="G8" s="7"/>
      <c r="H8" s="7"/>
    </row>
    <row r="9" spans="1:17" s="2" customFormat="1" ht="58.15" customHeight="1">
      <c r="A9" s="134" t="s">
        <v>217</v>
      </c>
      <c r="B9" s="286" t="s">
        <v>51</v>
      </c>
      <c r="C9" s="287"/>
      <c r="D9" s="288"/>
      <c r="F9" s="295" t="s">
        <v>8</v>
      </c>
      <c r="G9" s="296"/>
      <c r="H9" s="296"/>
      <c r="I9" s="297"/>
    </row>
    <row r="10" spans="1:17" s="2" customFormat="1" ht="12.5">
      <c r="A10" s="11"/>
      <c r="B10" s="51" t="s">
        <v>43</v>
      </c>
      <c r="C10" s="289" t="s">
        <v>6</v>
      </c>
      <c r="D10" s="290"/>
      <c r="F10" s="51" t="s">
        <v>4</v>
      </c>
      <c r="G10" s="289" t="s">
        <v>44</v>
      </c>
      <c r="H10" s="291"/>
      <c r="I10" s="292"/>
    </row>
    <row r="11" spans="1:17" s="2" customFormat="1" ht="13">
      <c r="A11" s="39" t="s">
        <v>229</v>
      </c>
      <c r="B11" s="36">
        <f>VLOOKUP($A11,'[6]AllFV 2.1'!$B$4:$F$130,2,FALSE)</f>
        <v>57</v>
      </c>
      <c r="C11" s="20">
        <f>VLOOKUP($A11,'[6]AllFV 2.1'!$B$4:$F$130,3,FALSE)</f>
        <v>16.940000000000001</v>
      </c>
      <c r="D11" s="36" t="str">
        <f>VLOOKUP($A11,'[6]AllFV 2.1'!$B$4:$F$130,4,FALSE)</f>
        <v/>
      </c>
      <c r="F11" s="36">
        <f>VLOOKUP($A11,'[6]AllFV 1.1'!$B$4:$F$130,2,FALSE)</f>
        <v>1.42</v>
      </c>
      <c r="G11" s="20">
        <f>VLOOKUP($A11,'[6]AllFV 1.1'!$B$4:$F$130,3,FALSE)</f>
        <v>0.24</v>
      </c>
      <c r="H11" s="20" t="str">
        <f>VLOOKUP($A11,'[6]AllFV 1.1'!$B$4:$F$130,4,FALSE)</f>
        <v>.</v>
      </c>
      <c r="I11" s="53" t="str">
        <f>VLOOKUP($A11,'[6]AllFV 1.1'!$B$4:$F$130,5,FALSE)</f>
        <v/>
      </c>
    </row>
    <row r="12" spans="1:17" s="2" customFormat="1" ht="13">
      <c r="A12" s="40" t="s">
        <v>54</v>
      </c>
      <c r="B12" s="45"/>
      <c r="C12" s="45"/>
      <c r="D12" s="45"/>
      <c r="F12" s="45"/>
      <c r="G12" s="45"/>
      <c r="H12" s="33"/>
      <c r="I12" s="15"/>
    </row>
    <row r="13" spans="1:17" s="2" customFormat="1" ht="12.5">
      <c r="A13" s="17" t="s">
        <v>11</v>
      </c>
      <c r="B13" s="45">
        <f>VLOOKUP($A13,'[6]AllFV 2.1'!$B$4:$F$130,2,FALSE)</f>
        <v>11</v>
      </c>
      <c r="C13" s="15">
        <f>VLOOKUP($A13,'[6]AllFV 2.1'!$B$4:$F$130,3,FALSE)</f>
        <v>35.659999999999997</v>
      </c>
      <c r="D13" s="45" t="str">
        <f>VLOOKUP($A13,'[6]AllFV 2.1'!$B$4:$F$130,4,FALSE)</f>
        <v>#</v>
      </c>
      <c r="F13" s="45">
        <f>VLOOKUP($A13,'[6]AllFV 1.1'!$B$4:$F$130,2,FALSE)</f>
        <v>0.55000000000000004</v>
      </c>
      <c r="G13" s="15">
        <f>VLOOKUP($A13,'[6]AllFV 1.1'!$B$4:$F$130,3,FALSE)</f>
        <v>0.19</v>
      </c>
      <c r="H13" s="13" t="str">
        <f>VLOOKUP($A13,'[6]AllFV 1.1'!$B$4:$F$130,4,FALSE)</f>
        <v>.‡</v>
      </c>
      <c r="I13" s="15" t="str">
        <f>VLOOKUP($A13,'[6]AllFV 1.1'!$B$4:$F$130,5,FALSE)</f>
        <v>*</v>
      </c>
    </row>
    <row r="14" spans="1:17" s="2" customFormat="1" ht="12.5">
      <c r="A14" s="17" t="s">
        <v>12</v>
      </c>
      <c r="B14" s="45">
        <f>VLOOKUP($A14,'[6]AllFV 2.1'!$B$4:$F$130,2,FALSE)</f>
        <v>46</v>
      </c>
      <c r="C14" s="15">
        <f>VLOOKUP($A14,'[6]AllFV 2.1'!$B$4:$F$130,3,FALSE)</f>
        <v>17.82</v>
      </c>
      <c r="D14" s="45" t="str">
        <f>VLOOKUP($A14,'[6]AllFV 2.1'!$B$4:$F$130,4,FALSE)</f>
        <v/>
      </c>
      <c r="F14" s="45">
        <f>VLOOKUP($A14,'[6]AllFV 1.1'!$B$4:$F$130,2,FALSE)</f>
        <v>2.27</v>
      </c>
      <c r="G14" s="15">
        <f>VLOOKUP($A14,'[6]AllFV 1.1'!$B$4:$F$130,3,FALSE)</f>
        <v>0.4</v>
      </c>
      <c r="H14" s="13" t="str">
        <f>VLOOKUP($A14,'[6]AllFV 1.1'!$B$4:$F$130,4,FALSE)</f>
        <v>.</v>
      </c>
      <c r="I14" s="15" t="str">
        <f>VLOOKUP($A14,'[6]AllFV 1.1'!$B$4:$F$130,5,FALSE)</f>
        <v>*</v>
      </c>
    </row>
    <row r="15" spans="1:17" s="2" customFormat="1" ht="12.5">
      <c r="A15" s="17" t="s">
        <v>55</v>
      </c>
      <c r="B15" s="45" t="str">
        <f>VLOOKUP($A15,'[6]AllFV 2.1'!$B$4:$F$130,2,FALSE)</f>
        <v>S</v>
      </c>
      <c r="C15" s="15">
        <f>VLOOKUP($A15,'[6]AllFV 2.1'!$B$4:$F$130,3,FALSE)</f>
        <v>140.43</v>
      </c>
      <c r="D15" s="45" t="str">
        <f>VLOOKUP($A15,'[6]AllFV 2.1'!$B$4:$F$130,4,FALSE)</f>
        <v/>
      </c>
      <c r="F15" s="45" t="str">
        <f>VLOOKUP($A15,'[6]AllFV 1.1'!$B$4:$F$130,2,FALSE)</f>
        <v>SŜ</v>
      </c>
      <c r="G15" s="15">
        <f>VLOOKUP($A15,'[6]AllFV 1.1'!$B$4:$F$130,3,FALSE)</f>
        <v>4.93</v>
      </c>
      <c r="H15" s="13" t="str">
        <f>VLOOKUP($A15,'[6]AllFV 1.1'!$B$4:$F$130,4,FALSE)</f>
        <v/>
      </c>
      <c r="I15" s="15" t="str">
        <f>VLOOKUP($A15,'[6]AllFV 1.1'!$B$4:$F$130,5,FALSE)</f>
        <v/>
      </c>
    </row>
    <row r="16" spans="1:17" s="2" customFormat="1" ht="12.5">
      <c r="A16" s="17"/>
      <c r="B16" s="45"/>
      <c r="C16" s="15"/>
      <c r="D16" s="45"/>
      <c r="F16" s="45"/>
      <c r="G16" s="15"/>
      <c r="H16" s="13"/>
      <c r="I16" s="15"/>
      <c r="N16" s="31"/>
      <c r="O16" s="31"/>
      <c r="P16" s="31"/>
      <c r="Q16" s="31"/>
    </row>
    <row r="17" spans="1:17" s="2" customFormat="1" ht="13">
      <c r="A17" s="40" t="s">
        <v>60</v>
      </c>
      <c r="B17" s="45"/>
      <c r="C17" s="15"/>
      <c r="D17" s="45"/>
      <c r="F17" s="45"/>
      <c r="G17" s="15"/>
      <c r="H17" s="13"/>
      <c r="I17" s="15"/>
      <c r="N17" s="31"/>
      <c r="O17" s="31"/>
      <c r="P17" s="31"/>
      <c r="Q17" s="31"/>
    </row>
    <row r="18" spans="1:17" s="2" customFormat="1" ht="12.5">
      <c r="A18" s="17" t="s">
        <v>219</v>
      </c>
      <c r="B18" s="45">
        <f>VLOOKUP($A18,'[6]AllFV 2.1'!$B$4:$F$130,2,FALSE)</f>
        <v>52</v>
      </c>
      <c r="C18" s="15">
        <f>VLOOKUP($A18,'[6]AllFV 2.1'!$B$4:$F$130,3,FALSE)</f>
        <v>17.8</v>
      </c>
      <c r="D18" s="45" t="str">
        <f>VLOOKUP($A18,'[6]AllFV 2.1'!$B$4:$F$130,4,FALSE)</f>
        <v/>
      </c>
      <c r="F18" s="45">
        <f>VLOOKUP($A18,'[6]AllFV 1.1'!$B$4:$F$130,2,FALSE)</f>
        <v>1.35</v>
      </c>
      <c r="G18" s="15">
        <f>VLOOKUP($A18,'[6]AllFV 1.1'!$B$4:$F$130,3,FALSE)</f>
        <v>0.24</v>
      </c>
      <c r="H18" s="13" t="str">
        <f>VLOOKUP($A18,'[6]AllFV 1.1'!$B$4:$F$130,4,FALSE)</f>
        <v>.</v>
      </c>
      <c r="I18" s="15" t="str">
        <f>VLOOKUP($A18,'[6]AllFV 1.1'!$B$4:$F$130,5,FALSE)</f>
        <v/>
      </c>
      <c r="N18" s="31"/>
      <c r="O18" s="31"/>
      <c r="P18" s="31"/>
      <c r="Q18" s="31"/>
    </row>
    <row r="19" spans="1:17" s="2" customFormat="1" ht="12.5">
      <c r="A19" s="17" t="s">
        <v>13</v>
      </c>
      <c r="B19" s="45" t="str">
        <f>VLOOKUP($A19,'[6]AllFV 2.1'!$B$4:$F$130,2,FALSE)</f>
        <v>S</v>
      </c>
      <c r="C19" s="15">
        <f>VLOOKUP($A19,'[6]AllFV 2.1'!$B$4:$F$130,3,FALSE)</f>
        <v>125.16</v>
      </c>
      <c r="D19" s="45" t="str">
        <f>VLOOKUP($A19,'[6]AllFV 2.1'!$B$4:$F$130,4,FALSE)</f>
        <v/>
      </c>
      <c r="F19" s="45" t="str">
        <f>VLOOKUP($A19,'[6]AllFV 1.1'!$B$4:$F$130,2,FALSE)</f>
        <v>SŜ</v>
      </c>
      <c r="G19" s="15">
        <f>VLOOKUP($A19,'[6]AllFV 1.1'!$B$4:$F$130,3,FALSE)</f>
        <v>3.1</v>
      </c>
      <c r="H19" s="13" t="str">
        <f>VLOOKUP($A19,'[6]AllFV 1.1'!$B$4:$F$130,4,FALSE)</f>
        <v/>
      </c>
      <c r="I19" s="15" t="str">
        <f>VLOOKUP($A19,'[6]AllFV 1.1'!$B$4:$F$130,5,FALSE)</f>
        <v/>
      </c>
      <c r="J19" s="12"/>
      <c r="N19" s="31"/>
      <c r="O19" s="31"/>
      <c r="P19" s="31"/>
      <c r="Q19" s="31"/>
    </row>
    <row r="20" spans="1:17" s="2" customFormat="1" ht="12.5">
      <c r="A20" s="17" t="s">
        <v>14</v>
      </c>
      <c r="B20" s="45" t="str">
        <f>VLOOKUP($A20,'[6]AllFV 2.1'!$B$4:$F$130,2,FALSE)</f>
        <v>S</v>
      </c>
      <c r="C20" s="15">
        <f>VLOOKUP($A20,'[6]AllFV 2.1'!$B$4:$F$130,3,FALSE)</f>
        <v>63.3</v>
      </c>
      <c r="D20" s="45" t="str">
        <f>VLOOKUP($A20,'[6]AllFV 2.1'!$B$4:$F$130,4,FALSE)</f>
        <v/>
      </c>
      <c r="F20" s="45" t="str">
        <f>VLOOKUP($A20,'[6]AllFV 1.1'!$B$4:$F$130,2,FALSE)</f>
        <v>SŜ</v>
      </c>
      <c r="G20" s="15">
        <f>VLOOKUP($A20,'[6]AllFV 1.1'!$B$4:$F$130,3,FALSE)</f>
        <v>3.02</v>
      </c>
      <c r="H20" s="13" t="str">
        <f>VLOOKUP($A20,'[6]AllFV 1.1'!$B$4:$F$130,4,FALSE)</f>
        <v/>
      </c>
      <c r="I20" s="15" t="str">
        <f>VLOOKUP($A20,'[6]AllFV 1.1'!$B$4:$F$130,5,FALSE)</f>
        <v/>
      </c>
      <c r="J20" s="12"/>
    </row>
    <row r="21" spans="1:17" s="2" customFormat="1" ht="12.5">
      <c r="A21" s="17" t="s">
        <v>220</v>
      </c>
      <c r="B21" s="45" t="str">
        <f>VLOOKUP($A21,'[6]AllFV 2.1'!$B$4:$F$130,2,FALSE)</f>
        <v>S</v>
      </c>
      <c r="C21" s="15">
        <f>VLOOKUP($A21,'[6]AllFV 2.1'!$B$4:$F$130,3,FALSE)</f>
        <v>141.41</v>
      </c>
      <c r="D21" s="45" t="str">
        <f>VLOOKUP($A21,'[6]AllFV 2.1'!$B$4:$F$130,4,FALSE)</f>
        <v/>
      </c>
      <c r="F21" s="45" t="str">
        <f>VLOOKUP($A21,'[6]AllFV 1.1'!$B$4:$F$130,2,FALSE)</f>
        <v>SŜ</v>
      </c>
      <c r="G21" s="15">
        <f>VLOOKUP($A21,'[6]AllFV 1.1'!$B$4:$F$130,3,FALSE)</f>
        <v>5.25</v>
      </c>
      <c r="H21" s="13" t="str">
        <f>VLOOKUP($A21,'[6]AllFV 1.1'!$B$4:$F$130,4,FALSE)</f>
        <v/>
      </c>
      <c r="I21" s="15" t="str">
        <f>VLOOKUP($A21,'[6]AllFV 1.1'!$B$4:$F$130,5,FALSE)</f>
        <v/>
      </c>
      <c r="J21" s="12"/>
    </row>
    <row r="22" spans="1:17" s="2" customFormat="1" ht="12.5">
      <c r="A22" s="17"/>
      <c r="B22" s="45"/>
      <c r="C22" s="15"/>
      <c r="D22" s="45"/>
      <c r="F22" s="45"/>
      <c r="G22" s="15"/>
      <c r="H22" s="13"/>
      <c r="I22" s="15"/>
    </row>
    <row r="23" spans="1:17" s="2" customFormat="1" ht="13">
      <c r="A23" s="40" t="s">
        <v>15</v>
      </c>
      <c r="B23" s="45"/>
      <c r="C23" s="15"/>
      <c r="D23" s="45"/>
      <c r="F23" s="45"/>
      <c r="G23" s="15"/>
      <c r="H23" s="13"/>
      <c r="I23" s="15"/>
    </row>
    <row r="24" spans="1:17" s="2" customFormat="1" ht="12.5">
      <c r="A24" s="17" t="s">
        <v>56</v>
      </c>
      <c r="B24" s="45">
        <f>VLOOKUP($A24,'[6]AllFV 2.1'!$B$4:$F$130,2,FALSE)</f>
        <v>17</v>
      </c>
      <c r="C24" s="15">
        <f>VLOOKUP($A24,'[6]AllFV 2.1'!$B$4:$F$130,3,FALSE)</f>
        <v>28.52</v>
      </c>
      <c r="D24" s="45" t="str">
        <f>VLOOKUP($A24,'[6]AllFV 2.1'!$B$4:$F$130,4,FALSE)</f>
        <v>#</v>
      </c>
      <c r="F24" s="45">
        <f>VLOOKUP($A24,'[6]AllFV 1.1'!$B$4:$F$130,2,FALSE)</f>
        <v>2.0299999999999998</v>
      </c>
      <c r="G24" s="15">
        <f>VLOOKUP($A24,'[6]AllFV 1.1'!$B$4:$F$130,3,FALSE)</f>
        <v>0.57999999999999996</v>
      </c>
      <c r="H24" s="13" t="str">
        <f>VLOOKUP($A24,'[6]AllFV 1.1'!$B$4:$F$130,4,FALSE)</f>
        <v>.‡</v>
      </c>
      <c r="I24" s="15" t="str">
        <f>VLOOKUP($A24,'[6]AllFV 1.1'!$B$4:$F$130,5,FALSE)</f>
        <v/>
      </c>
    </row>
    <row r="25" spans="1:17" s="2" customFormat="1" ht="12.5">
      <c r="A25" s="17" t="s">
        <v>57</v>
      </c>
      <c r="B25" s="45">
        <f>VLOOKUP($A25,'[6]AllFV 2.1'!$B$4:$F$130,2,FALSE)</f>
        <v>37</v>
      </c>
      <c r="C25" s="15">
        <f>VLOOKUP($A25,'[6]AllFV 2.1'!$B$4:$F$130,3,FALSE)</f>
        <v>21.77</v>
      </c>
      <c r="D25" s="45" t="str">
        <f>VLOOKUP($A25,'[6]AllFV 2.1'!$B$4:$F$130,4,FALSE)</f>
        <v>#</v>
      </c>
      <c r="F25" s="45">
        <f>VLOOKUP($A25,'[6]AllFV 1.1'!$B$4:$F$130,2,FALSE)</f>
        <v>1.55</v>
      </c>
      <c r="G25" s="15">
        <f>VLOOKUP($A25,'[6]AllFV 1.1'!$B$4:$F$130,3,FALSE)</f>
        <v>0.34</v>
      </c>
      <c r="H25" s="13" t="str">
        <f>VLOOKUP($A25,'[6]AllFV 1.1'!$B$4:$F$130,4,FALSE)</f>
        <v>.‡</v>
      </c>
      <c r="I25" s="15" t="str">
        <f>VLOOKUP($A25,'[6]AllFV 1.1'!$B$4:$F$130,5,FALSE)</f>
        <v/>
      </c>
    </row>
    <row r="26" spans="1:17" s="2" customFormat="1" ht="12.5">
      <c r="A26" s="17" t="s">
        <v>16</v>
      </c>
      <c r="B26" s="45" t="str">
        <f>VLOOKUP($A26,'[6]AllFV 2.1'!$B$4:$F$130,2,FALSE)</f>
        <v>S</v>
      </c>
      <c r="C26" s="15">
        <f>VLOOKUP($A26,'[6]AllFV 2.1'!$B$4:$F$130,3,FALSE)</f>
        <v>57.58</v>
      </c>
      <c r="D26" s="45" t="str">
        <f>VLOOKUP($A26,'[6]AllFV 2.1'!$B$4:$F$130,4,FALSE)</f>
        <v/>
      </c>
      <c r="F26" s="45" t="str">
        <f>VLOOKUP($A26,'[6]AllFV 1.1'!$B$4:$F$130,2,FALSE)</f>
        <v>SŜ</v>
      </c>
      <c r="G26" s="15">
        <f>VLOOKUP($A26,'[6]AllFV 1.1'!$B$4:$F$130,3,FALSE)</f>
        <v>0.23</v>
      </c>
      <c r="H26" s="13" t="str">
        <f>VLOOKUP($A26,'[6]AllFV 1.1'!$B$4:$F$130,4,FALSE)</f>
        <v/>
      </c>
      <c r="I26" s="15" t="str">
        <f>VLOOKUP($A26,'[6]AllFV 1.1'!$B$4:$F$130,5,FALSE)</f>
        <v>*</v>
      </c>
    </row>
    <row r="27" spans="1:17" s="2" customFormat="1" ht="12.5">
      <c r="A27" s="17"/>
      <c r="B27" s="45"/>
      <c r="C27" s="15"/>
      <c r="D27" s="45"/>
      <c r="F27" s="45"/>
      <c r="G27" s="15"/>
      <c r="H27" s="13"/>
      <c r="I27" s="15"/>
    </row>
    <row r="28" spans="1:17" s="2" customFormat="1" ht="13">
      <c r="A28" s="40" t="s">
        <v>17</v>
      </c>
      <c r="B28" s="45"/>
      <c r="C28" s="15"/>
      <c r="D28" s="45"/>
      <c r="F28" s="45"/>
      <c r="G28" s="15"/>
      <c r="H28" s="13"/>
      <c r="I28" s="15"/>
    </row>
    <row r="29" spans="1:17" s="2" customFormat="1" ht="12.5">
      <c r="A29" s="17" t="s">
        <v>18</v>
      </c>
      <c r="B29" s="45">
        <f>VLOOKUP($A29,'[6]AllFV 2.1'!$B$4:$F$130,2,FALSE)</f>
        <v>42</v>
      </c>
      <c r="C29" s="15">
        <f>VLOOKUP($A29,'[6]AllFV 2.1'!$B$4:$F$130,3,FALSE)</f>
        <v>20.46</v>
      </c>
      <c r="D29" s="45" t="str">
        <f>VLOOKUP($A29,'[6]AllFV 2.1'!$B$4:$F$130,4,FALSE)</f>
        <v>#</v>
      </c>
      <c r="F29" s="45">
        <f>VLOOKUP($A29,'[6]AllFV 1.1'!$B$4:$F$130,2,FALSE)</f>
        <v>1.51</v>
      </c>
      <c r="G29" s="15">
        <f>VLOOKUP($A29,'[6]AllFV 1.1'!$B$4:$F$130,3,FALSE)</f>
        <v>0.31</v>
      </c>
      <c r="H29" s="13" t="str">
        <f>VLOOKUP($A29,'[6]AllFV 1.1'!$B$4:$F$130,4,FALSE)</f>
        <v>.‡</v>
      </c>
      <c r="I29" s="15" t="str">
        <f>VLOOKUP($A29,'[6]AllFV 1.1'!$B$4:$F$130,5,FALSE)</f>
        <v/>
      </c>
    </row>
    <row r="30" spans="1:17" s="2" customFormat="1" ht="12.5">
      <c r="A30" s="17" t="s">
        <v>19</v>
      </c>
      <c r="B30" s="45">
        <f>VLOOKUP($A30,'[6]AllFV 2.1'!$B$4:$F$130,2,FALSE)</f>
        <v>17</v>
      </c>
      <c r="C30" s="15">
        <f>VLOOKUP($A30,'[6]AllFV 2.1'!$B$4:$F$130,3,FALSE)</f>
        <v>25.6</v>
      </c>
      <c r="D30" s="45" t="str">
        <f>VLOOKUP($A30,'[6]AllFV 2.1'!$B$4:$F$130,4,FALSE)</f>
        <v>#</v>
      </c>
      <c r="F30" s="45">
        <f>VLOOKUP($A30,'[6]AllFV 1.1'!$B$4:$F$130,2,FALSE)</f>
        <v>2.92</v>
      </c>
      <c r="G30" s="15">
        <f>VLOOKUP($A30,'[6]AllFV 1.1'!$B$4:$F$130,3,FALSE)</f>
        <v>0.75</v>
      </c>
      <c r="H30" s="13" t="str">
        <f>VLOOKUP($A30,'[6]AllFV 1.1'!$B$4:$F$130,4,FALSE)</f>
        <v>.‡</v>
      </c>
      <c r="I30" s="15" t="str">
        <f>VLOOKUP($A30,'[6]AllFV 1.1'!$B$4:$F$130,5,FALSE)</f>
        <v>*</v>
      </c>
    </row>
    <row r="31" spans="1:17" s="2" customFormat="1" ht="12.5">
      <c r="A31" s="17" t="s">
        <v>20</v>
      </c>
      <c r="B31" s="45" t="str">
        <f>VLOOKUP($A31,'[6]AllFV 2.1'!$B$4:$F$130,2,FALSE)</f>
        <v>S</v>
      </c>
      <c r="C31" s="15">
        <f>VLOOKUP($A31,'[6]AllFV 2.1'!$B$4:$F$130,3,FALSE)</f>
        <v>54.06</v>
      </c>
      <c r="D31" s="45" t="str">
        <f>VLOOKUP($A31,'[6]AllFV 2.1'!$B$4:$F$130,4,FALSE)</f>
        <v/>
      </c>
      <c r="F31" s="45" t="str">
        <f>VLOOKUP($A31,'[6]AllFV 1.1'!$B$4:$F$130,2,FALSE)</f>
        <v>SŜ</v>
      </c>
      <c r="G31" s="15">
        <f>VLOOKUP($A31,'[6]AllFV 1.1'!$B$4:$F$130,3,FALSE)</f>
        <v>1.04</v>
      </c>
      <c r="H31" s="13" t="str">
        <f>VLOOKUP($A31,'[6]AllFV 1.1'!$B$4:$F$130,4,FALSE)</f>
        <v/>
      </c>
      <c r="I31" s="15" t="str">
        <f>VLOOKUP($A31,'[6]AllFV 1.1'!$B$4:$F$130,5,FALSE)</f>
        <v/>
      </c>
    </row>
    <row r="32" spans="1:17" s="2" customFormat="1" ht="12.5">
      <c r="A32" s="17" t="s">
        <v>37</v>
      </c>
      <c r="B32" s="45" t="str">
        <f>VLOOKUP($A32,'[6]AllFV 2.1'!$B$4:$F$130,2,FALSE)</f>
        <v>S</v>
      </c>
      <c r="C32" s="15">
        <f>VLOOKUP($A32,'[6]AllFV 2.1'!$B$4:$F$130,3,FALSE)</f>
        <v>77.56</v>
      </c>
      <c r="D32" s="45" t="str">
        <f>VLOOKUP($A32,'[6]AllFV 2.1'!$B$4:$F$130,4,FALSE)</f>
        <v/>
      </c>
      <c r="F32" s="45" t="str">
        <f>VLOOKUP($A32,'[6]AllFV 1.1'!$B$4:$F$130,2,FALSE)</f>
        <v>SŜ</v>
      </c>
      <c r="G32" s="15">
        <f>VLOOKUP($A32,'[6]AllFV 1.1'!$B$4:$F$130,3,FALSE)</f>
        <v>0.2</v>
      </c>
      <c r="H32" s="13" t="str">
        <f>VLOOKUP($A32,'[6]AllFV 1.1'!$B$4:$F$130,4,FALSE)</f>
        <v/>
      </c>
      <c r="I32" s="15" t="str">
        <f>VLOOKUP($A32,'[6]AllFV 1.1'!$B$4:$F$130,5,FALSE)</f>
        <v>*</v>
      </c>
    </row>
    <row r="33" spans="1:10" s="2" customFormat="1" ht="12.5">
      <c r="A33" s="17" t="s">
        <v>218</v>
      </c>
      <c r="B33" s="45" t="str">
        <f>VLOOKUP($A33,'[6]AllFV 2.1'!$B$4:$F$130,2,FALSE)</f>
        <v>S</v>
      </c>
      <c r="C33" s="15">
        <f>VLOOKUP($A33,'[6]AllFV 2.1'!$B$4:$F$130,3,FALSE)</f>
        <v>72.540000000000006</v>
      </c>
      <c r="D33" s="45" t="str">
        <f>VLOOKUP($A33,'[6]AllFV 2.1'!$B$4:$F$130,4,FALSE)</f>
        <v/>
      </c>
      <c r="F33" s="45" t="str">
        <f>VLOOKUP($A33,'[6]AllFV 1.1'!$B$4:$F$130,2,FALSE)</f>
        <v>SŜ</v>
      </c>
      <c r="G33" s="15">
        <f>VLOOKUP($A33,'[6]AllFV 1.1'!$B$4:$F$130,3,FALSE)</f>
        <v>0.28999999999999998</v>
      </c>
      <c r="H33" s="13" t="str">
        <f>VLOOKUP($A33,'[6]AllFV 1.1'!$B$4:$F$130,4,FALSE)</f>
        <v/>
      </c>
      <c r="I33" s="15" t="str">
        <f>VLOOKUP($A33,'[6]AllFV 1.1'!$B$4:$F$130,5,FALSE)</f>
        <v>*</v>
      </c>
    </row>
    <row r="34" spans="1:10" s="2" customFormat="1" ht="12.5">
      <c r="A34" s="41"/>
      <c r="B34" s="45"/>
      <c r="C34" s="15"/>
      <c r="D34" s="45"/>
      <c r="F34" s="45"/>
      <c r="G34" s="15"/>
      <c r="H34" s="13"/>
      <c r="I34" s="15"/>
    </row>
    <row r="35" spans="1:10" s="2" customFormat="1" ht="13">
      <c r="A35" s="42" t="s">
        <v>45</v>
      </c>
      <c r="B35" s="45"/>
      <c r="C35" s="15"/>
      <c r="D35" s="45"/>
      <c r="F35" s="45"/>
      <c r="G35" s="15"/>
      <c r="H35" s="13"/>
      <c r="I35" s="15"/>
    </row>
    <row r="36" spans="1:10" s="2" customFormat="1" ht="12.5">
      <c r="A36" s="28" t="s">
        <v>61</v>
      </c>
      <c r="B36" s="45" t="str">
        <f>VLOOKUP($A36,'[6]AllFV 2.1'!$B$4:$F$130,2,FALSE)</f>
        <v>S</v>
      </c>
      <c r="C36" s="15">
        <f>VLOOKUP($A36,'[6]AllFV 2.1'!$B$4:$F$130,3,FALSE)</f>
        <v>71.47</v>
      </c>
      <c r="D36" s="45" t="str">
        <f>VLOOKUP($A36,'[6]AllFV 2.1'!$B$4:$F$130,4,FALSE)</f>
        <v/>
      </c>
      <c r="F36" s="45" t="str">
        <f>VLOOKUP($A36,'[6]AllFV 1.1'!$B$4:$F$130,2,FALSE)</f>
        <v>SŜ</v>
      </c>
      <c r="G36" s="15">
        <f>VLOOKUP($A36,'[6]AllFV 1.1'!$B$4:$F$130,3,FALSE)</f>
        <v>1.39</v>
      </c>
      <c r="H36" s="13" t="str">
        <f>VLOOKUP($A36,'[6]AllFV 1.1'!$B$4:$F$130,4,FALSE)</f>
        <v/>
      </c>
      <c r="I36" s="15" t="str">
        <f>VLOOKUP($A36,'[6]AllFV 1.1'!$B$4:$F$130,5,FALSE)</f>
        <v/>
      </c>
    </row>
    <row r="37" spans="1:10" s="2" customFormat="1" ht="12.5">
      <c r="A37" s="28" t="s">
        <v>62</v>
      </c>
      <c r="B37" s="45">
        <f>VLOOKUP($A37,'[6]AllFV 2.1'!$B$4:$F$130,2,FALSE)</f>
        <v>54</v>
      </c>
      <c r="C37" s="15">
        <f>VLOOKUP($A37,'[6]AllFV 2.1'!$B$4:$F$130,3,FALSE)</f>
        <v>17.5</v>
      </c>
      <c r="D37" s="45" t="str">
        <f>VLOOKUP($A37,'[6]AllFV 2.1'!$B$4:$F$130,4,FALSE)</f>
        <v/>
      </c>
      <c r="F37" s="45">
        <f>VLOOKUP($A37,'[6]AllFV 1.1'!$B$4:$F$130,2,FALSE)</f>
        <v>1.4</v>
      </c>
      <c r="G37" s="15">
        <f>VLOOKUP($A37,'[6]AllFV 1.1'!$B$4:$F$130,3,FALSE)</f>
        <v>0.24</v>
      </c>
      <c r="H37" s="13" t="str">
        <f>VLOOKUP($A37,'[6]AllFV 1.1'!$B$4:$F$130,4,FALSE)</f>
        <v>.</v>
      </c>
      <c r="I37" s="15" t="str">
        <f>VLOOKUP($A37,'[6]AllFV 1.1'!$B$4:$F$130,5,FALSE)</f>
        <v/>
      </c>
    </row>
    <row r="38" spans="1:10" s="2" customFormat="1" ht="13">
      <c r="A38" s="42"/>
      <c r="B38" s="45"/>
      <c r="C38" s="15"/>
      <c r="D38" s="45"/>
      <c r="F38" s="45"/>
      <c r="G38" s="15"/>
      <c r="H38" s="13"/>
      <c r="I38" s="15"/>
    </row>
    <row r="39" spans="1:10" s="2" customFormat="1" ht="13">
      <c r="A39" s="30" t="s">
        <v>47</v>
      </c>
      <c r="B39" s="45"/>
      <c r="C39" s="15"/>
      <c r="D39" s="45"/>
      <c r="E39" s="31"/>
      <c r="F39" s="45"/>
      <c r="G39" s="15"/>
      <c r="H39" s="13"/>
      <c r="I39" s="15"/>
      <c r="J39" s="31"/>
    </row>
    <row r="40" spans="1:10" s="2" customFormat="1" ht="12.5">
      <c r="A40" s="56" t="s">
        <v>46</v>
      </c>
      <c r="B40" s="45">
        <f>VLOOKUP($A40,'[6]AllFV 2.1'!$B$4:$F$130,2,FALSE)</f>
        <v>45</v>
      </c>
      <c r="C40" s="15">
        <f>VLOOKUP($A40,'[6]AllFV 2.1'!$B$4:$F$130,3,FALSE)</f>
        <v>19.61</v>
      </c>
      <c r="D40" s="45" t="str">
        <f>VLOOKUP($A40,'[6]AllFV 2.1'!$B$4:$F$130,4,FALSE)</f>
        <v/>
      </c>
      <c r="E40" s="31"/>
      <c r="F40" s="45">
        <f>VLOOKUP($A40,'[6]AllFV 1.1'!$B$4:$F$130,2,FALSE)</f>
        <v>1.47</v>
      </c>
      <c r="G40" s="15">
        <f>VLOOKUP($A40,'[6]AllFV 1.1'!$B$4:$F$130,3,FALSE)</f>
        <v>0.28999999999999998</v>
      </c>
      <c r="H40" s="13" t="str">
        <f>VLOOKUP($A40,'[6]AllFV 1.1'!$B$4:$F$130,4,FALSE)</f>
        <v>.</v>
      </c>
      <c r="I40" s="15" t="str">
        <f>VLOOKUP($A40,'[6]AllFV 1.1'!$B$4:$F$130,5,FALSE)</f>
        <v/>
      </c>
      <c r="J40" s="31"/>
    </row>
    <row r="41" spans="1:10" s="2" customFormat="1" ht="12.5">
      <c r="A41" s="56" t="s">
        <v>320</v>
      </c>
      <c r="B41" s="45">
        <f>VLOOKUP($A41,'[6]AllFV 2.1'!$B$4:$F$130,2,FALSE)</f>
        <v>17</v>
      </c>
      <c r="C41" s="15">
        <f>VLOOKUP($A41,'[6]AllFV 2.1'!$B$4:$F$130,3,FALSE)</f>
        <v>33.49</v>
      </c>
      <c r="D41" s="45" t="str">
        <f>VLOOKUP($A41,'[6]AllFV 2.1'!$B$4:$F$130,4,FALSE)</f>
        <v>#</v>
      </c>
      <c r="E41" s="31"/>
      <c r="F41" s="45">
        <f>VLOOKUP($A41,'[6]AllFV 1.1'!$B$4:$F$130,2,FALSE)</f>
        <v>0.66</v>
      </c>
      <c r="G41" s="15">
        <f>VLOOKUP($A41,'[6]AllFV 1.1'!$B$4:$F$130,3,FALSE)</f>
        <v>0.22</v>
      </c>
      <c r="H41" s="13" t="str">
        <f>VLOOKUP($A41,'[6]AllFV 1.1'!$B$4:$F$130,4,FALSE)</f>
        <v>.‡</v>
      </c>
      <c r="I41" s="15" t="str">
        <f>VLOOKUP($A41,'[6]AllFV 1.1'!$B$4:$F$130,5,FALSE)</f>
        <v>*</v>
      </c>
      <c r="J41" s="31"/>
    </row>
    <row r="42" spans="1:10" s="2" customFormat="1" ht="12.5">
      <c r="A42" s="56" t="s">
        <v>321</v>
      </c>
      <c r="B42" s="45" t="str">
        <f>VLOOKUP($A42,'[6]AllFV 2.1'!$B$4:$F$130,2,FALSE)</f>
        <v>S</v>
      </c>
      <c r="C42" s="15">
        <f>VLOOKUP($A42,'[6]AllFV 2.1'!$B$4:$F$130,3,FALSE)</f>
        <v>53.28</v>
      </c>
      <c r="D42" s="45" t="str">
        <f>VLOOKUP($A42,'[6]AllFV 2.1'!$B$4:$F$130,4,FALSE)</f>
        <v/>
      </c>
      <c r="E42" s="31"/>
      <c r="F42" s="45" t="str">
        <f>VLOOKUP($A42,'[6]AllFV 1.1'!$B$4:$F$130,2,FALSE)</f>
        <v>SŜ</v>
      </c>
      <c r="G42" s="15">
        <f>VLOOKUP($A42,'[6]AllFV 1.1'!$B$4:$F$130,3,FALSE)</f>
        <v>1.28</v>
      </c>
      <c r="H42" s="13" t="str">
        <f>VLOOKUP($A42,'[6]AllFV 1.1'!$B$4:$F$130,4,FALSE)</f>
        <v/>
      </c>
      <c r="I42" s="15" t="str">
        <f>VLOOKUP($A42,'[6]AllFV 1.1'!$B$4:$F$130,5,FALSE)</f>
        <v/>
      </c>
      <c r="J42" s="31"/>
    </row>
    <row r="43" spans="1:10" s="2" customFormat="1" ht="12.5">
      <c r="A43" s="56" t="s">
        <v>322</v>
      </c>
      <c r="B43" s="45">
        <f>VLOOKUP($A43,'[6]AllFV 2.1'!$B$4:$F$130,2,FALSE)</f>
        <v>33</v>
      </c>
      <c r="C43" s="15">
        <f>VLOOKUP($A43,'[6]AllFV 2.1'!$B$4:$F$130,3,FALSE)</f>
        <v>20.239999999999998</v>
      </c>
      <c r="D43" s="45" t="str">
        <f>VLOOKUP($A43,'[6]AllFV 2.1'!$B$4:$F$130,4,FALSE)</f>
        <v>#</v>
      </c>
      <c r="E43" s="31"/>
      <c r="F43" s="45">
        <f>VLOOKUP($A43,'[6]AllFV 1.1'!$B$4:$F$130,2,FALSE)</f>
        <v>2.82</v>
      </c>
      <c r="G43" s="15">
        <f>VLOOKUP($A43,'[6]AllFV 1.1'!$B$4:$F$130,3,FALSE)</f>
        <v>0.56000000000000005</v>
      </c>
      <c r="H43" s="13" t="str">
        <f>VLOOKUP($A43,'[6]AllFV 1.1'!$B$4:$F$130,4,FALSE)</f>
        <v>.‡</v>
      </c>
      <c r="I43" s="15" t="str">
        <f>VLOOKUP($A43,'[6]AllFV 1.1'!$B$4:$F$130,5,FALSE)</f>
        <v>*</v>
      </c>
      <c r="J43" s="31"/>
    </row>
    <row r="44" spans="1:10" s="2" customFormat="1" ht="12.5">
      <c r="A44" s="41"/>
      <c r="B44" s="45"/>
      <c r="C44" s="15"/>
      <c r="D44" s="45"/>
      <c r="F44" s="45"/>
      <c r="G44" s="15"/>
      <c r="H44" s="13"/>
      <c r="I44" s="15"/>
    </row>
    <row r="45" spans="1:10" s="2" customFormat="1" ht="13">
      <c r="A45" s="40" t="s">
        <v>21</v>
      </c>
      <c r="B45" s="45"/>
      <c r="C45" s="15"/>
      <c r="D45" s="45"/>
      <c r="F45" s="45"/>
      <c r="G45" s="15"/>
      <c r="H45" s="13"/>
      <c r="I45" s="15"/>
    </row>
    <row r="46" spans="1:10" s="2" customFormat="1" ht="12.5">
      <c r="A46" s="17" t="s">
        <v>22</v>
      </c>
      <c r="B46" s="45">
        <f>VLOOKUP($A46,'[6]AllFV 2.1'!$B$4:$F$130,2,FALSE)</f>
        <v>18</v>
      </c>
      <c r="C46" s="15">
        <f>VLOOKUP($A46,'[6]AllFV 2.1'!$B$4:$F$130,3,FALSE)</f>
        <v>32.68</v>
      </c>
      <c r="D46" s="45" t="str">
        <f>VLOOKUP($A46,'[6]AllFV 2.1'!$B$4:$F$130,4,FALSE)</f>
        <v>#</v>
      </c>
      <c r="F46" s="45">
        <f>VLOOKUP($A46,'[6]AllFV 1.1'!$B$4:$F$130,2,FALSE)</f>
        <v>0.69</v>
      </c>
      <c r="G46" s="15">
        <f>VLOOKUP($A46,'[6]AllFV 1.1'!$B$4:$F$130,3,FALSE)</f>
        <v>0.22</v>
      </c>
      <c r="H46" s="13" t="str">
        <f>VLOOKUP($A46,'[6]AllFV 1.1'!$B$4:$F$130,4,FALSE)</f>
        <v>.‡</v>
      </c>
      <c r="I46" s="15" t="str">
        <f>VLOOKUP($A46,'[6]AllFV 1.1'!$B$4:$F$130,5,FALSE)</f>
        <v>*</v>
      </c>
    </row>
    <row r="47" spans="1:10" s="2" customFormat="1" ht="12.5">
      <c r="A47" s="17" t="s">
        <v>41</v>
      </c>
      <c r="B47" s="45">
        <f>VLOOKUP($A47,'[6]AllFV 2.1'!$B$4:$F$130,2,FALSE)</f>
        <v>18</v>
      </c>
      <c r="C47" s="15">
        <f>VLOOKUP($A47,'[6]AllFV 2.1'!$B$4:$F$130,3,FALSE)</f>
        <v>30.9</v>
      </c>
      <c r="D47" s="45" t="str">
        <f>VLOOKUP($A47,'[6]AllFV 2.1'!$B$4:$F$130,4,FALSE)</f>
        <v>#</v>
      </c>
      <c r="F47" s="45">
        <f>VLOOKUP($A47,'[6]AllFV 1.1'!$B$4:$F$130,2,FALSE)</f>
        <v>10.16</v>
      </c>
      <c r="G47" s="15">
        <f>VLOOKUP($A47,'[6]AllFV 1.1'!$B$4:$F$130,3,FALSE)</f>
        <v>2.96</v>
      </c>
      <c r="H47" s="13" t="str">
        <f>VLOOKUP($A47,'[6]AllFV 1.1'!$B$4:$F$130,4,FALSE)</f>
        <v>.‡</v>
      </c>
      <c r="I47" s="15" t="str">
        <f>VLOOKUP($A47,'[6]AllFV 1.1'!$B$4:$F$130,5,FALSE)</f>
        <v>*</v>
      </c>
    </row>
    <row r="48" spans="1:10" s="2" customFormat="1" ht="12.5">
      <c r="A48" s="17" t="s">
        <v>59</v>
      </c>
      <c r="B48" s="45" t="str">
        <f>VLOOKUP($A48,'[6]AllFV 2.1'!$B$4:$F$130,2,FALSE)</f>
        <v>S</v>
      </c>
      <c r="C48" s="15">
        <f>VLOOKUP($A48,'[6]AllFV 2.1'!$B$4:$F$130,3,FALSE)</f>
        <v>53.41</v>
      </c>
      <c r="D48" s="45" t="str">
        <f>VLOOKUP($A48,'[6]AllFV 2.1'!$B$4:$F$130,4,FALSE)</f>
        <v/>
      </c>
      <c r="F48" s="45" t="str">
        <f>VLOOKUP($A48,'[6]AllFV 1.1'!$B$4:$F$130,2,FALSE)</f>
        <v>SŜ</v>
      </c>
      <c r="G48" s="15">
        <f>VLOOKUP($A48,'[6]AllFV 1.1'!$B$4:$F$130,3,FALSE)</f>
        <v>1.48</v>
      </c>
      <c r="H48" s="13" t="str">
        <f>VLOOKUP($A48,'[6]AllFV 1.1'!$B$4:$F$130,4,FALSE)</f>
        <v/>
      </c>
      <c r="I48" s="15" t="str">
        <f>VLOOKUP($A48,'[6]AllFV 1.1'!$B$4:$F$130,5,FALSE)</f>
        <v/>
      </c>
    </row>
    <row r="49" spans="1:11" s="2" customFormat="1" ht="12.5">
      <c r="A49" s="17" t="s">
        <v>23</v>
      </c>
      <c r="B49" s="45" t="str">
        <f>VLOOKUP($A49,'[6]AllFV 2.1'!$B$4:$F$130,2,FALSE)</f>
        <v>S</v>
      </c>
      <c r="C49" s="15">
        <f>VLOOKUP($A49,'[6]AllFV 2.1'!$B$4:$F$130,3,FALSE)</f>
        <v>119.56</v>
      </c>
      <c r="D49" s="45" t="str">
        <f>VLOOKUP($A49,'[6]AllFV 2.1'!$B$4:$F$130,4,FALSE)</f>
        <v/>
      </c>
      <c r="F49" s="45" t="str">
        <f>VLOOKUP($A49,'[6]AllFV 1.1'!$B$4:$F$130,2,FALSE)</f>
        <v>SŜ</v>
      </c>
      <c r="G49" s="15">
        <f>VLOOKUP($A49,'[6]AllFV 1.1'!$B$4:$F$130,3,FALSE)</f>
        <v>0.28000000000000003</v>
      </c>
      <c r="H49" s="13" t="str">
        <f>VLOOKUP($A49,'[6]AllFV 1.1'!$B$4:$F$130,4,FALSE)</f>
        <v/>
      </c>
      <c r="I49" s="15" t="str">
        <f>VLOOKUP($A49,'[6]AllFV 1.1'!$B$4:$F$130,5,FALSE)</f>
        <v>*</v>
      </c>
    </row>
    <row r="50" spans="1:11" s="2" customFormat="1" ht="12.5">
      <c r="A50" s="17" t="s">
        <v>221</v>
      </c>
      <c r="B50" s="45">
        <f>VLOOKUP($A50,'[6]AllFV 2.1'!$B$4:$F$130,2,FALSE)</f>
        <v>16</v>
      </c>
      <c r="C50" s="15">
        <f>VLOOKUP($A50,'[6]AllFV 2.1'!$B$4:$F$130,3,FALSE)</f>
        <v>26.89</v>
      </c>
      <c r="D50" s="45" t="str">
        <f>VLOOKUP($A50,'[6]AllFV 2.1'!$B$4:$F$130,4,FALSE)</f>
        <v>#</v>
      </c>
      <c r="F50" s="45">
        <f>VLOOKUP($A50,'[6]AllFV 1.1'!$B$4:$F$130,2,FALSE)</f>
        <v>1.74</v>
      </c>
      <c r="G50" s="15">
        <f>VLOOKUP($A50,'[6]AllFV 1.1'!$B$4:$F$130,3,FALSE)</f>
        <v>0.46</v>
      </c>
      <c r="H50" s="13" t="str">
        <f>VLOOKUP($A50,'[6]AllFV 1.1'!$B$4:$F$130,4,FALSE)</f>
        <v>.‡</v>
      </c>
      <c r="I50" s="15" t="str">
        <f>VLOOKUP($A50,'[6]AllFV 1.1'!$B$4:$F$130,5,FALSE)</f>
        <v/>
      </c>
    </row>
    <row r="51" spans="1:11" s="2" customFormat="1" ht="12.5">
      <c r="A51" s="17"/>
      <c r="B51" s="45"/>
      <c r="C51" s="15"/>
      <c r="D51" s="45"/>
      <c r="F51" s="45"/>
      <c r="G51" s="15"/>
      <c r="H51" s="13"/>
      <c r="I51" s="15"/>
    </row>
    <row r="52" spans="1:11" s="2" customFormat="1" ht="13">
      <c r="A52" s="40" t="s">
        <v>24</v>
      </c>
      <c r="B52" s="45"/>
      <c r="C52" s="15"/>
      <c r="D52" s="45"/>
      <c r="F52" s="45"/>
      <c r="G52" s="15"/>
      <c r="H52" s="13"/>
      <c r="I52" s="15"/>
    </row>
    <row r="53" spans="1:11" s="2" customFormat="1" ht="12.5">
      <c r="A53" s="17" t="s">
        <v>206</v>
      </c>
      <c r="B53" s="45">
        <f>VLOOKUP($A53,'[6]AllFV 2.1'!$B$4:$F$130,2,FALSE)</f>
        <v>7</v>
      </c>
      <c r="C53" s="15">
        <f>VLOOKUP($A53,'[6]AllFV 2.1'!$B$4:$F$130,3,FALSE)</f>
        <v>27.26</v>
      </c>
      <c r="D53" s="45" t="str">
        <f>VLOOKUP($A53,'[6]AllFV 2.1'!$B$4:$F$130,4,FALSE)</f>
        <v>#</v>
      </c>
      <c r="F53" s="45">
        <f>VLOOKUP($A53,'[6]AllFV 1.1'!$B$4:$F$130,2,FALSE)</f>
        <v>1.1599999999999999</v>
      </c>
      <c r="G53" s="15">
        <f>VLOOKUP($A53,'[6]AllFV 1.1'!$B$4:$F$130,3,FALSE)</f>
        <v>0.31</v>
      </c>
      <c r="H53" s="13" t="str">
        <f>VLOOKUP($A53,'[6]AllFV 1.1'!$B$4:$F$130,4,FALSE)</f>
        <v>.‡</v>
      </c>
      <c r="I53" s="15" t="str">
        <f>VLOOKUP($A53,'[6]AllFV 1.1'!$B$4:$F$130,5,FALSE)</f>
        <v/>
      </c>
    </row>
    <row r="54" spans="1:11" s="164" customFormat="1" ht="12.5">
      <c r="A54" s="17" t="s">
        <v>26</v>
      </c>
      <c r="B54" s="45" t="str">
        <f>VLOOKUP($A54,'[6]AllFV 2.1'!$B$4:$F$130,2,FALSE)</f>
        <v>S</v>
      </c>
      <c r="C54" s="15">
        <f>VLOOKUP($A54,'[6]AllFV 2.1'!$B$4:$F$130,3,FALSE)</f>
        <v>56.93</v>
      </c>
      <c r="D54" s="45" t="str">
        <f>VLOOKUP($A54,'[6]AllFV 2.1'!$B$4:$F$130,4,FALSE)</f>
        <v/>
      </c>
      <c r="F54" s="45" t="str">
        <f>VLOOKUP($A54,'[6]AllFV 1.1'!$B$4:$F$130,2,FALSE)</f>
        <v>SŜ</v>
      </c>
      <c r="G54" s="15">
        <f>VLOOKUP($A54,'[6]AllFV 1.1'!$B$4:$F$130,3,FALSE)</f>
        <v>0.33</v>
      </c>
      <c r="H54" s="13" t="str">
        <f>VLOOKUP($A54,'[6]AllFV 1.1'!$B$4:$F$130,4,FALSE)</f>
        <v/>
      </c>
      <c r="I54" s="15" t="str">
        <f>VLOOKUP($A54,'[6]AllFV 1.1'!$B$4:$F$130,5,FALSE)</f>
        <v>*</v>
      </c>
    </row>
    <row r="55" spans="1:11" s="164" customFormat="1" ht="12.5">
      <c r="A55" s="17" t="s">
        <v>27</v>
      </c>
      <c r="B55" s="45">
        <f>VLOOKUP($A55,'[6]AllFV 2.1'!$B$4:$F$130,2,FALSE)</f>
        <v>9</v>
      </c>
      <c r="C55" s="15">
        <f>VLOOKUP($A55,'[6]AllFV 2.1'!$B$4:$F$130,3,FALSE)</f>
        <v>45.64</v>
      </c>
      <c r="D55" s="45" t="str">
        <f>VLOOKUP($A55,'[6]AllFV 2.1'!$B$4:$F$130,4,FALSE)</f>
        <v>#</v>
      </c>
      <c r="F55" s="45">
        <f>VLOOKUP($A55,'[6]AllFV 1.1'!$B$4:$F$130,2,FALSE)</f>
        <v>0.8</v>
      </c>
      <c r="G55" s="15">
        <f>VLOOKUP($A55,'[6]AllFV 1.1'!$B$4:$F$130,3,FALSE)</f>
        <v>0.36</v>
      </c>
      <c r="H55" s="13" t="str">
        <f>VLOOKUP($A55,'[6]AllFV 1.1'!$B$4:$F$130,4,FALSE)</f>
        <v>.‡</v>
      </c>
      <c r="I55" s="15" t="str">
        <f>VLOOKUP($A55,'[6]AllFV 1.1'!$B$4:$F$130,5,FALSE)</f>
        <v>*</v>
      </c>
    </row>
    <row r="56" spans="1:11" s="2" customFormat="1" ht="12.5">
      <c r="A56" s="17" t="s">
        <v>25</v>
      </c>
      <c r="B56" s="45">
        <f>VLOOKUP($A56,'[6]AllFV 2.1'!$B$4:$F$130,2,FALSE)</f>
        <v>22</v>
      </c>
      <c r="C56" s="15">
        <f>VLOOKUP($A56,'[6]AllFV 2.1'!$B$4:$F$130,3,FALSE)</f>
        <v>29.08</v>
      </c>
      <c r="D56" s="45" t="str">
        <f>VLOOKUP($A56,'[6]AllFV 2.1'!$B$4:$F$130,4,FALSE)</f>
        <v>#</v>
      </c>
      <c r="F56" s="45">
        <f>VLOOKUP($A56,'[6]AllFV 1.1'!$B$4:$F$130,2,FALSE)</f>
        <v>7.85</v>
      </c>
      <c r="G56" s="15">
        <f>VLOOKUP($A56,'[6]AllFV 1.1'!$B$4:$F$130,3,FALSE)</f>
        <v>2.27</v>
      </c>
      <c r="H56" s="13" t="str">
        <f>VLOOKUP($A56,'[6]AllFV 1.1'!$B$4:$F$130,4,FALSE)</f>
        <v>.‡</v>
      </c>
      <c r="I56" s="15" t="str">
        <f>VLOOKUP($A56,'[6]AllFV 1.1'!$B$4:$F$130,5,FALSE)</f>
        <v>*</v>
      </c>
    </row>
    <row r="57" spans="1:11" s="164" customFormat="1" ht="12.5">
      <c r="A57" s="17" t="s">
        <v>53</v>
      </c>
      <c r="B57" s="45">
        <f>VLOOKUP($A57,'[6]AllFV 2.1'!$B$4:$F$130,2,FALSE)</f>
        <v>11</v>
      </c>
      <c r="C57" s="15">
        <f>VLOOKUP($A57,'[6]AllFV 2.1'!$B$4:$F$130,3,FALSE)</f>
        <v>48.16</v>
      </c>
      <c r="D57" s="45" t="str">
        <f>VLOOKUP($A57,'[6]AllFV 2.1'!$B$4:$F$130,4,FALSE)</f>
        <v>#</v>
      </c>
      <c r="E57" s="2"/>
      <c r="F57" s="45">
        <f>VLOOKUP($A57,'[6]AllFV 1.1'!$B$4:$F$130,2,FALSE)</f>
        <v>1.51</v>
      </c>
      <c r="G57" s="15">
        <f>VLOOKUP($A57,'[6]AllFV 1.1'!$B$4:$F$130,3,FALSE)</f>
        <v>0.71</v>
      </c>
      <c r="H57" s="13" t="str">
        <f>VLOOKUP($A57,'[6]AllFV 1.1'!$B$4:$F$130,4,FALSE)</f>
        <v>.‡</v>
      </c>
      <c r="I57" s="15" t="str">
        <f>VLOOKUP($A57,'[6]AllFV 1.1'!$B$4:$F$130,5,FALSE)</f>
        <v/>
      </c>
      <c r="J57" s="2"/>
      <c r="K57" s="2"/>
    </row>
    <row r="58" spans="1:11" s="164" customFormat="1" ht="12.5">
      <c r="A58" s="17" t="s">
        <v>28</v>
      </c>
      <c r="B58" s="45" t="str">
        <f>VLOOKUP($A58,'[6]AllFV 2.1'!$B$4:$F$130,2,FALSE)</f>
        <v>S</v>
      </c>
      <c r="C58" s="15">
        <f>VLOOKUP($A58,'[6]AllFV 2.1'!$B$4:$F$130,3,FALSE)</f>
        <v>66.31</v>
      </c>
      <c r="D58" s="45" t="str">
        <f>VLOOKUP($A58,'[6]AllFV 2.1'!$B$4:$F$130,4,FALSE)</f>
        <v/>
      </c>
      <c r="F58" s="45" t="str">
        <f>VLOOKUP($A58,'[6]AllFV 1.1'!$B$4:$F$130,2,FALSE)</f>
        <v>SŜ</v>
      </c>
      <c r="G58" s="15">
        <f>VLOOKUP($A58,'[6]AllFV 1.1'!$B$4:$F$130,3,FALSE)</f>
        <v>0.7</v>
      </c>
      <c r="H58" s="13" t="str">
        <f>VLOOKUP($A58,'[6]AllFV 1.1'!$B$4:$F$130,4,FALSE)</f>
        <v/>
      </c>
      <c r="I58" s="15" t="str">
        <f>VLOOKUP($A58,'[6]AllFV 1.1'!$B$4:$F$130,5,FALSE)</f>
        <v/>
      </c>
    </row>
    <row r="59" spans="1:11" s="164" customFormat="1" ht="12.5">
      <c r="A59" s="17"/>
      <c r="B59" s="45"/>
      <c r="C59" s="15"/>
      <c r="D59" s="45"/>
      <c r="E59" s="2"/>
      <c r="F59" s="45"/>
      <c r="G59" s="15"/>
      <c r="H59" s="13"/>
      <c r="I59" s="15"/>
      <c r="J59" s="2"/>
      <c r="K59" s="2"/>
    </row>
    <row r="60" spans="1:11" s="164" customFormat="1" ht="13">
      <c r="A60" s="43" t="s">
        <v>48</v>
      </c>
      <c r="B60" s="45"/>
      <c r="C60" s="15"/>
      <c r="D60" s="45"/>
      <c r="F60" s="45"/>
      <c r="G60" s="15"/>
      <c r="H60" s="13"/>
      <c r="I60" s="15"/>
    </row>
    <row r="61" spans="1:11" s="164" customFormat="1" ht="12.5">
      <c r="A61" s="38" t="s">
        <v>49</v>
      </c>
      <c r="B61" s="45">
        <f>VLOOKUP($A61,'[6]AllFV 2.1'!$B$4:$F$130,2,FALSE)</f>
        <v>23</v>
      </c>
      <c r="C61" s="15">
        <f>VLOOKUP($A61,'[6]AllFV 2.1'!$B$4:$F$130,3,FALSE)</f>
        <v>20.64</v>
      </c>
      <c r="D61" s="45" t="str">
        <f>VLOOKUP($A61,'[6]AllFV 2.1'!$B$4:$F$130,4,FALSE)</f>
        <v>#</v>
      </c>
      <c r="E61" s="31"/>
      <c r="F61" s="45">
        <f>VLOOKUP($A61,'[6]AllFV 1.1'!$B$4:$F$130,2,FALSE)</f>
        <v>0.9</v>
      </c>
      <c r="G61" s="15">
        <f>VLOOKUP($A61,'[6]AllFV 1.1'!$B$4:$F$130,3,FALSE)</f>
        <v>0.19</v>
      </c>
      <c r="H61" s="13" t="str">
        <f>VLOOKUP($A61,'[6]AllFV 1.1'!$B$4:$F$130,4,FALSE)</f>
        <v>.‡</v>
      </c>
      <c r="I61" s="15" t="str">
        <f>VLOOKUP($A61,'[6]AllFV 1.1'!$B$4:$F$130,5,FALSE)</f>
        <v>*</v>
      </c>
      <c r="J61" s="31"/>
      <c r="K61" s="31"/>
    </row>
    <row r="62" spans="1:11" s="164" customFormat="1" ht="12.5">
      <c r="A62" s="38" t="s">
        <v>208</v>
      </c>
      <c r="B62" s="45">
        <f>VLOOKUP($A62,'[6]AllFV 2.1'!$B$4:$F$130,2,FALSE)</f>
        <v>35</v>
      </c>
      <c r="C62" s="15">
        <f>VLOOKUP($A62,'[6]AllFV 2.1'!$B$4:$F$130,3,FALSE)</f>
        <v>25.35</v>
      </c>
      <c r="D62" s="45" t="str">
        <f>VLOOKUP($A62,'[6]AllFV 2.1'!$B$4:$F$130,4,FALSE)</f>
        <v>#</v>
      </c>
      <c r="E62" s="31"/>
      <c r="F62" s="45">
        <f>VLOOKUP($A62,'[6]AllFV 1.1'!$B$4:$F$130,2,FALSE)</f>
        <v>2.2999999999999998</v>
      </c>
      <c r="G62" s="15">
        <f>VLOOKUP($A62,'[6]AllFV 1.1'!$B$4:$F$130,3,FALSE)</f>
        <v>0.59</v>
      </c>
      <c r="H62" s="13" t="str">
        <f>VLOOKUP($A62,'[6]AllFV 1.1'!$B$4:$F$130,4,FALSE)</f>
        <v>.‡</v>
      </c>
      <c r="I62" s="15" t="str">
        <f>VLOOKUP($A62,'[6]AllFV 1.1'!$B$4:$F$130,5,FALSE)</f>
        <v>*</v>
      </c>
      <c r="J62" s="31"/>
      <c r="K62" s="31"/>
    </row>
    <row r="63" spans="1:11" s="164" customFormat="1" ht="12.5">
      <c r="A63" s="38"/>
      <c r="B63" s="45"/>
      <c r="C63" s="15"/>
      <c r="D63" s="45"/>
      <c r="E63" s="31"/>
      <c r="F63" s="45"/>
      <c r="G63" s="15"/>
      <c r="H63" s="13"/>
      <c r="I63" s="15"/>
      <c r="J63" s="31"/>
      <c r="K63" s="31"/>
    </row>
    <row r="64" spans="1:11" s="2" customFormat="1" ht="13">
      <c r="A64" s="40" t="s">
        <v>32</v>
      </c>
      <c r="B64" s="45"/>
      <c r="C64" s="15"/>
      <c r="D64" s="45"/>
      <c r="F64" s="45"/>
      <c r="G64" s="15"/>
      <c r="H64" s="13"/>
      <c r="I64" s="15"/>
    </row>
    <row r="65" spans="1:11" s="2" customFormat="1" ht="12.5">
      <c r="A65" s="17" t="s">
        <v>33</v>
      </c>
      <c r="B65" s="45">
        <f>VLOOKUP($A65,'[6]AllFV 2.1'!$B$4:$F$130,2,FALSE)</f>
        <v>33</v>
      </c>
      <c r="C65" s="15">
        <f>VLOOKUP($A65,'[6]AllFV 2.1'!$B$4:$F$130,3,FALSE)</f>
        <v>21.73</v>
      </c>
      <c r="D65" s="45" t="str">
        <f>VLOOKUP($A65,'[6]AllFV 2.1'!$B$4:$F$130,4,FALSE)</f>
        <v>#</v>
      </c>
      <c r="F65" s="45">
        <f>VLOOKUP($A65,'[6]AllFV 1.1'!$B$4:$F$130,2,FALSE)</f>
        <v>1.26</v>
      </c>
      <c r="G65" s="15">
        <f>VLOOKUP($A65,'[6]AllFV 1.1'!$B$4:$F$130,3,FALSE)</f>
        <v>0.28000000000000003</v>
      </c>
      <c r="H65" s="13" t="str">
        <f>VLOOKUP($A65,'[6]AllFV 1.1'!$B$4:$F$130,4,FALSE)</f>
        <v>.‡</v>
      </c>
      <c r="I65" s="15" t="str">
        <f>VLOOKUP($A65,'[6]AllFV 1.1'!$B$4:$F$130,5,FALSE)</f>
        <v/>
      </c>
    </row>
    <row r="66" spans="1:11" s="2" customFormat="1" ht="12.5">
      <c r="A66" s="17" t="s">
        <v>34</v>
      </c>
      <c r="B66" s="45" t="str">
        <f>VLOOKUP($A66,'[6]AllFV 2.1'!$B$4:$F$130,2,FALSE)</f>
        <v>S</v>
      </c>
      <c r="C66" s="15">
        <f>VLOOKUP($A66,'[6]AllFV 2.1'!$B$4:$F$130,3,FALSE)</f>
        <v>60.93</v>
      </c>
      <c r="D66" s="45" t="str">
        <f>VLOOKUP($A66,'[6]AllFV 2.1'!$B$4:$F$130,4,FALSE)</f>
        <v/>
      </c>
      <c r="F66" s="45" t="str">
        <f>VLOOKUP($A66,'[6]AllFV 1.1'!$B$4:$F$130,2,FALSE)</f>
        <v>SŜ</v>
      </c>
      <c r="G66" s="15">
        <f>VLOOKUP($A66,'[6]AllFV 1.1'!$B$4:$F$130,3,FALSE)</f>
        <v>1.55</v>
      </c>
      <c r="H66" s="13" t="str">
        <f>VLOOKUP($A66,'[6]AllFV 1.1'!$B$4:$F$130,4,FALSE)</f>
        <v/>
      </c>
      <c r="I66" s="15" t="str">
        <f>VLOOKUP($A66,'[6]AllFV 1.1'!$B$4:$F$130,5,FALSE)</f>
        <v/>
      </c>
    </row>
    <row r="67" spans="1:11" s="2" customFormat="1" ht="12.5">
      <c r="A67" s="17" t="s">
        <v>35</v>
      </c>
      <c r="B67" s="45" t="str">
        <f>VLOOKUP($A67,'[6]AllFV 2.1'!$B$4:$F$130,2,FALSE)</f>
        <v>S</v>
      </c>
      <c r="C67" s="15">
        <f>VLOOKUP($A67,'[6]AllFV 2.1'!$B$4:$F$130,3,FALSE)</f>
        <v>67.78</v>
      </c>
      <c r="D67" s="45" t="str">
        <f>VLOOKUP($A67,'[6]AllFV 2.1'!$B$4:$F$130,4,FALSE)</f>
        <v/>
      </c>
      <c r="F67" s="45" t="str">
        <f>VLOOKUP($A67,'[6]AllFV 1.1'!$B$4:$F$130,2,FALSE)</f>
        <v>SŜ</v>
      </c>
      <c r="G67" s="15">
        <f>VLOOKUP($A67,'[6]AllFV 1.1'!$B$4:$F$130,3,FALSE)</f>
        <v>0.26</v>
      </c>
      <c r="H67" s="13" t="str">
        <f>VLOOKUP($A67,'[6]AllFV 1.1'!$B$4:$F$130,4,FALSE)</f>
        <v/>
      </c>
      <c r="I67" s="15" t="str">
        <f>VLOOKUP($A67,'[6]AllFV 1.1'!$B$4:$F$130,5,FALSE)</f>
        <v>*</v>
      </c>
    </row>
    <row r="68" spans="1:11" s="2" customFormat="1" ht="12.5">
      <c r="A68" s="17" t="s">
        <v>222</v>
      </c>
      <c r="B68" s="45">
        <f>VLOOKUP($A68,'[6]AllFV 2.1'!$B$4:$F$130,2,FALSE)</f>
        <v>9</v>
      </c>
      <c r="C68" s="15">
        <f>VLOOKUP($A68,'[6]AllFV 2.1'!$B$4:$F$130,3,FALSE)</f>
        <v>42.18</v>
      </c>
      <c r="D68" s="45" t="str">
        <f>VLOOKUP($A68,'[6]AllFV 2.1'!$B$4:$F$130,4,FALSE)</f>
        <v>#</v>
      </c>
      <c r="F68" s="45">
        <f>VLOOKUP($A68,'[6]AllFV 1.1'!$B$4:$F$130,2,FALSE)</f>
        <v>4.04</v>
      </c>
      <c r="G68" s="15">
        <f>VLOOKUP($A68,'[6]AllFV 1.1'!$B$4:$F$130,3,FALSE)</f>
        <v>1.67</v>
      </c>
      <c r="H68" s="13" t="str">
        <f>VLOOKUP($A68,'[6]AllFV 1.1'!$B$4:$F$130,4,FALSE)</f>
        <v>.‡</v>
      </c>
      <c r="I68" s="15" t="str">
        <f>VLOOKUP($A68,'[6]AllFV 1.1'!$B$4:$F$130,5,FALSE)</f>
        <v>*</v>
      </c>
    </row>
    <row r="69" spans="1:11" s="2" customFormat="1" ht="12.5">
      <c r="A69" s="17" t="s">
        <v>36</v>
      </c>
      <c r="B69" s="45" t="str">
        <f>VLOOKUP($A69,'[6]AllFV 2.1'!$B$4:$F$130,2,FALSE)</f>
        <v>S</v>
      </c>
      <c r="C69" s="15">
        <f>VLOOKUP($A69,'[6]AllFV 2.1'!$B$4:$F$130,3,FALSE)</f>
        <v>80.13</v>
      </c>
      <c r="D69" s="45" t="str">
        <f>VLOOKUP($A69,'[6]AllFV 2.1'!$B$4:$F$130,4,FALSE)</f>
        <v/>
      </c>
      <c r="F69" s="45" t="str">
        <f>VLOOKUP($A69,'[6]AllFV 1.1'!$B$4:$F$130,2,FALSE)</f>
        <v>SŜ</v>
      </c>
      <c r="G69" s="15">
        <f>VLOOKUP($A69,'[6]AllFV 1.1'!$B$4:$F$130,3,FALSE)</f>
        <v>0.81</v>
      </c>
      <c r="H69" s="13" t="str">
        <f>VLOOKUP($A69,'[6]AllFV 1.1'!$B$4:$F$130,4,FALSE)</f>
        <v/>
      </c>
      <c r="I69" s="15" t="str">
        <f>VLOOKUP($A69,'[6]AllFV 1.1'!$B$4:$F$130,5,FALSE)</f>
        <v/>
      </c>
    </row>
    <row r="70" spans="1:11" s="2" customFormat="1" ht="12.5">
      <c r="A70" s="17" t="s">
        <v>223</v>
      </c>
      <c r="B70" s="45" t="str">
        <f>VLOOKUP($A70,'[6]AllFV 2.1'!$B$4:$F$130,2,FALSE)</f>
        <v>S</v>
      </c>
      <c r="C70" s="15">
        <f>VLOOKUP($A70,'[6]AllFV 2.1'!$B$4:$F$130,3,FALSE)</f>
        <v>59.72</v>
      </c>
      <c r="D70" s="45" t="str">
        <f>VLOOKUP($A70,'[6]AllFV 2.1'!$B$4:$F$130,4,FALSE)</f>
        <v/>
      </c>
      <c r="F70" s="45" t="str">
        <f>VLOOKUP($A70,'[6]AllFV 1.1'!$B$4:$F$130,2,FALSE)</f>
        <v>SŜ</v>
      </c>
      <c r="G70" s="15">
        <f>VLOOKUP($A70,'[6]AllFV 1.1'!$B$4:$F$130,3,FALSE)</f>
        <v>2.5099999999999998</v>
      </c>
      <c r="H70" s="13" t="str">
        <f>VLOOKUP($A70,'[6]AllFV 1.1'!$B$4:$F$130,4,FALSE)</f>
        <v/>
      </c>
      <c r="I70" s="15" t="str">
        <f>VLOOKUP($A70,'[6]AllFV 1.1'!$B$4:$F$130,5,FALSE)</f>
        <v>*</v>
      </c>
    </row>
    <row r="71" spans="1:11" s="2" customFormat="1" ht="12.5">
      <c r="A71" s="17" t="s">
        <v>224</v>
      </c>
      <c r="B71" s="45" t="str">
        <f>VLOOKUP($A71,'[6]AllFV 2.1'!$B$4:$F$130,2,FALSE)</f>
        <v>S</v>
      </c>
      <c r="C71" s="15">
        <f>VLOOKUP($A71,'[6]AllFV 2.1'!$B$4:$F$130,3,FALSE)</f>
        <v>82.63</v>
      </c>
      <c r="D71" s="45" t="str">
        <f>VLOOKUP($A71,'[6]AllFV 2.1'!$B$4:$F$130,4,FALSE)</f>
        <v/>
      </c>
      <c r="F71" s="45" t="str">
        <f>VLOOKUP($A71,'[6]AllFV 1.1'!$B$4:$F$130,2,FALSE)</f>
        <v>SŜ</v>
      </c>
      <c r="G71" s="15">
        <f>VLOOKUP($A71,'[6]AllFV 1.1'!$B$4:$F$130,3,FALSE)</f>
        <v>1.67</v>
      </c>
      <c r="H71" s="13" t="str">
        <f>VLOOKUP($A71,'[6]AllFV 1.1'!$B$4:$F$130,4,FALSE)</f>
        <v/>
      </c>
      <c r="I71" s="15" t="str">
        <f>VLOOKUP($A71,'[6]AllFV 1.1'!$B$4:$F$130,5,FALSE)</f>
        <v/>
      </c>
    </row>
    <row r="72" spans="1:11" s="164" customFormat="1" ht="12.5">
      <c r="A72" s="38"/>
      <c r="B72" s="45"/>
      <c r="C72" s="15"/>
      <c r="D72" s="45"/>
      <c r="E72" s="31"/>
      <c r="F72" s="45"/>
      <c r="G72" s="15"/>
      <c r="H72" s="13"/>
      <c r="I72" s="15"/>
      <c r="J72" s="31"/>
      <c r="K72" s="31"/>
    </row>
    <row r="73" spans="1:11" s="2" customFormat="1" ht="13">
      <c r="A73" s="40" t="s">
        <v>31</v>
      </c>
      <c r="B73" s="45"/>
      <c r="C73" s="15"/>
      <c r="D73" s="45"/>
      <c r="F73" s="45"/>
      <c r="G73" s="15"/>
      <c r="H73" s="13"/>
      <c r="I73" s="15"/>
    </row>
    <row r="74" spans="1:11" s="2" customFormat="1" ht="12.5">
      <c r="A74" s="17" t="s">
        <v>225</v>
      </c>
      <c r="B74" s="45">
        <f>VLOOKUP($A74,'[6]AllFV 2.1'!$B$4:$F$130,2,FALSE)</f>
        <v>15</v>
      </c>
      <c r="C74" s="15">
        <f>VLOOKUP($A74,'[6]AllFV 2.1'!$B$4:$F$130,3,FALSE)</f>
        <v>26.25</v>
      </c>
      <c r="D74" s="45" t="str">
        <f>VLOOKUP($A74,'[6]AllFV 2.1'!$B$4:$F$130,4,FALSE)</f>
        <v>#</v>
      </c>
      <c r="F74" s="45">
        <f>VLOOKUP($A74,'[6]AllFV 1.1'!$B$4:$F$130,2,FALSE)</f>
        <v>1.46</v>
      </c>
      <c r="G74" s="15">
        <f>VLOOKUP($A74,'[6]AllFV 1.1'!$B$4:$F$130,3,FALSE)</f>
        <v>0.38</v>
      </c>
      <c r="H74" s="13" t="str">
        <f>VLOOKUP($A74,'[6]AllFV 1.1'!$B$4:$F$130,4,FALSE)</f>
        <v>.‡</v>
      </c>
      <c r="I74" s="15" t="str">
        <f>VLOOKUP($A74,'[6]AllFV 1.1'!$B$4:$F$130,5,FALSE)</f>
        <v/>
      </c>
    </row>
    <row r="75" spans="1:11" s="2" customFormat="1" ht="12.5">
      <c r="A75" s="17" t="s">
        <v>226</v>
      </c>
      <c r="B75" s="45">
        <f>VLOOKUP($A75,'[6]AllFV 2.1'!$B$4:$F$130,2,FALSE)</f>
        <v>21</v>
      </c>
      <c r="C75" s="15">
        <f>VLOOKUP($A75,'[6]AllFV 2.1'!$B$4:$F$130,3,FALSE)</f>
        <v>29.46</v>
      </c>
      <c r="D75" s="45" t="str">
        <f>VLOOKUP($A75,'[6]AllFV 2.1'!$B$4:$F$130,4,FALSE)</f>
        <v>#</v>
      </c>
      <c r="F75" s="45">
        <f>VLOOKUP($A75,'[6]AllFV 1.1'!$B$4:$F$130,2,FALSE)</f>
        <v>2.12</v>
      </c>
      <c r="G75" s="15">
        <f>VLOOKUP($A75,'[6]AllFV 1.1'!$B$4:$F$130,3,FALSE)</f>
        <v>0.62</v>
      </c>
      <c r="H75" s="13" t="str">
        <f>VLOOKUP($A75,'[6]AllFV 1.1'!$B$4:$F$130,4,FALSE)</f>
        <v>.‡</v>
      </c>
      <c r="I75" s="15" t="str">
        <f>VLOOKUP($A75,'[6]AllFV 1.1'!$B$4:$F$130,5,FALSE)</f>
        <v/>
      </c>
    </row>
    <row r="76" spans="1:11" s="2" customFormat="1" ht="12.5">
      <c r="A76" s="17" t="s">
        <v>227</v>
      </c>
      <c r="B76" s="45">
        <f>VLOOKUP($A76,'[6]AllFV 2.1'!$B$4:$F$130,2,FALSE)</f>
        <v>11</v>
      </c>
      <c r="C76" s="15">
        <f>VLOOKUP($A76,'[6]AllFV 2.1'!$B$4:$F$130,3,FALSE)</f>
        <v>37.880000000000003</v>
      </c>
      <c r="D76" s="45" t="str">
        <f>VLOOKUP($A76,'[6]AllFV 2.1'!$B$4:$F$130,4,FALSE)</f>
        <v>#</v>
      </c>
      <c r="F76" s="45">
        <f>VLOOKUP($A76,'[6]AllFV 1.1'!$B$4:$F$130,2,FALSE)</f>
        <v>1.38</v>
      </c>
      <c r="G76" s="15">
        <f>VLOOKUP($A76,'[6]AllFV 1.1'!$B$4:$F$130,3,FALSE)</f>
        <v>0.53</v>
      </c>
      <c r="H76" s="13" t="str">
        <f>VLOOKUP($A76,'[6]AllFV 1.1'!$B$4:$F$130,4,FALSE)</f>
        <v>.‡</v>
      </c>
      <c r="I76" s="15" t="str">
        <f>VLOOKUP($A76,'[6]AllFV 1.1'!$B$4:$F$130,5,FALSE)</f>
        <v/>
      </c>
    </row>
    <row r="77" spans="1:11" s="2" customFormat="1" ht="12.5">
      <c r="A77" s="17" t="s">
        <v>228</v>
      </c>
      <c r="B77" s="45">
        <f>VLOOKUP($A77,'[6]AllFV 2.1'!$B$4:$F$130,2,FALSE)</f>
        <v>11</v>
      </c>
      <c r="C77" s="15">
        <f>VLOOKUP($A77,'[6]AllFV 2.1'!$B$4:$F$130,3,FALSE)</f>
        <v>39.31</v>
      </c>
      <c r="D77" s="45" t="str">
        <f>VLOOKUP($A77,'[6]AllFV 2.1'!$B$4:$F$130,4,FALSE)</f>
        <v>#</v>
      </c>
      <c r="F77" s="45">
        <f>VLOOKUP($A77,'[6]AllFV 1.1'!$B$4:$F$130,2,FALSE)</f>
        <v>0.86</v>
      </c>
      <c r="G77" s="15">
        <f>VLOOKUP($A77,'[6]AllFV 1.1'!$B$4:$F$130,3,FALSE)</f>
        <v>0.34</v>
      </c>
      <c r="H77" s="13" t="str">
        <f>VLOOKUP($A77,'[6]AllFV 1.1'!$B$4:$F$130,4,FALSE)</f>
        <v>.‡</v>
      </c>
      <c r="I77" s="15" t="str">
        <f>VLOOKUP($A77,'[6]AllFV 1.1'!$B$4:$F$130,5,FALSE)</f>
        <v/>
      </c>
    </row>
    <row r="78" spans="1:11" s="2" customFormat="1" ht="12.5">
      <c r="A78" s="17"/>
      <c r="B78" s="171"/>
      <c r="C78" s="171"/>
      <c r="D78" s="18"/>
      <c r="F78" s="171"/>
      <c r="G78" s="171"/>
      <c r="H78" s="171"/>
      <c r="I78" s="172"/>
    </row>
    <row r="79" spans="1:11" s="164" customFormat="1" ht="12.5">
      <c r="A79" s="44"/>
      <c r="B79" s="19"/>
      <c r="C79" s="169"/>
      <c r="D79" s="19"/>
      <c r="F79" s="19"/>
      <c r="G79" s="169"/>
      <c r="H79" s="169"/>
      <c r="I79" s="170"/>
    </row>
    <row r="80" spans="1:11" s="164" customFormat="1" ht="12.5"/>
    <row r="81" spans="1:10" s="164" customFormat="1" ht="27" customHeight="1">
      <c r="A81" s="298" t="s">
        <v>202</v>
      </c>
      <c r="B81" s="298"/>
      <c r="C81" s="298"/>
      <c r="D81" s="298"/>
      <c r="E81" s="298"/>
      <c r="F81" s="298"/>
      <c r="G81" s="298"/>
      <c r="H81" s="298"/>
      <c r="I81" s="298"/>
      <c r="J81" s="298"/>
    </row>
    <row r="82" spans="1:10" s="164" customFormat="1" ht="12.5">
      <c r="A82" s="294" t="s">
        <v>203</v>
      </c>
      <c r="B82" s="294"/>
      <c r="C82" s="294"/>
      <c r="D82" s="294"/>
      <c r="E82" s="294"/>
      <c r="F82" s="294"/>
      <c r="G82" s="294"/>
      <c r="H82" s="294"/>
      <c r="I82" s="294"/>
      <c r="J82" s="294"/>
    </row>
    <row r="83" spans="1:10" s="164" customFormat="1" ht="25.9" customHeight="1">
      <c r="A83" s="294" t="s">
        <v>204</v>
      </c>
      <c r="B83" s="294"/>
      <c r="C83" s="294"/>
      <c r="D83" s="294"/>
      <c r="E83" s="294"/>
      <c r="F83" s="294"/>
      <c r="G83" s="294"/>
      <c r="H83" s="294"/>
      <c r="I83" s="294"/>
      <c r="J83" s="294"/>
    </row>
    <row r="84" spans="1:10" s="164" customFormat="1" ht="27.65" customHeight="1">
      <c r="A84" s="294" t="s">
        <v>205</v>
      </c>
      <c r="B84" s="294"/>
      <c r="C84" s="294"/>
      <c r="D84" s="294"/>
      <c r="E84" s="294"/>
      <c r="F84" s="294"/>
      <c r="G84" s="294"/>
      <c r="H84" s="294"/>
      <c r="I84" s="294"/>
      <c r="J84" s="294"/>
    </row>
    <row r="85" spans="1:10" s="164" customFormat="1" ht="12.5">
      <c r="A85" s="294" t="s">
        <v>40</v>
      </c>
      <c r="B85" s="294"/>
      <c r="C85" s="294"/>
      <c r="D85" s="294"/>
      <c r="E85" s="294"/>
      <c r="F85" s="294"/>
      <c r="G85" s="294"/>
      <c r="H85" s="294"/>
      <c r="I85" s="294"/>
      <c r="J85" s="294"/>
    </row>
    <row r="86" spans="1:10" ht="15.5">
      <c r="A86" s="164" t="s">
        <v>207</v>
      </c>
    </row>
    <row r="87" spans="1:10" s="1" customFormat="1" ht="13.9" customHeight="1">
      <c r="A87" s="294"/>
      <c r="B87" s="294"/>
      <c r="C87" s="294"/>
      <c r="D87" s="294"/>
      <c r="E87" s="294"/>
      <c r="F87" s="294"/>
      <c r="G87" s="294"/>
      <c r="H87" s="294"/>
      <c r="I87" s="294"/>
      <c r="J87" s="294"/>
    </row>
    <row r="88" spans="1:10">
      <c r="A88" s="60" t="s">
        <v>5</v>
      </c>
    </row>
  </sheetData>
  <mergeCells count="10">
    <mergeCell ref="A83:J83"/>
    <mergeCell ref="A84:J84"/>
    <mergeCell ref="A85:J85"/>
    <mergeCell ref="A87:J87"/>
    <mergeCell ref="B9:D9"/>
    <mergeCell ref="F9:I9"/>
    <mergeCell ref="C10:D10"/>
    <mergeCell ref="G10:I10"/>
    <mergeCell ref="A81:J81"/>
    <mergeCell ref="A82:J82"/>
  </mergeCells>
  <hyperlinks>
    <hyperlink ref="A88" location="Contents!A1" display="Return to contents" xr:uid="{8BC0623F-82AE-4B72-9284-3413728229D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4528-2A56-435E-9D66-FC3405518899}">
  <sheetPr codeName="Sheet9"/>
  <dimension ref="A1:N26"/>
  <sheetViews>
    <sheetView showGridLines="0" workbookViewId="0"/>
  </sheetViews>
  <sheetFormatPr defaultColWidth="8.81640625" defaultRowHeight="14"/>
  <cols>
    <col min="1" max="1" width="49.26953125" style="46" customWidth="1"/>
    <col min="2" max="2" width="3.54296875" style="46" customWidth="1"/>
    <col min="3" max="3" width="11" style="46" customWidth="1"/>
    <col min="4" max="4" width="8.81640625" style="46"/>
    <col min="5" max="5" width="3.7265625" style="46" customWidth="1"/>
    <col min="6" max="6" width="3.54296875" style="46" customWidth="1"/>
    <col min="7" max="7" width="11" style="46" customWidth="1"/>
    <col min="8" max="8" width="8.81640625" style="46"/>
    <col min="9" max="9" width="2.7265625" style="168" customWidth="1"/>
    <col min="10" max="10" width="2.54296875" style="46" customWidth="1"/>
    <col min="11" max="11" width="3.54296875" style="46" customWidth="1"/>
    <col min="12" max="16384" width="8.81640625" style="46"/>
  </cols>
  <sheetData>
    <row r="1" spans="1:11">
      <c r="A1" s="1"/>
    </row>
    <row r="2" spans="1:11">
      <c r="A2" s="1"/>
    </row>
    <row r="3" spans="1:11">
      <c r="A3" s="1"/>
    </row>
    <row r="4" spans="1:11">
      <c r="A4" s="1"/>
    </row>
    <row r="5" spans="1:11">
      <c r="A5" s="1"/>
      <c r="H5" s="178"/>
      <c r="I5" s="178"/>
    </row>
    <row r="6" spans="1:11">
      <c r="A6" s="1"/>
    </row>
    <row r="7" spans="1:11" ht="14.5">
      <c r="A7" s="3" t="s">
        <v>352</v>
      </c>
    </row>
    <row r="8" spans="1:11">
      <c r="A8" s="5"/>
    </row>
    <row r="9" spans="1:11">
      <c r="A9" s="16" t="s">
        <v>353</v>
      </c>
      <c r="B9" s="25"/>
      <c r="C9" s="25"/>
      <c r="D9" s="25"/>
      <c r="E9" s="25"/>
      <c r="F9" s="25"/>
      <c r="G9" s="25"/>
      <c r="H9" s="25"/>
      <c r="I9" s="164"/>
      <c r="J9" s="25"/>
      <c r="K9" s="25"/>
    </row>
    <row r="10" spans="1:11" ht="50.5" customHeight="1">
      <c r="A10" s="34"/>
      <c r="B10" s="25"/>
      <c r="C10" s="286" t="s">
        <v>7</v>
      </c>
      <c r="D10" s="287"/>
      <c r="E10" s="288"/>
      <c r="F10" s="25"/>
      <c r="G10" s="286" t="s">
        <v>8</v>
      </c>
      <c r="H10" s="287"/>
      <c r="I10" s="287"/>
      <c r="J10" s="288"/>
      <c r="K10" s="22"/>
    </row>
    <row r="11" spans="1:11">
      <c r="A11" s="32" t="s">
        <v>234</v>
      </c>
      <c r="B11" s="27"/>
      <c r="C11" s="23" t="s">
        <v>9</v>
      </c>
      <c r="D11" s="289" t="s">
        <v>6</v>
      </c>
      <c r="E11" s="290"/>
      <c r="F11" s="27"/>
      <c r="G11" s="50" t="s">
        <v>4</v>
      </c>
      <c r="H11" s="289" t="s">
        <v>44</v>
      </c>
      <c r="I11" s="291"/>
      <c r="J11" s="292"/>
      <c r="K11" s="13"/>
    </row>
    <row r="12" spans="1:11">
      <c r="A12" s="176" t="s">
        <v>230</v>
      </c>
      <c r="B12" s="25"/>
      <c r="C12" s="6">
        <f>VLOOKUP("New Zealand Average",'[4]CB 4.0'!$B$4:$F$130,2,FALSE)</f>
        <v>29</v>
      </c>
      <c r="D12" s="180">
        <f>VLOOKUP("New Zealand Average",'[4]CB 4.0'!$B$4:$F$130,3,FALSE)</f>
        <v>24.26</v>
      </c>
      <c r="E12" s="52" t="str">
        <f>VLOOKUP("New Zealand Average",'[4]CB 4.0'!$B$4:$F$130,4,FALSE)</f>
        <v>#</v>
      </c>
      <c r="F12" s="25"/>
      <c r="G12" s="8">
        <f>VLOOKUP("New Zealand Average",'[4]CB 2.0'!$B$4:$F$130,2,FALSE)</f>
        <v>36.909999999999997</v>
      </c>
      <c r="H12" s="180">
        <f>VLOOKUP("New Zealand Average",'[4]CB 2.0'!$B$4:$F$130,3,FALSE)</f>
        <v>7.84</v>
      </c>
      <c r="I12" s="166" t="str">
        <f>VLOOKUP("New Zealand Average",'[4]CB 2.0'!$B$4:$F$130,4,FALSE)</f>
        <v>.‡</v>
      </c>
      <c r="J12" s="167" t="str">
        <f>VLOOKUP("New Zealand Average",'[4]CB 2.0'!$B$4:$F$130,5,FALSE)</f>
        <v/>
      </c>
      <c r="K12" s="25"/>
    </row>
    <row r="13" spans="1:11">
      <c r="A13" s="14" t="s">
        <v>231</v>
      </c>
      <c r="B13" s="25"/>
      <c r="C13" s="45">
        <f>VLOOKUP("New Zealand Average",'[4]CB 4.1'!$B$4:$F$130,2,FALSE)</f>
        <v>15</v>
      </c>
      <c r="D13" s="33">
        <f>VLOOKUP("New Zealand Average",'[4]CB 4.1'!$B$4:$F$130,3,FALSE)</f>
        <v>35.479999999999997</v>
      </c>
      <c r="E13" s="45" t="str">
        <f>VLOOKUP("New Zealand Average",'[4]CB 4.1'!$B$4:$F$130,4,FALSE)</f>
        <v>#</v>
      </c>
      <c r="F13" s="25"/>
      <c r="G13" s="45">
        <f>VLOOKUP("New Zealand Average",'[4]CB 2.1'!$B$4:$F$130,2,FALSE)</f>
        <v>19.73</v>
      </c>
      <c r="H13" s="33">
        <f>VLOOKUP("New Zealand Average",'[4]CB 2.1'!$B$4:$F$130,3,FALSE)</f>
        <v>6.69</v>
      </c>
      <c r="I13" s="33" t="str">
        <f>VLOOKUP("New Zealand Average",'[4]CB 2.1'!$B$4:$F$130,4,FALSE)</f>
        <v>.‡</v>
      </c>
      <c r="J13" s="15" t="str">
        <f>VLOOKUP("New Zealand Average",'[4]CB 2.1'!$B$4:$F$130,5,FALSE)</f>
        <v/>
      </c>
      <c r="K13" s="25"/>
    </row>
    <row r="14" spans="1:11">
      <c r="A14" s="14" t="s">
        <v>232</v>
      </c>
      <c r="B14" s="25"/>
      <c r="C14" s="45">
        <f>VLOOKUP("New Zealand Average",'[4]CB 4.2'!$B$4:$F$130,2,FALSE)</f>
        <v>49</v>
      </c>
      <c r="D14" s="33">
        <f>VLOOKUP("New Zealand Average",'[4]CB 4.2'!$B$4:$F$130,3,FALSE)</f>
        <v>21.44</v>
      </c>
      <c r="E14" s="45" t="str">
        <f>VLOOKUP("New Zealand Average",'[4]CB 4.2'!$B$4:$F$130,4,FALSE)</f>
        <v>#</v>
      </c>
      <c r="F14" s="25"/>
      <c r="G14" s="45">
        <f>VLOOKUP("New Zealand Average",'[4]CB 2.2'!$B$4:$F$130,2,FALSE)</f>
        <v>63.09</v>
      </c>
      <c r="H14" s="33">
        <f>VLOOKUP("New Zealand Average",'[4]CB 2.2'!$B$4:$F$130,3,FALSE)</f>
        <v>7.84</v>
      </c>
      <c r="I14" s="33" t="str">
        <f>VLOOKUP("New Zealand Average",'[4]CB 2.2'!$B$4:$F$130,4,FALSE)</f>
        <v>.‡</v>
      </c>
      <c r="J14" s="15" t="str">
        <f>VLOOKUP("New Zealand Average",'[4]CB 2.2'!$B$4:$F$130,5,FALSE)</f>
        <v/>
      </c>
      <c r="K14" s="25"/>
    </row>
    <row r="15" spans="1:11" s="168" customFormat="1">
      <c r="A15" s="195" t="s">
        <v>11</v>
      </c>
      <c r="B15" s="164"/>
      <c r="C15" s="45">
        <f>VLOOKUP("Male",'[4]CB 4.2'!$B$4:$F$130,2,FALSE)</f>
        <v>30</v>
      </c>
      <c r="D15" s="33">
        <f>VLOOKUP("Male",'[4]CB 4.2'!$B$4:$F$130,3,FALSE)</f>
        <v>29.35</v>
      </c>
      <c r="E15" s="45" t="str">
        <f>VLOOKUP("Male",'[4]CB 4.2'!$B$4:$F$130,4,FALSE)</f>
        <v>#</v>
      </c>
      <c r="F15" s="164"/>
      <c r="G15" s="45">
        <f>VLOOKUP("Male",'[4]CB 2.2'!$B$4:$F$130,2,FALSE)</f>
        <v>73.59</v>
      </c>
      <c r="H15" s="33">
        <f>VLOOKUP("Male",'[4]CB 2.2'!$B$4:$F$130,3,FALSE)</f>
        <v>10.77</v>
      </c>
      <c r="I15" s="33" t="str">
        <f>VLOOKUP("Male",'[4]CB 2.2'!$B$4:$F$130,4,FALSE)</f>
        <v>.</v>
      </c>
      <c r="J15" s="15" t="str">
        <f>VLOOKUP("Male",'[4]CB 2.2'!$B$4:$F$130,5,FALSE)</f>
        <v/>
      </c>
      <c r="K15" s="164"/>
    </row>
    <row r="16" spans="1:11" s="168" customFormat="1">
      <c r="A16" s="195" t="s">
        <v>12</v>
      </c>
      <c r="B16" s="164"/>
      <c r="C16" s="45">
        <f>VLOOKUP("Female",'[4]CB 4.2'!$B$4:$F$130,2,FALSE)</f>
        <v>19</v>
      </c>
      <c r="D16" s="33">
        <f>VLOOKUP("Female",'[4]CB 4.2'!$B$4:$F$130,3,FALSE)</f>
        <v>29.84</v>
      </c>
      <c r="E16" s="45" t="str">
        <f>VLOOKUP("Female",'[4]CB 4.2'!$B$4:$F$130,4,FALSE)</f>
        <v>#</v>
      </c>
      <c r="F16" s="164"/>
      <c r="G16" s="45">
        <f>VLOOKUP("Female",'[4]CB 2.2'!$B$4:$F$130,2,FALSE)</f>
        <v>51.72</v>
      </c>
      <c r="H16" s="33">
        <f>VLOOKUP("Female",'[4]CB 2.2'!$B$4:$F$130,3,FALSE)</f>
        <v>11.14</v>
      </c>
      <c r="I16" s="33" t="str">
        <f>VLOOKUP("Female",'[4]CB 2.2'!$B$4:$F$130,4,FALSE)</f>
        <v>.</v>
      </c>
      <c r="J16" s="15" t="str">
        <f>VLOOKUP("Female",'[4]CB 2.2'!$B$4:$F$130,5,FALSE)</f>
        <v/>
      </c>
      <c r="K16" s="164"/>
    </row>
    <row r="17" spans="1:14">
      <c r="A17" s="49" t="s">
        <v>233</v>
      </c>
      <c r="B17" s="25"/>
      <c r="C17" s="45">
        <f>VLOOKUP("New Zealand Average",'[4]CB 4.3'!$B$4:$F$130,2,FALSE)</f>
        <v>64</v>
      </c>
      <c r="D17" s="33">
        <f>VLOOKUP("New Zealand Average",'[4]CB 4.3'!$B$4:$F$130,3,FALSE)</f>
        <v>17.760000000000002</v>
      </c>
      <c r="E17" s="45" t="str">
        <f>VLOOKUP("New Zealand Average",'[4]CB 4.3'!$B$4:$F$130,4,FALSE)</f>
        <v/>
      </c>
      <c r="F17" s="25"/>
      <c r="G17" s="45">
        <f>VLOOKUP("New Zealand Average",'[4]CB 2.3'!$B$4:$F$130,2,FALSE)</f>
        <v>83.92</v>
      </c>
      <c r="H17" s="33">
        <f>VLOOKUP("New Zealand Average",'[4]CB 2.3'!$B$4:$F$130,3,FALSE)</f>
        <v>7.34</v>
      </c>
      <c r="I17" s="33" t="str">
        <f>VLOOKUP("New Zealand Average",'[4]CB 2.3'!$B$4:$F$130,4,FALSE)</f>
        <v>.</v>
      </c>
      <c r="J17" s="15" t="str">
        <f>VLOOKUP("New Zealand Average",'[4]CB 2.3'!$B$4:$F$130,5,FALSE)</f>
        <v/>
      </c>
      <c r="K17" s="25"/>
      <c r="N17" s="63"/>
    </row>
    <row r="18" spans="1:14" s="62" customFormat="1">
      <c r="A18" s="14" t="s">
        <v>244</v>
      </c>
      <c r="B18" s="29"/>
      <c r="C18" s="45">
        <f>VLOOKUP("New Zealand Average",'[4]CB 4.4'!$B$4:$F$130,2,FALSE)</f>
        <v>21</v>
      </c>
      <c r="D18" s="33">
        <f>VLOOKUP("New Zealand Average",'[4]CB 4.4'!$B$4:$F$130,3,FALSE)</f>
        <v>24.89</v>
      </c>
      <c r="E18" s="45" t="str">
        <f>VLOOKUP("New Zealand Average",'[4]CB 4.4'!$B$4:$F$130,4,FALSE)</f>
        <v>#</v>
      </c>
      <c r="F18" s="29"/>
      <c r="G18" s="45">
        <f>VLOOKUP("New Zealand Average",'[4]CB 2.4'!$B$4:$F$130,2,FALSE)</f>
        <v>28.09</v>
      </c>
      <c r="H18" s="33">
        <f>VLOOKUP("New Zealand Average",'[4]CB 2.4'!$B$4:$F$130,3,FALSE)</f>
        <v>6.46</v>
      </c>
      <c r="I18" s="33" t="str">
        <f>VLOOKUP("New Zealand Average",'[4]CB 2.4'!$B$4:$F$130,4,FALSE)</f>
        <v>.‡</v>
      </c>
      <c r="J18" s="15" t="str">
        <f>VLOOKUP("New Zealand Average",'[4]CB 2.4'!$B$4:$F$130,5,FALSE)</f>
        <v/>
      </c>
      <c r="K18" s="29"/>
      <c r="N18" s="63"/>
    </row>
    <row r="19" spans="1:14">
      <c r="A19" s="57" t="s">
        <v>38</v>
      </c>
      <c r="B19" s="25"/>
      <c r="C19" s="64"/>
      <c r="D19" s="64"/>
      <c r="E19" s="65"/>
      <c r="F19" s="25"/>
      <c r="G19" s="66"/>
      <c r="H19" s="137"/>
      <c r="I19" s="137"/>
      <c r="J19" s="65"/>
      <c r="K19" s="25"/>
    </row>
    <row r="20" spans="1:14">
      <c r="A20" s="25"/>
      <c r="B20" s="25"/>
      <c r="C20" s="25"/>
      <c r="D20" s="25"/>
      <c r="E20" s="25"/>
      <c r="F20" s="25"/>
      <c r="G20" s="25"/>
      <c r="H20" s="25"/>
      <c r="I20" s="164"/>
      <c r="J20" s="25"/>
      <c r="K20" s="25"/>
    </row>
    <row r="21" spans="1:14" ht="27" customHeight="1">
      <c r="A21" s="293" t="s">
        <v>202</v>
      </c>
      <c r="B21" s="293"/>
      <c r="C21" s="293"/>
      <c r="D21" s="293"/>
      <c r="E21" s="293"/>
      <c r="F21" s="293"/>
      <c r="G21" s="293"/>
      <c r="H21" s="293"/>
      <c r="I21" s="293"/>
      <c r="J21" s="293"/>
      <c r="K21" s="293"/>
    </row>
    <row r="22" spans="1:14" ht="25.9" customHeight="1">
      <c r="A22" s="293" t="s">
        <v>203</v>
      </c>
      <c r="B22" s="293"/>
      <c r="C22" s="293"/>
      <c r="D22" s="293"/>
      <c r="E22" s="293"/>
      <c r="F22" s="293"/>
      <c r="G22" s="293"/>
      <c r="H22" s="293"/>
      <c r="I22" s="293"/>
      <c r="J22" s="293"/>
      <c r="K22" s="293"/>
    </row>
    <row r="23" spans="1:14" ht="26.5" customHeight="1">
      <c r="A23" s="293" t="s">
        <v>204</v>
      </c>
      <c r="B23" s="293"/>
      <c r="C23" s="293"/>
      <c r="D23" s="293"/>
      <c r="E23" s="293"/>
      <c r="F23" s="293"/>
      <c r="G23" s="293"/>
      <c r="H23" s="293"/>
      <c r="I23" s="293"/>
      <c r="J23" s="293"/>
      <c r="K23" s="293"/>
    </row>
    <row r="24" spans="1:14" ht="28.15" customHeight="1">
      <c r="A24" s="293" t="s">
        <v>205</v>
      </c>
      <c r="B24" s="293"/>
      <c r="C24" s="293"/>
      <c r="D24" s="293"/>
      <c r="E24" s="293"/>
      <c r="F24" s="293"/>
      <c r="G24" s="293"/>
      <c r="H24" s="293"/>
      <c r="I24" s="293"/>
      <c r="J24" s="293"/>
      <c r="K24" s="293"/>
    </row>
    <row r="26" spans="1:14" ht="14.5">
      <c r="A26" s="60" t="s">
        <v>5</v>
      </c>
    </row>
  </sheetData>
  <mergeCells count="8">
    <mergeCell ref="A21:K21"/>
    <mergeCell ref="A22:K22"/>
    <mergeCell ref="A23:K23"/>
    <mergeCell ref="A24:K24"/>
    <mergeCell ref="C10:E10"/>
    <mergeCell ref="D11:E11"/>
    <mergeCell ref="G10:J10"/>
    <mergeCell ref="H11:J11"/>
  </mergeCells>
  <hyperlinks>
    <hyperlink ref="A26" location="Contents!A1" display="Return to contents" xr:uid="{20A9B27E-1E46-48A0-98A0-99AABFA08ED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565E9-66DB-48CA-82B1-AA5C9782D521}">
  <dimension ref="A1:K33"/>
  <sheetViews>
    <sheetView showGridLines="0" workbookViewId="0">
      <selection activeCell="I18" sqref="I18"/>
    </sheetView>
  </sheetViews>
  <sheetFormatPr defaultColWidth="8.81640625" defaultRowHeight="14"/>
  <cols>
    <col min="1" max="1" width="49.26953125" style="168" customWidth="1"/>
    <col min="2" max="3" width="3.54296875" style="168" customWidth="1"/>
    <col min="4" max="4" width="11" style="168" customWidth="1"/>
    <col min="5" max="5" width="8.81640625" style="168"/>
    <col min="6" max="6" width="2.7265625" style="168" customWidth="1"/>
    <col min="7" max="7" width="2.54296875" style="168" customWidth="1"/>
    <col min="8" max="8" width="3.54296875" style="168" customWidth="1"/>
    <col min="9" max="16384" width="8.81640625" style="168"/>
  </cols>
  <sheetData>
    <row r="1" spans="1:8">
      <c r="A1" s="1"/>
    </row>
    <row r="2" spans="1:8">
      <c r="A2" s="1"/>
    </row>
    <row r="3" spans="1:8">
      <c r="A3" s="1"/>
    </row>
    <row r="4" spans="1:8">
      <c r="A4" s="1"/>
    </row>
    <row r="5" spans="1:8">
      <c r="A5" s="1"/>
      <c r="E5" s="178"/>
      <c r="F5" s="178"/>
    </row>
    <row r="6" spans="1:8">
      <c r="A6" s="1"/>
    </row>
    <row r="7" spans="1:8" ht="14.5">
      <c r="A7" s="3" t="s">
        <v>354</v>
      </c>
    </row>
    <row r="8" spans="1:8">
      <c r="A8" s="5"/>
    </row>
    <row r="9" spans="1:8">
      <c r="A9" s="16" t="s">
        <v>355</v>
      </c>
      <c r="B9" s="164"/>
      <c r="C9" s="164"/>
      <c r="D9" s="164"/>
      <c r="E9" s="164"/>
      <c r="F9" s="164"/>
      <c r="G9" s="164"/>
      <c r="H9" s="164"/>
    </row>
    <row r="10" spans="1:8" ht="50.5" customHeight="1">
      <c r="A10" s="34"/>
      <c r="B10" s="164"/>
      <c r="C10" s="164"/>
      <c r="D10" s="286" t="s">
        <v>8</v>
      </c>
      <c r="E10" s="287"/>
      <c r="F10" s="287"/>
      <c r="G10" s="288"/>
      <c r="H10" s="22"/>
    </row>
    <row r="11" spans="1:8">
      <c r="A11" s="32" t="s">
        <v>250</v>
      </c>
      <c r="B11" s="27"/>
      <c r="C11" s="27"/>
      <c r="D11" s="162" t="s">
        <v>4</v>
      </c>
      <c r="E11" s="289" t="s">
        <v>44</v>
      </c>
      <c r="F11" s="291"/>
      <c r="G11" s="292"/>
      <c r="H11" s="13"/>
    </row>
    <row r="12" spans="1:8">
      <c r="A12" s="59" t="s">
        <v>251</v>
      </c>
      <c r="B12" s="164"/>
      <c r="C12" s="164"/>
      <c r="D12" s="45"/>
      <c r="E12" s="33"/>
      <c r="F12" s="166"/>
      <c r="G12" s="167"/>
      <c r="H12" s="164"/>
    </row>
    <row r="13" spans="1:8">
      <c r="A13" s="48" t="s">
        <v>236</v>
      </c>
      <c r="B13" s="164"/>
      <c r="C13" s="164"/>
      <c r="D13" s="45"/>
      <c r="E13" s="33"/>
      <c r="F13" s="33"/>
      <c r="G13" s="15"/>
      <c r="H13" s="164"/>
    </row>
    <row r="14" spans="1:8">
      <c r="A14" s="177" t="s">
        <v>238</v>
      </c>
      <c r="B14" s="164"/>
      <c r="C14" s="164"/>
      <c r="D14" s="45">
        <f>VLOOKUP("New Zealand Average",'[4]CB 5.0'!$B$4:$F$130,2,FALSE)</f>
        <v>66.02</v>
      </c>
      <c r="E14" s="33">
        <f>VLOOKUP("New Zealand Average",'[4]CB 5.0'!$B$4:$F$130,3,FALSE)</f>
        <v>14.48</v>
      </c>
      <c r="F14" s="33" t="str">
        <f>VLOOKUP("New Zealand Average",'[4]CB 5.0'!$B$4:$F$130,4,FALSE)</f>
        <v>.</v>
      </c>
      <c r="G14" s="15" t="str">
        <f>VLOOKUP("New Zealand Average",'[4]CB 5.0'!$B$4:$F$130,5,FALSE)</f>
        <v/>
      </c>
      <c r="H14" s="164"/>
    </row>
    <row r="15" spans="1:8">
      <c r="A15" s="177" t="s">
        <v>239</v>
      </c>
      <c r="B15" s="164"/>
      <c r="C15" s="164"/>
      <c r="D15" s="45">
        <f>VLOOKUP("New Zealand Average",'[4]CB 5.1'!$B$4:$F$130,2,FALSE)</f>
        <v>57.81</v>
      </c>
      <c r="E15" s="33">
        <f>VLOOKUP("New Zealand Average",'[4]CB 5.1'!$B$4:$F$130,3,FALSE)</f>
        <v>16.829999999999998</v>
      </c>
      <c r="F15" s="33" t="str">
        <f>VLOOKUP("New Zealand Average",'[4]CB 5.1'!$B$4:$F$130,4,FALSE)</f>
        <v>.</v>
      </c>
      <c r="G15" s="15" t="str">
        <f>VLOOKUP("New Zealand Average",'[4]CB 5.1'!$B$4:$F$130,5,FALSE)</f>
        <v/>
      </c>
      <c r="H15" s="164"/>
    </row>
    <row r="16" spans="1:8">
      <c r="A16" s="48" t="s">
        <v>237</v>
      </c>
      <c r="B16" s="164"/>
      <c r="C16" s="164"/>
      <c r="D16" s="45"/>
      <c r="E16" s="33"/>
      <c r="F16" s="33"/>
      <c r="G16" s="15"/>
      <c r="H16" s="164"/>
    </row>
    <row r="17" spans="1:11">
      <c r="A17" s="177" t="s">
        <v>241</v>
      </c>
      <c r="B17" s="164"/>
      <c r="C17" s="164"/>
      <c r="D17" s="45">
        <f>VLOOKUP("New Zealand Average",'[4]CB 5.4'!$B$4:$F$130,2,FALSE)</f>
        <v>15.24</v>
      </c>
      <c r="E17" s="33">
        <f>VLOOKUP("New Zealand Average",'[4]CB 5.4'!$B$4:$F$130,3,FALSE)</f>
        <v>6.87</v>
      </c>
      <c r="F17" s="33" t="str">
        <f>VLOOKUP("New Zealand Average",'[4]CB 5.4'!$B$4:$F$130,4,FALSE)</f>
        <v>.‡</v>
      </c>
      <c r="G17" s="15" t="str">
        <f>VLOOKUP("New Zealand Average",'[4]CB 5.4'!$B$4:$F$130,5,FALSE)</f>
        <v/>
      </c>
      <c r="H17" s="164"/>
    </row>
    <row r="18" spans="1:11">
      <c r="A18" s="177" t="s">
        <v>242</v>
      </c>
      <c r="B18" s="164"/>
      <c r="C18" s="164"/>
      <c r="D18" s="45">
        <f>VLOOKUP("New Zealand Average",'[4]CB 5.5'!$B$4:$F$130,2,FALSE)</f>
        <v>63.29</v>
      </c>
      <c r="E18" s="33">
        <f>VLOOKUP("New Zealand Average",'[4]CB 5.5'!$B$4:$F$130,3,FALSE)</f>
        <v>10.88</v>
      </c>
      <c r="F18" s="33" t="str">
        <f>VLOOKUP("New Zealand Average",'[4]CB 5.5'!$B$4:$F$130,4,FALSE)</f>
        <v>.</v>
      </c>
      <c r="G18" s="15" t="str">
        <f>VLOOKUP("New Zealand Average",'[4]CB 5.5'!$B$4:$F$130,5,FALSE)</f>
        <v/>
      </c>
      <c r="H18" s="164"/>
    </row>
    <row r="19" spans="1:11">
      <c r="A19" s="177" t="s">
        <v>243</v>
      </c>
      <c r="B19" s="164"/>
      <c r="C19" s="164"/>
      <c r="D19" s="45">
        <f>VLOOKUP("New Zealand Average",'[4]CB 5.5a'!$B$4:$F$130,2,FALSE)</f>
        <v>28.98</v>
      </c>
      <c r="E19" s="33">
        <f>VLOOKUP("New Zealand Average",'[4]CB 5.5a'!$B$4:$F$130,3,FALSE)</f>
        <v>10.94</v>
      </c>
      <c r="F19" s="33" t="str">
        <f>VLOOKUP("New Zealand Average",'[4]CB 5.5a'!$B$4:$F$130,4,FALSE)</f>
        <v>.</v>
      </c>
      <c r="G19" s="15" t="str">
        <f>VLOOKUP("New Zealand Average",'[4]CB 2.1'!$B$4:$F$130,5,FALSE)</f>
        <v/>
      </c>
      <c r="H19" s="164"/>
    </row>
    <row r="20" spans="1:11">
      <c r="A20" s="59" t="s">
        <v>235</v>
      </c>
      <c r="B20" s="29"/>
      <c r="C20" s="29"/>
      <c r="D20" s="45">
        <f>VLOOKUP("New Zealand Average",'[4]CB 2.4'!$B$4:$F$130,2,FALSE)</f>
        <v>28.09</v>
      </c>
      <c r="E20" s="33">
        <f>VLOOKUP("New Zealand Average",'[4]CB 2.4'!$B$4:$F$130,3,FALSE)</f>
        <v>6.46</v>
      </c>
      <c r="F20" s="33" t="str">
        <f>VLOOKUP("New Zealand Average",'[4]CB 2.4'!$B$4:$F$130,4,FALSE)</f>
        <v>.‡</v>
      </c>
      <c r="G20" s="15" t="str">
        <f>VLOOKUP("New Zealand Average",'[4]CB 2.4'!$B$4:$F$130,5,FALSE)</f>
        <v/>
      </c>
      <c r="H20" s="29"/>
      <c r="K20" s="63"/>
    </row>
    <row r="21" spans="1:11">
      <c r="A21" s="48" t="s">
        <v>236</v>
      </c>
      <c r="B21" s="29"/>
      <c r="C21" s="29"/>
      <c r="D21" s="45"/>
      <c r="E21" s="33"/>
      <c r="F21" s="33"/>
      <c r="G21" s="15"/>
      <c r="H21" s="29"/>
      <c r="K21" s="63"/>
    </row>
    <row r="22" spans="1:11">
      <c r="A22" s="177" t="s">
        <v>238</v>
      </c>
      <c r="B22" s="29"/>
      <c r="C22" s="29"/>
      <c r="D22" s="45">
        <f>VLOOKUP("New Zealand Average",'[4]CB 5.2'!$B$4:$F$130,2,FALSE)</f>
        <v>96.48</v>
      </c>
      <c r="E22" s="33">
        <f>VLOOKUP("New Zealand Average",'[4]CB 5.2'!$B$4:$F$130,3,FALSE)</f>
        <v>5.38</v>
      </c>
      <c r="F22" s="33" t="str">
        <f>VLOOKUP("New Zealand Average",'[4]CB 5.2'!$B$4:$F$130,4,FALSE)</f>
        <v>.‡</v>
      </c>
      <c r="G22" s="15" t="str">
        <f>VLOOKUP("New Zealand Average",'[4]CB 5.2'!$B$4:$F$130,5,FALSE)</f>
        <v/>
      </c>
      <c r="H22" s="29"/>
      <c r="K22" s="63"/>
    </row>
    <row r="23" spans="1:11">
      <c r="A23" s="177" t="s">
        <v>240</v>
      </c>
      <c r="B23" s="29"/>
      <c r="C23" s="29"/>
      <c r="D23" s="45">
        <f>VLOOKUP("New Zealand Average",'[4]CB 5.3'!$B$4:$F$130,2,FALSE)</f>
        <v>56.92</v>
      </c>
      <c r="E23" s="33">
        <f>VLOOKUP("New Zealand Average",'[4]CB 5.3'!$B$4:$F$130,3,FALSE)</f>
        <v>14.18</v>
      </c>
      <c r="F23" s="33" t="str">
        <f>VLOOKUP("New Zealand Average",'[4]CB 5.3'!$B$4:$F$130,4,FALSE)</f>
        <v>.</v>
      </c>
      <c r="G23" s="15" t="str">
        <f>VLOOKUP("New Zealand Average",'[4]CB 5.3'!$B$4:$F$130,5,FALSE)</f>
        <v/>
      </c>
      <c r="H23" s="29"/>
      <c r="K23" s="63"/>
    </row>
    <row r="24" spans="1:11">
      <c r="A24" s="48" t="s">
        <v>237</v>
      </c>
      <c r="B24" s="29"/>
      <c r="C24" s="29"/>
      <c r="D24" s="45"/>
      <c r="E24" s="33"/>
      <c r="F24" s="33"/>
      <c r="G24" s="15"/>
      <c r="H24" s="29"/>
      <c r="K24" s="63"/>
    </row>
    <row r="25" spans="1:11">
      <c r="A25" s="177" t="s">
        <v>242</v>
      </c>
      <c r="B25" s="29"/>
      <c r="C25" s="29"/>
      <c r="D25" s="45">
        <f>VLOOKUP("New Zealand Average",'[4]CB 5.6'!$B$4:$F$130,2,FALSE)</f>
        <v>66.69</v>
      </c>
      <c r="E25" s="33">
        <f>VLOOKUP("New Zealand Average",'[4]CB 5.6'!$B$4:$F$130,3,FALSE)</f>
        <v>9.6</v>
      </c>
      <c r="F25" s="33" t="str">
        <f>VLOOKUP("New Zealand Average",'[4]CB 5.6'!$B$4:$F$130,4,FALSE)</f>
        <v>.‡</v>
      </c>
      <c r="G25" s="15" t="str">
        <f>VLOOKUP("New Zealand Average",'[4]CB 5.6'!$B$4:$F$130,5,FALSE)</f>
        <v/>
      </c>
      <c r="H25" s="29"/>
      <c r="K25" s="63"/>
    </row>
    <row r="26" spans="1:11">
      <c r="A26" s="57" t="s">
        <v>38</v>
      </c>
      <c r="B26" s="164"/>
      <c r="C26" s="164"/>
      <c r="D26" s="66"/>
      <c r="E26" s="137"/>
      <c r="F26" s="137"/>
      <c r="G26" s="65"/>
      <c r="H26" s="164"/>
    </row>
    <row r="27" spans="1:11">
      <c r="A27" s="164"/>
      <c r="B27" s="164"/>
      <c r="C27" s="164"/>
      <c r="D27" s="164"/>
      <c r="E27" s="164"/>
      <c r="F27" s="164"/>
      <c r="G27" s="164"/>
      <c r="H27" s="164"/>
    </row>
    <row r="28" spans="1:11" ht="27" customHeight="1">
      <c r="A28" s="293" t="s">
        <v>202</v>
      </c>
      <c r="B28" s="293"/>
      <c r="C28" s="293"/>
      <c r="D28" s="293"/>
      <c r="E28" s="293"/>
      <c r="F28" s="293"/>
      <c r="G28" s="293"/>
      <c r="H28" s="293"/>
    </row>
    <row r="29" spans="1:11" ht="25.9" customHeight="1">
      <c r="A29" s="293" t="s">
        <v>203</v>
      </c>
      <c r="B29" s="293"/>
      <c r="C29" s="293"/>
      <c r="D29" s="293"/>
      <c r="E29" s="293"/>
      <c r="F29" s="293"/>
      <c r="G29" s="293"/>
      <c r="H29" s="293"/>
    </row>
    <row r="30" spans="1:11" ht="26.5" customHeight="1">
      <c r="A30" s="293" t="s">
        <v>204</v>
      </c>
      <c r="B30" s="293"/>
      <c r="C30" s="293"/>
      <c r="D30" s="293"/>
      <c r="E30" s="293"/>
      <c r="F30" s="293"/>
      <c r="G30" s="293"/>
      <c r="H30" s="293"/>
    </row>
    <row r="31" spans="1:11" ht="28.15" customHeight="1">
      <c r="A31" s="293" t="s">
        <v>205</v>
      </c>
      <c r="B31" s="293"/>
      <c r="C31" s="293"/>
      <c r="D31" s="293"/>
      <c r="E31" s="293"/>
      <c r="F31" s="293"/>
      <c r="G31" s="293"/>
      <c r="H31" s="293"/>
    </row>
    <row r="33" spans="1:1" ht="14.5">
      <c r="A33" s="60" t="s">
        <v>5</v>
      </c>
    </row>
  </sheetData>
  <mergeCells count="6">
    <mergeCell ref="A30:H30"/>
    <mergeCell ref="A31:H31"/>
    <mergeCell ref="D10:G10"/>
    <mergeCell ref="E11:G11"/>
    <mergeCell ref="A28:H28"/>
    <mergeCell ref="A29:H29"/>
  </mergeCells>
  <hyperlinks>
    <hyperlink ref="A33" location="Contents!A1" display="Return to contents" xr:uid="{A5F90960-4B1D-483B-B452-D15B9E472099}"/>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E1E68-EC48-4FB2-AFEC-5BF00F244144}">
  <dimension ref="A1:N25"/>
  <sheetViews>
    <sheetView showGridLines="0" workbookViewId="0">
      <selection activeCell="H18" sqref="H18"/>
    </sheetView>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4">
      <c r="A1" s="1"/>
    </row>
    <row r="2" spans="1:14">
      <c r="A2" s="1"/>
    </row>
    <row r="3" spans="1:14">
      <c r="A3" s="1"/>
    </row>
    <row r="4" spans="1:14">
      <c r="A4" s="1"/>
    </row>
    <row r="5" spans="1:14">
      <c r="A5" s="1"/>
      <c r="H5" s="178"/>
      <c r="I5" s="178"/>
    </row>
    <row r="6" spans="1:14">
      <c r="A6" s="1"/>
    </row>
    <row r="7" spans="1:14" ht="14.5">
      <c r="A7" s="3" t="s">
        <v>356</v>
      </c>
    </row>
    <row r="8" spans="1:14">
      <c r="A8" s="5"/>
    </row>
    <row r="9" spans="1:14">
      <c r="A9" s="16" t="s">
        <v>357</v>
      </c>
      <c r="B9" s="164"/>
      <c r="C9" s="164"/>
      <c r="D9" s="164"/>
      <c r="E9" s="164"/>
      <c r="F9" s="164"/>
      <c r="G9" s="164"/>
      <c r="H9" s="164"/>
      <c r="I9" s="164"/>
      <c r="J9" s="164"/>
      <c r="K9" s="164"/>
    </row>
    <row r="10" spans="1:14" ht="50.5" customHeight="1">
      <c r="A10" s="34"/>
      <c r="B10" s="164"/>
      <c r="C10" s="286" t="s">
        <v>7</v>
      </c>
      <c r="D10" s="287"/>
      <c r="E10" s="288"/>
      <c r="F10" s="164"/>
      <c r="G10" s="286" t="s">
        <v>8</v>
      </c>
      <c r="H10" s="287"/>
      <c r="I10" s="287"/>
      <c r="J10" s="288"/>
      <c r="K10" s="22"/>
    </row>
    <row r="11" spans="1:14">
      <c r="A11" s="32" t="s">
        <v>234</v>
      </c>
      <c r="B11" s="27"/>
      <c r="C11" s="23" t="s">
        <v>9</v>
      </c>
      <c r="D11" s="289" t="s">
        <v>6</v>
      </c>
      <c r="E11" s="292"/>
      <c r="F11" s="27"/>
      <c r="G11" s="166" t="s">
        <v>4</v>
      </c>
      <c r="H11" s="299" t="s">
        <v>44</v>
      </c>
      <c r="I11" s="291"/>
      <c r="J11" s="292"/>
      <c r="K11" s="13"/>
    </row>
    <row r="12" spans="1:14">
      <c r="A12" s="176" t="s">
        <v>230</v>
      </c>
      <c r="B12" s="164"/>
      <c r="C12" s="9">
        <f>VLOOKUP("New Zealand Average",'[5]CBIPV 3.1'!$B$4:$F$130,2,FALSE)</f>
        <v>19</v>
      </c>
      <c r="D12" s="24">
        <f>VLOOKUP("New Zealand Average",'[5]CBIPV 3.1'!$B$4:$F$130,3,FALSE)</f>
        <v>26.42</v>
      </c>
      <c r="E12" s="52" t="str">
        <f>VLOOKUP("New Zealand Average",'[5]CBIPV 3.1'!$B$4:$F$130,4,FALSE)</f>
        <v>#</v>
      </c>
      <c r="F12" s="164"/>
      <c r="G12" s="8">
        <f>VLOOKUP("New Zealand Average",'[5]CBIPV 2.0'!$B$4:$F$130,2,FALSE)</f>
        <v>79.19</v>
      </c>
      <c r="H12" s="8">
        <f>VLOOKUP("New Zealand Average",'[5]CBIPV 2.0'!$B$4:$F$130,3,FALSE)</f>
        <v>9.8800000000000008</v>
      </c>
      <c r="I12" s="163" t="str">
        <f>VLOOKUP("New Zealand Average",'[5]CBIPV 2.0'!$B$4:$F$130,4,FALSE)</f>
        <v>.‡</v>
      </c>
      <c r="J12" s="167" t="str">
        <f>VLOOKUP("New Zealand Average",'[5]CBIPV 2.0'!$B$4:$F$130,5,FALSE)</f>
        <v/>
      </c>
      <c r="K12" s="164"/>
    </row>
    <row r="13" spans="1:14">
      <c r="A13" s="14" t="s">
        <v>245</v>
      </c>
      <c r="B13" s="164"/>
      <c r="C13" s="9">
        <f>VLOOKUP("New Zealand Average",'[5]CBIPV 3.2'!$B$4:$F$130,2,FALSE)</f>
        <v>17</v>
      </c>
      <c r="D13" s="10">
        <f>VLOOKUP("New Zealand Average",'[5]CBIPV 3.2'!$B$4:$F$130,3,FALSE)</f>
        <v>27.83</v>
      </c>
      <c r="E13" s="45" t="str">
        <f>VLOOKUP("New Zealand Average",'[5]CBIPV 3.2'!$B$4:$F$130,4,FALSE)</f>
        <v>#</v>
      </c>
      <c r="F13" s="164"/>
      <c r="G13" s="10">
        <f>VLOOKUP("New Zealand Average",'[5]CBIPV 2.1'!$B$4:$F$130,2,FALSE)</f>
        <v>69.97</v>
      </c>
      <c r="H13" s="10">
        <f>VLOOKUP("New Zealand Average",'[5]CBIPV 2.1'!$B$4:$F$130,3,FALSE)</f>
        <v>11.31</v>
      </c>
      <c r="I13" s="13" t="str">
        <f>VLOOKUP("New Zealand Average",'[5]CBIPV 2.1'!$B$4:$F$130,4,FALSE)</f>
        <v>.</v>
      </c>
      <c r="J13" s="15" t="str">
        <f>VLOOKUP("New Zealand Average",'[5]CBIPV 2.1'!$B$4:$F$130,5,FALSE)</f>
        <v/>
      </c>
      <c r="K13" s="164"/>
    </row>
    <row r="14" spans="1:14">
      <c r="A14" s="14" t="s">
        <v>231</v>
      </c>
      <c r="B14" s="164"/>
      <c r="C14" s="9">
        <f>VLOOKUP("New Zealand Average",'[5]CBIPV 3.3'!$B$4:$F$130,2,FALSE)</f>
        <v>13</v>
      </c>
      <c r="D14" s="10">
        <f>VLOOKUP("New Zealand Average",'[5]CBIPV 3.3'!$B$4:$F$130,3,FALSE)</f>
        <v>33.4</v>
      </c>
      <c r="E14" s="45" t="str">
        <f>VLOOKUP("New Zealand Average",'[5]CBIPV 3.3'!$B$4:$F$130,4,FALSE)</f>
        <v>#</v>
      </c>
      <c r="F14" s="164"/>
      <c r="G14" s="10">
        <f>VLOOKUP("New Zealand Average",'[5]CBIPV 2.2'!$B$4:$F$130,2,FALSE)</f>
        <v>57.6</v>
      </c>
      <c r="H14" s="10">
        <f>VLOOKUP("New Zealand Average",'[5]CBIPV 2.2'!$B$4:$F$130,3,FALSE)</f>
        <v>15.03</v>
      </c>
      <c r="I14" s="13" t="str">
        <f>VLOOKUP("New Zealand Average",'[5]CBIPV 2.2'!$B$4:$F$130,4,FALSE)</f>
        <v>.</v>
      </c>
      <c r="J14" s="15" t="str">
        <f>VLOOKUP("New Zealand Average",'[5]CBIPV 2.2'!$B$4:$F$130,5,FALSE)</f>
        <v/>
      </c>
      <c r="K14" s="164"/>
    </row>
    <row r="15" spans="1:14">
      <c r="A15" s="14" t="s">
        <v>232</v>
      </c>
      <c r="B15" s="164"/>
      <c r="C15" s="9" t="str">
        <f>VLOOKUP("New Zealand Average",'[5]CBIPV 3.4'!$B$4:$F$130,2,FALSE)</f>
        <v>S</v>
      </c>
      <c r="D15" s="10">
        <f>VLOOKUP("New Zealand Average",'[5]CBIPV 3.4'!$B$4:$F$130,3,FALSE)</f>
        <v>55.44</v>
      </c>
      <c r="E15" s="45" t="str">
        <f>VLOOKUP("New Zealand Average",'[5]CBIPV 3.4'!$B$4:$F$130,4,FALSE)</f>
        <v/>
      </c>
      <c r="F15" s="164"/>
      <c r="G15" s="10" t="str">
        <f>VLOOKUP("New Zealand Average",'[5]CBIPV 2.3'!$B$4:$F$130,2,FALSE)</f>
        <v>Ŝ</v>
      </c>
      <c r="H15" s="10">
        <f>VLOOKUP("New Zealand Average",'[5]CBIPV 2.3'!$B$4:$F$130,3,FALSE)</f>
        <v>9.8800000000000008</v>
      </c>
      <c r="I15" s="13" t="str">
        <f>VLOOKUP("New Zealand Average",'[5]CBIPV 2.3'!$B$4:$F$130,4,FALSE)</f>
        <v/>
      </c>
      <c r="J15" s="15" t="str">
        <f>VLOOKUP("New Zealand Average",'[5]CBIPV 2.3'!$B$4:$F$130,5,FALSE)</f>
        <v/>
      </c>
      <c r="K15" s="164"/>
    </row>
    <row r="16" spans="1:14">
      <c r="A16" s="49" t="s">
        <v>233</v>
      </c>
      <c r="B16" s="164"/>
      <c r="C16" s="9">
        <f>VLOOKUP("New Zealand Average",'[5]CBIPV 3.5'!$B$4:$F$130,2,FALSE)</f>
        <v>21</v>
      </c>
      <c r="D16" s="10">
        <f>VLOOKUP("New Zealand Average",'[5]CBIPV 3.5'!$B$4:$F$130,3,FALSE)</f>
        <v>27.85</v>
      </c>
      <c r="E16" s="45" t="str">
        <f>VLOOKUP("New Zealand Average",'[5]CBIPV 3.5'!$B$4:$F$130,4,FALSE)</f>
        <v>#</v>
      </c>
      <c r="F16" s="164"/>
      <c r="G16" s="10">
        <f>VLOOKUP("New Zealand Average",'[5]CBIPV 2.4'!$B$4:$F$130,2,FALSE)</f>
        <v>90.83</v>
      </c>
      <c r="H16" s="10">
        <f>VLOOKUP("New Zealand Average",'[5]CBIPV 2.4'!$B$4:$F$130,3,FALSE)</f>
        <v>7.25</v>
      </c>
      <c r="I16" s="13" t="str">
        <f>VLOOKUP("New Zealand Average",'[5]CBIPV 2.4'!$B$4:$F$130,4,FALSE)</f>
        <v>.‡</v>
      </c>
      <c r="J16" s="15" t="str">
        <f>VLOOKUP("New Zealand Average",'[5]CBIPV 2.4'!$B$4:$F$130,5,FALSE)</f>
        <v/>
      </c>
      <c r="K16" s="164"/>
      <c r="N16" s="63"/>
    </row>
    <row r="17" spans="1:14">
      <c r="A17" s="14" t="s">
        <v>244</v>
      </c>
      <c r="B17" s="29"/>
      <c r="C17" s="9">
        <f>VLOOKUP("New Zealand Average",'[5]CBIPV 3.6'!$B$4:$F$130,2,FALSE)</f>
        <v>10</v>
      </c>
      <c r="D17" s="10">
        <f>VLOOKUP("New Zealand Average",'[5]CBIPV 3.6'!$B$4:$F$130,3,FALSE)</f>
        <v>31.89</v>
      </c>
      <c r="E17" s="45" t="str">
        <f>VLOOKUP("New Zealand Average",'[5]CBIPV 3.6'!$B$4:$F$130,4,FALSE)</f>
        <v>#</v>
      </c>
      <c r="F17" s="29"/>
      <c r="G17" s="10">
        <f>VLOOKUP("New Zealand Average",'[5]CBIPV 2.5'!$B$4:$F$130,2,FALSE)</f>
        <v>45.01</v>
      </c>
      <c r="H17" s="10">
        <f>VLOOKUP("New Zealand Average",'[5]CBIPV 2.5'!$B$4:$F$130,3,FALSE)</f>
        <v>11.86</v>
      </c>
      <c r="I17" s="13" t="str">
        <f>VLOOKUP("New Zealand Average",'[5]CBIPV 2.5'!$B$4:$F$130,4,FALSE)</f>
        <v>.</v>
      </c>
      <c r="J17" s="15" t="str">
        <f>VLOOKUP("New Zealand Average",'[5]CBIPV 2.5'!$B$4:$F$130,5,FALSE)</f>
        <v/>
      </c>
      <c r="K17" s="29"/>
      <c r="N17" s="63"/>
    </row>
    <row r="18" spans="1:14">
      <c r="A18" s="57" t="s">
        <v>38</v>
      </c>
      <c r="B18" s="164"/>
      <c r="C18" s="64"/>
      <c r="D18" s="64"/>
      <c r="E18" s="65"/>
      <c r="F18" s="164"/>
      <c r="G18" s="66"/>
      <c r="H18" s="137"/>
      <c r="I18" s="137"/>
      <c r="J18" s="65"/>
      <c r="K18" s="164"/>
    </row>
    <row r="19" spans="1:14">
      <c r="A19" s="164"/>
      <c r="B19" s="164"/>
      <c r="C19" s="164"/>
      <c r="D19" s="164"/>
      <c r="E19" s="164"/>
      <c r="F19" s="164"/>
      <c r="G19" s="164"/>
      <c r="H19" s="164"/>
      <c r="I19" s="164"/>
      <c r="J19" s="164"/>
      <c r="K19" s="164"/>
    </row>
    <row r="20" spans="1:14" ht="27" customHeight="1">
      <c r="A20" s="293" t="s">
        <v>202</v>
      </c>
      <c r="B20" s="293"/>
      <c r="C20" s="293"/>
      <c r="D20" s="293"/>
      <c r="E20" s="293"/>
      <c r="F20" s="293"/>
      <c r="G20" s="293"/>
      <c r="H20" s="293"/>
      <c r="I20" s="293"/>
      <c r="J20" s="293"/>
      <c r="K20" s="293"/>
    </row>
    <row r="21" spans="1:14" ht="25.9" customHeight="1">
      <c r="A21" s="293" t="s">
        <v>203</v>
      </c>
      <c r="B21" s="293"/>
      <c r="C21" s="293"/>
      <c r="D21" s="293"/>
      <c r="E21" s="293"/>
      <c r="F21" s="293"/>
      <c r="G21" s="293"/>
      <c r="H21" s="293"/>
      <c r="I21" s="293"/>
      <c r="J21" s="293"/>
      <c r="K21" s="293"/>
    </row>
    <row r="22" spans="1:14" ht="26.5" customHeight="1">
      <c r="A22" s="293" t="s">
        <v>204</v>
      </c>
      <c r="B22" s="293"/>
      <c r="C22" s="293"/>
      <c r="D22" s="293"/>
      <c r="E22" s="293"/>
      <c r="F22" s="293"/>
      <c r="G22" s="293"/>
      <c r="H22" s="293"/>
      <c r="I22" s="293"/>
      <c r="J22" s="293"/>
      <c r="K22" s="293"/>
    </row>
    <row r="23" spans="1:14" ht="28.15" customHeight="1">
      <c r="A23" s="293" t="s">
        <v>205</v>
      </c>
      <c r="B23" s="293"/>
      <c r="C23" s="293"/>
      <c r="D23" s="293"/>
      <c r="E23" s="293"/>
      <c r="F23" s="293"/>
      <c r="G23" s="293"/>
      <c r="H23" s="293"/>
      <c r="I23" s="293"/>
      <c r="J23" s="293"/>
      <c r="K23" s="293"/>
    </row>
    <row r="25" spans="1:14" ht="14.5">
      <c r="A25" s="60" t="s">
        <v>5</v>
      </c>
    </row>
  </sheetData>
  <mergeCells count="8">
    <mergeCell ref="A22:K22"/>
    <mergeCell ref="A23:K23"/>
    <mergeCell ref="C10:E10"/>
    <mergeCell ref="G10:J10"/>
    <mergeCell ref="D11:E11"/>
    <mergeCell ref="H11:J11"/>
    <mergeCell ref="A20:K20"/>
    <mergeCell ref="A21:K21"/>
  </mergeCells>
  <hyperlinks>
    <hyperlink ref="A25" location="Contents!A1" display="Return to contents" xr:uid="{D59493FB-CCFD-4133-90E4-150FBBD062FF}"/>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9230-FC4F-40B1-AACB-25E25F376FC5}">
  <dimension ref="A1:K28"/>
  <sheetViews>
    <sheetView showGridLines="0" workbookViewId="0">
      <selection activeCell="I17" sqref="I17"/>
    </sheetView>
  </sheetViews>
  <sheetFormatPr defaultColWidth="8.81640625" defaultRowHeight="14"/>
  <cols>
    <col min="1" max="1" width="49.26953125" style="168" customWidth="1"/>
    <col min="2" max="3" width="3.54296875" style="168" customWidth="1"/>
    <col min="4" max="4" width="11" style="168" customWidth="1"/>
    <col min="5" max="5" width="8.81640625" style="168"/>
    <col min="6" max="6" width="2.7265625" style="168" customWidth="1"/>
    <col min="7" max="7" width="2.54296875" style="168" customWidth="1"/>
    <col min="8" max="8" width="3.54296875" style="168" customWidth="1"/>
    <col min="9" max="16384" width="8.81640625" style="168"/>
  </cols>
  <sheetData>
    <row r="1" spans="1:8">
      <c r="A1" s="1"/>
    </row>
    <row r="2" spans="1:8">
      <c r="A2" s="1"/>
    </row>
    <row r="3" spans="1:8">
      <c r="A3" s="1"/>
    </row>
    <row r="4" spans="1:8">
      <c r="A4" s="1"/>
    </row>
    <row r="5" spans="1:8">
      <c r="A5" s="1"/>
      <c r="E5" s="178"/>
      <c r="F5" s="178"/>
    </row>
    <row r="6" spans="1:8">
      <c r="A6" s="1"/>
    </row>
    <row r="7" spans="1:8" ht="14.5">
      <c r="A7" s="3" t="s">
        <v>358</v>
      </c>
    </row>
    <row r="8" spans="1:8">
      <c r="A8" s="5"/>
    </row>
    <row r="9" spans="1:8">
      <c r="A9" s="16" t="s">
        <v>359</v>
      </c>
      <c r="B9" s="164"/>
      <c r="C9" s="164"/>
      <c r="D9" s="164"/>
      <c r="E9" s="164"/>
      <c r="F9" s="164"/>
      <c r="G9" s="164"/>
      <c r="H9" s="164"/>
    </row>
    <row r="10" spans="1:8" ht="50.5" customHeight="1">
      <c r="A10" s="34"/>
      <c r="B10" s="164"/>
      <c r="C10" s="164"/>
      <c r="D10" s="286" t="s">
        <v>8</v>
      </c>
      <c r="E10" s="287"/>
      <c r="F10" s="287"/>
      <c r="G10" s="288"/>
      <c r="H10" s="22"/>
    </row>
    <row r="11" spans="1:8">
      <c r="A11" s="32" t="s">
        <v>250</v>
      </c>
      <c r="B11" s="27"/>
      <c r="C11" s="27"/>
      <c r="D11" s="51" t="s">
        <v>4</v>
      </c>
      <c r="E11" s="289" t="s">
        <v>44</v>
      </c>
      <c r="F11" s="300"/>
      <c r="G11" s="290"/>
      <c r="H11" s="13"/>
    </row>
    <row r="12" spans="1:8">
      <c r="A12" s="59" t="s">
        <v>252</v>
      </c>
      <c r="B12" s="164"/>
      <c r="C12" s="164"/>
      <c r="D12" s="10"/>
      <c r="E12" s="10"/>
      <c r="F12" s="13"/>
      <c r="G12" s="15"/>
      <c r="H12" s="164"/>
    </row>
    <row r="13" spans="1:8">
      <c r="A13" s="48" t="s">
        <v>236</v>
      </c>
      <c r="B13" s="164"/>
      <c r="C13" s="164"/>
      <c r="D13" s="45"/>
      <c r="E13" s="33"/>
      <c r="F13" s="33"/>
      <c r="G13" s="15"/>
      <c r="H13" s="164"/>
    </row>
    <row r="14" spans="1:8">
      <c r="A14" s="177" t="s">
        <v>238</v>
      </c>
      <c r="B14" s="164"/>
      <c r="C14" s="164"/>
      <c r="D14" s="10">
        <f>VLOOKUP("New Zealand Average",'[5]CBIPV 4.0'!$B$4:$F$130,2,FALSE)</f>
        <v>76.7</v>
      </c>
      <c r="E14" s="10">
        <f>VLOOKUP("New Zealand Average",'[5]CBIPV 4.0'!$B$4:$F$130,3,FALSE)</f>
        <v>15.6</v>
      </c>
      <c r="F14" s="13" t="str">
        <f>VLOOKUP("New Zealand Average",'[5]CBIPV 4.0'!$B$4:$F$130,4,FALSE)</f>
        <v>.</v>
      </c>
      <c r="G14" s="15" t="str">
        <f>VLOOKUP("New Zealand Average",'[5]CBIPV 4.0'!$B$4:$F$130,5,FALSE)</f>
        <v/>
      </c>
      <c r="H14" s="164"/>
    </row>
    <row r="15" spans="1:8">
      <c r="A15" s="177" t="s">
        <v>239</v>
      </c>
      <c r="B15" s="164"/>
      <c r="C15" s="164"/>
      <c r="D15" s="10">
        <f>VLOOKUP("New Zealand Average",'[5]CBIPV 4.1'!$B$4:$F$130,2,FALSE)</f>
        <v>69.89</v>
      </c>
      <c r="E15" s="10">
        <f>VLOOKUP("New Zealand Average",'[5]CBIPV 4.1'!$B$4:$F$130,3,FALSE)</f>
        <v>18.55</v>
      </c>
      <c r="F15" s="13" t="str">
        <f>VLOOKUP("New Zealand Average",'[5]CBIPV 4.1'!$B$4:$F$130,4,FALSE)</f>
        <v>.</v>
      </c>
      <c r="G15" s="15" t="str">
        <f>VLOOKUP("New Zealand Average",'[5]CBIPV 4.1'!$B$4:$F$130,5,FALSE)</f>
        <v/>
      </c>
      <c r="H15" s="164"/>
    </row>
    <row r="16" spans="1:8">
      <c r="A16" s="177" t="s">
        <v>240</v>
      </c>
      <c r="B16" s="164"/>
      <c r="C16" s="164"/>
      <c r="D16" s="10">
        <f>VLOOKUP("New Zealand Average",'[5]CBIPV 4.2'!$B$4:$F$130,2,FALSE)</f>
        <v>46.75</v>
      </c>
      <c r="E16" s="10">
        <f>VLOOKUP("New Zealand Average",'[5]CBIPV 4.2'!$B$4:$F$130,3,FALSE)</f>
        <v>15.62</v>
      </c>
      <c r="F16" s="13" t="str">
        <f>VLOOKUP("New Zealand Average",'[5]CBIPV 4.2'!$B$4:$F$130,4,FALSE)</f>
        <v>.</v>
      </c>
      <c r="G16" s="15" t="str">
        <f>VLOOKUP("New Zealand Average",'[5]CBIPV 4.2'!$B$4:$F$130,5,FALSE)</f>
        <v/>
      </c>
      <c r="H16" s="164"/>
    </row>
    <row r="17" spans="1:11">
      <c r="A17" s="59" t="s">
        <v>235</v>
      </c>
      <c r="B17" s="29"/>
      <c r="C17" s="29"/>
      <c r="D17" s="10"/>
      <c r="E17" s="10"/>
      <c r="F17" s="13"/>
      <c r="G17" s="15"/>
      <c r="H17" s="29"/>
      <c r="K17" s="63"/>
    </row>
    <row r="18" spans="1:11">
      <c r="A18" s="48" t="s">
        <v>236</v>
      </c>
      <c r="B18" s="29"/>
      <c r="C18" s="29"/>
      <c r="D18" s="37"/>
      <c r="E18" s="21"/>
      <c r="F18" s="21"/>
      <c r="G18" s="54"/>
      <c r="H18" s="29"/>
      <c r="K18" s="63"/>
    </row>
    <row r="19" spans="1:11">
      <c r="A19" s="177" t="s">
        <v>238</v>
      </c>
      <c r="B19" s="29"/>
      <c r="C19" s="29"/>
      <c r="D19" s="58">
        <f>VLOOKUP("New Zealand Average",'[5]CBIPV 4.3'!$B$4:$F$130,2,FALSE)</f>
        <v>97.74</v>
      </c>
      <c r="E19" s="58">
        <f>VLOOKUP("New Zealand Average",'[5]CBIPV 4.3'!$B$4:$F$130,3,FALSE)</f>
        <v>3.47</v>
      </c>
      <c r="F19" s="55" t="str">
        <f>VLOOKUP("New Zealand Average",'[5]CBIPV 4.3'!$B$4:$F$130,4,FALSE)</f>
        <v>.‡</v>
      </c>
      <c r="G19" s="54" t="str">
        <f>VLOOKUP("New Zealand Average",'[5]CBIPV 4.3'!$B$4:$F$130,5,FALSE)</f>
        <v/>
      </c>
      <c r="H19" s="29"/>
      <c r="K19" s="63"/>
    </row>
    <row r="20" spans="1:11">
      <c r="A20" s="177" t="s">
        <v>240</v>
      </c>
      <c r="B20" s="29"/>
      <c r="C20" s="29"/>
      <c r="D20" s="58">
        <f>VLOOKUP("New Zealand Average",'[5]CBIPV 4.4'!$B$4:$F$130,2,FALSE)</f>
        <v>81.84</v>
      </c>
      <c r="E20" s="58">
        <f>VLOOKUP("New Zealand Average",'[5]CBIPV 4.4'!$B$4:$F$130,3,FALSE)</f>
        <v>11.92</v>
      </c>
      <c r="F20" s="55" t="str">
        <f>VLOOKUP("New Zealand Average",'[5]CBIPV 4.4'!$B$4:$F$130,4,FALSE)</f>
        <v>.</v>
      </c>
      <c r="G20" s="54" t="str">
        <f>VLOOKUP("New Zealand Average",'[5]CBIPV 4.4'!$B$4:$F$130,5,FALSE)</f>
        <v/>
      </c>
      <c r="H20" s="29"/>
      <c r="K20" s="63"/>
    </row>
    <row r="21" spans="1:11">
      <c r="A21" s="57" t="s">
        <v>38</v>
      </c>
      <c r="B21" s="164"/>
      <c r="C21" s="164"/>
      <c r="D21" s="66"/>
      <c r="E21" s="137"/>
      <c r="F21" s="137"/>
      <c r="G21" s="65"/>
      <c r="H21" s="164"/>
    </row>
    <row r="22" spans="1:11">
      <c r="A22" s="164"/>
      <c r="B22" s="164"/>
      <c r="C22" s="164"/>
      <c r="D22" s="164"/>
      <c r="E22" s="164"/>
      <c r="F22" s="164"/>
      <c r="G22" s="164"/>
      <c r="H22" s="164"/>
    </row>
    <row r="23" spans="1:11" ht="27" customHeight="1">
      <c r="A23" s="293" t="s">
        <v>202</v>
      </c>
      <c r="B23" s="293"/>
      <c r="C23" s="293"/>
      <c r="D23" s="293"/>
      <c r="E23" s="293"/>
      <c r="F23" s="293"/>
      <c r="G23" s="293"/>
      <c r="H23" s="293"/>
    </row>
    <row r="24" spans="1:11" ht="25.9" customHeight="1">
      <c r="A24" s="293" t="s">
        <v>203</v>
      </c>
      <c r="B24" s="293"/>
      <c r="C24" s="293"/>
      <c r="D24" s="293"/>
      <c r="E24" s="293"/>
      <c r="F24" s="293"/>
      <c r="G24" s="293"/>
      <c r="H24" s="293"/>
    </row>
    <row r="25" spans="1:11" ht="26.5" customHeight="1">
      <c r="A25" s="293" t="s">
        <v>204</v>
      </c>
      <c r="B25" s="293"/>
      <c r="C25" s="293"/>
      <c r="D25" s="293"/>
      <c r="E25" s="293"/>
      <c r="F25" s="293"/>
      <c r="G25" s="293"/>
      <c r="H25" s="293"/>
    </row>
    <row r="26" spans="1:11" ht="28.15" customHeight="1">
      <c r="A26" s="293" t="s">
        <v>205</v>
      </c>
      <c r="B26" s="293"/>
      <c r="C26" s="293"/>
      <c r="D26" s="293"/>
      <c r="E26" s="293"/>
      <c r="F26" s="293"/>
      <c r="G26" s="293"/>
      <c r="H26" s="293"/>
    </row>
    <row r="28" spans="1:11" ht="14.5">
      <c r="A28" s="60" t="s">
        <v>5</v>
      </c>
    </row>
  </sheetData>
  <mergeCells count="6">
    <mergeCell ref="A25:H25"/>
    <mergeCell ref="A26:H26"/>
    <mergeCell ref="D10:G10"/>
    <mergeCell ref="E11:G11"/>
    <mergeCell ref="A23:H23"/>
    <mergeCell ref="A24:H24"/>
  </mergeCells>
  <hyperlinks>
    <hyperlink ref="A28" location="Contents!A1" display="Return to contents" xr:uid="{19B88050-656A-407F-BF38-5FE4BA976B0A}"/>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AFD1-8A80-4BE4-A7F0-1689AC64CF50}">
  <dimension ref="A1:N25"/>
  <sheetViews>
    <sheetView showGridLines="0" workbookViewId="0">
      <selection activeCell="L18" sqref="L18"/>
    </sheetView>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4">
      <c r="A1" s="1"/>
    </row>
    <row r="2" spans="1:14">
      <c r="A2" s="1"/>
    </row>
    <row r="3" spans="1:14">
      <c r="A3" s="1"/>
    </row>
    <row r="4" spans="1:14">
      <c r="A4" s="1"/>
    </row>
    <row r="5" spans="1:14">
      <c r="A5" s="1"/>
      <c r="H5" s="178"/>
      <c r="I5" s="178"/>
    </row>
    <row r="6" spans="1:14">
      <c r="A6" s="1"/>
    </row>
    <row r="7" spans="1:14" ht="14.5">
      <c r="A7" s="3" t="s">
        <v>360</v>
      </c>
    </row>
    <row r="8" spans="1:14">
      <c r="A8" s="5"/>
    </row>
    <row r="9" spans="1:14">
      <c r="A9" s="16" t="s">
        <v>361</v>
      </c>
      <c r="B9" s="164"/>
      <c r="C9" s="164"/>
      <c r="D9" s="164"/>
      <c r="E9" s="164"/>
      <c r="F9" s="164"/>
      <c r="G9" s="164"/>
      <c r="H9" s="164"/>
      <c r="I9" s="164"/>
      <c r="J9" s="164"/>
      <c r="K9" s="164"/>
    </row>
    <row r="10" spans="1:14" ht="50.5" customHeight="1">
      <c r="A10" s="34"/>
      <c r="B10" s="164"/>
      <c r="C10" s="286" t="s">
        <v>7</v>
      </c>
      <c r="D10" s="287"/>
      <c r="E10" s="288"/>
      <c r="F10" s="164"/>
      <c r="G10" s="286" t="s">
        <v>8</v>
      </c>
      <c r="H10" s="287"/>
      <c r="I10" s="287"/>
      <c r="J10" s="288"/>
      <c r="K10" s="22"/>
    </row>
    <row r="11" spans="1:14">
      <c r="A11" s="32" t="s">
        <v>234</v>
      </c>
      <c r="B11" s="27"/>
      <c r="C11" s="23" t="s">
        <v>9</v>
      </c>
      <c r="D11" s="289" t="s">
        <v>6</v>
      </c>
      <c r="E11" s="290"/>
      <c r="F11" s="27"/>
      <c r="G11" s="162" t="s">
        <v>4</v>
      </c>
      <c r="H11" s="289" t="s">
        <v>44</v>
      </c>
      <c r="I11" s="291"/>
      <c r="J11" s="292"/>
      <c r="K11" s="13"/>
    </row>
    <row r="12" spans="1:14">
      <c r="A12" s="181" t="s">
        <v>230</v>
      </c>
      <c r="B12" s="164"/>
      <c r="C12" s="6">
        <f>VLOOKUP("New Zealand Average",'[6]AllFV 4.0'!$B$4:$F$130,2,FALSE)</f>
        <v>63</v>
      </c>
      <c r="D12" s="180">
        <f>VLOOKUP("New Zealand Average",'[6]AllFV 4.0'!$B$4:$F$130,3,FALSE)</f>
        <v>15.87</v>
      </c>
      <c r="E12" s="52" t="str">
        <f>VLOOKUP("New Zealand Average",'[6]AllFV 4.0'!$B$4:$F$130,4,FALSE)</f>
        <v/>
      </c>
      <c r="F12" s="164"/>
      <c r="G12" s="8">
        <f>VLOOKUP("New Zealand Average",'[6]AllFV 3.0'!$B$4:$F$130,2,FALSE)</f>
        <v>73.099999999999994</v>
      </c>
      <c r="H12" s="180">
        <f>VLOOKUP("New Zealand Average",'[6]AllFV 3.0'!$B$4:$F$130,3,FALSE)</f>
        <v>6.56</v>
      </c>
      <c r="I12" s="166" t="str">
        <f>VLOOKUP("New Zealand Average",'[6]AllFV 3.0'!$B$4:$F$130,4,FALSE)</f>
        <v>.</v>
      </c>
      <c r="J12" s="167" t="str">
        <f>VLOOKUP("New Zealand Average",'[6]AllFV 3.0'!$B$4:$F$130,5,FALSE)</f>
        <v/>
      </c>
      <c r="K12" s="164"/>
    </row>
    <row r="13" spans="1:14">
      <c r="A13" s="181" t="s">
        <v>245</v>
      </c>
      <c r="B13" s="164"/>
      <c r="C13" s="45">
        <f>VLOOKUP("New Zealand Average",'[6]AllFV 4.1'!$B$4:$F$130,2,FALSE)</f>
        <v>50</v>
      </c>
      <c r="D13" s="33">
        <f>VLOOKUP("New Zealand Average",'[6]AllFV 4.1'!$B$4:$F$130,3,FALSE)</f>
        <v>18.829999999999998</v>
      </c>
      <c r="E13" s="45" t="str">
        <f>VLOOKUP("New Zealand Average",'[6]AllFV 4.1'!$B$4:$F$130,4,FALSE)</f>
        <v/>
      </c>
      <c r="F13" s="164"/>
      <c r="G13" s="45">
        <f>VLOOKUP("New Zealand Average",'[6]AllFV 3.1'!$B$4:$F$130,2,FALSE)</f>
        <v>57.36</v>
      </c>
      <c r="H13" s="33">
        <f>VLOOKUP("New Zealand Average",'[6]AllFV 3.1'!$B$4:$F$130,3,FALSE)</f>
        <v>7.64</v>
      </c>
      <c r="I13" s="33" t="str">
        <f>VLOOKUP("New Zealand Average",'[6]AllFV 3.1'!$B$4:$F$130,4,FALSE)</f>
        <v>.</v>
      </c>
      <c r="J13" s="15" t="str">
        <f>VLOOKUP("New Zealand Average",'[6]AllFV 3.1'!$B$4:$F$130,5,FALSE)</f>
        <v/>
      </c>
      <c r="K13" s="164"/>
    </row>
    <row r="14" spans="1:14">
      <c r="A14" s="14" t="s">
        <v>231</v>
      </c>
      <c r="B14" s="164"/>
      <c r="C14" s="45">
        <f>VLOOKUP("New Zealand Average",'[6]AllFV 4.2'!$B$4:$F$130,2,FALSE)</f>
        <v>32</v>
      </c>
      <c r="D14" s="33">
        <f>VLOOKUP("New Zealand Average",'[6]AllFV 4.2'!$B$4:$F$130,3,FALSE)</f>
        <v>22.03</v>
      </c>
      <c r="E14" s="45" t="str">
        <f>VLOOKUP("New Zealand Average",'[6]AllFV 4.2'!$B$4:$F$130,4,FALSE)</f>
        <v>#</v>
      </c>
      <c r="F14" s="164"/>
      <c r="G14" s="45">
        <f>VLOOKUP("New Zealand Average",'[6]AllFV 3.2'!$B$4:$F$130,2,FALSE)</f>
        <v>41.84</v>
      </c>
      <c r="H14" s="33">
        <f>VLOOKUP("New Zealand Average",'[6]AllFV 3.2'!$B$4:$F$130,3,FALSE)</f>
        <v>7.58</v>
      </c>
      <c r="I14" s="33" t="str">
        <f>VLOOKUP("New Zealand Average",'[6]AllFV 3.2'!$B$4:$F$130,4,FALSE)</f>
        <v>.‡</v>
      </c>
      <c r="J14" s="15" t="str">
        <f>VLOOKUP("New Zealand Average",'[6]AllFV 3.2'!$B$4:$F$130,5,FALSE)</f>
        <v/>
      </c>
      <c r="K14" s="164"/>
    </row>
    <row r="15" spans="1:14">
      <c r="A15" s="14" t="s">
        <v>232</v>
      </c>
      <c r="B15" s="164"/>
      <c r="C15" s="45">
        <f>VLOOKUP("New Zealand Average",'[6]AllFV 4.3'!$B$4:$F$130,2,FALSE)</f>
        <v>23</v>
      </c>
      <c r="D15" s="33">
        <f>VLOOKUP("New Zealand Average",'[6]AllFV 4.3'!$B$4:$F$130,3,FALSE)</f>
        <v>27.78</v>
      </c>
      <c r="E15" s="45" t="str">
        <f>VLOOKUP("New Zealand Average",'[6]AllFV 4.3'!$B$4:$F$130,4,FALSE)</f>
        <v>#</v>
      </c>
      <c r="F15" s="15" t="str">
        <f>VLOOKUP("New Zealand Average",'[6]AllFV 3.3'!$B$4:$F$130,5,FALSE)</f>
        <v/>
      </c>
      <c r="G15" s="45">
        <f>VLOOKUP("New Zealand Average",'[6]AllFV 3.3'!$B$4:$F$130,2,FALSE)</f>
        <v>26.9</v>
      </c>
      <c r="H15" s="33">
        <f>VLOOKUP("New Zealand Average",'[6]AllFV 3.3'!$B$4:$F$130,3,FALSE)</f>
        <v>6.56</v>
      </c>
      <c r="I15" s="33" t="str">
        <f>VLOOKUP("New Zealand Average",'[6]AllFV 3.3'!$B$4:$F$130,4,FALSE)</f>
        <v>.‡</v>
      </c>
      <c r="J15" s="15" t="str">
        <f>VLOOKUP("New Zealand Average",'[6]AllFV 3.3'!$B$4:$F$130,5,FALSE)</f>
        <v/>
      </c>
      <c r="K15" s="164"/>
    </row>
    <row r="16" spans="1:14">
      <c r="A16" s="49" t="s">
        <v>233</v>
      </c>
      <c r="B16" s="164"/>
      <c r="C16" s="45">
        <f>VLOOKUP("New Zealand Average",'[6]AllFV 4.4'!$B$4:$F$130,2,FALSE)</f>
        <v>71</v>
      </c>
      <c r="D16" s="33">
        <f>VLOOKUP("New Zealand Average",'[6]AllFV 4.4'!$B$4:$F$130,3,FALSE)</f>
        <v>14.61</v>
      </c>
      <c r="E16" s="45" t="str">
        <f>VLOOKUP("New Zealand Average",'[6]AllFV 4.4'!$B$4:$F$130,4,FALSE)</f>
        <v/>
      </c>
      <c r="F16" s="15" t="str">
        <f>VLOOKUP("New Zealand Average",'[6]AllFV 3.4'!$B$4:$F$130,5,FALSE)</f>
        <v/>
      </c>
      <c r="G16" s="45">
        <f>VLOOKUP("New Zealand Average",'[6]AllFV 3.4'!$B$4:$F$130,2,FALSE)</f>
        <v>92.1</v>
      </c>
      <c r="H16" s="33">
        <f>VLOOKUP("New Zealand Average",'[6]AllFV 3.4'!$B$4:$F$130,3,FALSE)</f>
        <v>4.37</v>
      </c>
      <c r="I16" s="33" t="str">
        <f>VLOOKUP("New Zealand Average",'[6]AllFV 3.4'!$B$4:$F$130,4,FALSE)</f>
        <v>.</v>
      </c>
      <c r="J16" s="15" t="str">
        <f>VLOOKUP("New Zealand Average",'[6]AllFV 3.4'!$B$4:$F$130,5,FALSE)</f>
        <v/>
      </c>
      <c r="K16" s="164"/>
      <c r="N16" s="63"/>
    </row>
    <row r="17" spans="1:14">
      <c r="A17" s="14" t="s">
        <v>244</v>
      </c>
      <c r="B17" s="29"/>
      <c r="C17" s="45">
        <f>VLOOKUP("New Zealand Average",'[6]AllFV 4.5'!$B$4:$F$130,2,FALSE)</f>
        <v>36</v>
      </c>
      <c r="D17" s="33">
        <f>VLOOKUP("New Zealand Average",'[6]AllFV 4.5'!$B$4:$F$130,3,FALSE)</f>
        <v>22.68</v>
      </c>
      <c r="E17" s="45" t="str">
        <f>VLOOKUP("New Zealand Average",'[6]AllFV 4.5'!$B$4:$F$130,4,FALSE)</f>
        <v>#</v>
      </c>
      <c r="F17" s="15" t="str">
        <f>VLOOKUP("New Zealand Average",'[6]AllFV 3.5'!$B$4:$F$130,5,FALSE)</f>
        <v/>
      </c>
      <c r="G17" s="45">
        <f>VLOOKUP("New Zealand Average",'[6]AllFV 3.5'!$B$4:$F$130,2,FALSE)</f>
        <v>47.58</v>
      </c>
      <c r="H17" s="33">
        <f>VLOOKUP("New Zealand Average",'[6]AllFV 3.5'!$B$4:$F$130,3,FALSE)</f>
        <v>8.2100000000000009</v>
      </c>
      <c r="I17" s="33" t="str">
        <f>VLOOKUP("New Zealand Average",'[6]AllFV 3.5'!$B$4:$F$130,4,FALSE)</f>
        <v>.‡</v>
      </c>
      <c r="J17" s="15" t="str">
        <f>VLOOKUP("New Zealand Average",'[6]AllFV 3.5'!$B$4:$F$130,5,FALSE)</f>
        <v/>
      </c>
      <c r="K17" s="29"/>
      <c r="N17" s="63"/>
    </row>
    <row r="18" spans="1:14">
      <c r="A18" s="57" t="s">
        <v>38</v>
      </c>
      <c r="B18" s="164"/>
      <c r="C18" s="64"/>
      <c r="D18" s="64"/>
      <c r="E18" s="65"/>
      <c r="F18" s="164"/>
      <c r="G18" s="66"/>
      <c r="H18" s="137"/>
      <c r="I18" s="137"/>
      <c r="J18" s="65"/>
      <c r="K18" s="164"/>
    </row>
    <row r="19" spans="1:14">
      <c r="A19" s="164"/>
      <c r="B19" s="164"/>
      <c r="C19" s="164"/>
      <c r="D19" s="164"/>
      <c r="E19" s="164"/>
      <c r="F19" s="164"/>
      <c r="G19" s="164"/>
      <c r="H19" s="164"/>
      <c r="I19" s="164"/>
      <c r="J19" s="164"/>
      <c r="K19" s="164"/>
    </row>
    <row r="20" spans="1:14" ht="27" customHeight="1">
      <c r="A20" s="293" t="s">
        <v>202</v>
      </c>
      <c r="B20" s="293"/>
      <c r="C20" s="293"/>
      <c r="D20" s="293"/>
      <c r="E20" s="293"/>
      <c r="F20" s="293"/>
      <c r="G20" s="293"/>
      <c r="H20" s="293"/>
      <c r="I20" s="293"/>
      <c r="J20" s="293"/>
      <c r="K20" s="293"/>
    </row>
    <row r="21" spans="1:14" ht="25.9" customHeight="1">
      <c r="A21" s="293" t="s">
        <v>203</v>
      </c>
      <c r="B21" s="293"/>
      <c r="C21" s="293"/>
      <c r="D21" s="293"/>
      <c r="E21" s="293"/>
      <c r="F21" s="293"/>
      <c r="G21" s="293"/>
      <c r="H21" s="293"/>
      <c r="I21" s="293"/>
      <c r="J21" s="293"/>
      <c r="K21" s="293"/>
    </row>
    <row r="22" spans="1:14" ht="26.5" customHeight="1">
      <c r="A22" s="293" t="s">
        <v>204</v>
      </c>
      <c r="B22" s="293"/>
      <c r="C22" s="293"/>
      <c r="D22" s="293"/>
      <c r="E22" s="293"/>
      <c r="F22" s="293"/>
      <c r="G22" s="293"/>
      <c r="H22" s="293"/>
      <c r="I22" s="293"/>
      <c r="J22" s="293"/>
      <c r="K22" s="293"/>
    </row>
    <row r="23" spans="1:14" ht="28.15" customHeight="1">
      <c r="A23" s="293" t="s">
        <v>205</v>
      </c>
      <c r="B23" s="293"/>
      <c r="C23" s="293"/>
      <c r="D23" s="293"/>
      <c r="E23" s="293"/>
      <c r="F23" s="293"/>
      <c r="G23" s="293"/>
      <c r="H23" s="293"/>
      <c r="I23" s="293"/>
      <c r="J23" s="293"/>
      <c r="K23" s="293"/>
    </row>
    <row r="25" spans="1:14" ht="14.5">
      <c r="A25" s="60" t="s">
        <v>5</v>
      </c>
    </row>
  </sheetData>
  <mergeCells count="8">
    <mergeCell ref="A22:K22"/>
    <mergeCell ref="A23:K23"/>
    <mergeCell ref="C10:E10"/>
    <mergeCell ref="G10:J10"/>
    <mergeCell ref="D11:E11"/>
    <mergeCell ref="H11:J11"/>
    <mergeCell ref="A20:K20"/>
    <mergeCell ref="A21:K21"/>
  </mergeCells>
  <hyperlinks>
    <hyperlink ref="A25" location="Contents!A1" display="Return to contents" xr:uid="{8995EA03-CC62-4864-9A23-7BF3E652F518}"/>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89A12-518E-46AD-A59E-C0140C9B816D}">
  <dimension ref="A1:K39"/>
  <sheetViews>
    <sheetView showGridLines="0" workbookViewId="0">
      <selection activeCell="G17" sqref="G17:G18"/>
    </sheetView>
  </sheetViews>
  <sheetFormatPr defaultColWidth="8.81640625" defaultRowHeight="14"/>
  <cols>
    <col min="1" max="1" width="49.26953125" style="168" customWidth="1"/>
    <col min="2" max="3" width="3.54296875" style="168" customWidth="1"/>
    <col min="4" max="4" width="11" style="168" customWidth="1"/>
    <col min="5" max="5" width="8.81640625" style="168"/>
    <col min="6" max="6" width="2.7265625" style="168" customWidth="1"/>
    <col min="7" max="7" width="2.54296875" style="168" customWidth="1"/>
    <col min="8" max="8" width="3.54296875" style="168" customWidth="1"/>
    <col min="9" max="16384" width="8.81640625" style="168"/>
  </cols>
  <sheetData>
    <row r="1" spans="1:8">
      <c r="A1" s="1"/>
    </row>
    <row r="2" spans="1:8">
      <c r="A2" s="1"/>
    </row>
    <row r="3" spans="1:8">
      <c r="A3" s="1"/>
    </row>
    <row r="4" spans="1:8">
      <c r="A4" s="1"/>
    </row>
    <row r="5" spans="1:8">
      <c r="A5" s="1"/>
      <c r="E5" s="178"/>
      <c r="F5" s="178"/>
    </row>
    <row r="6" spans="1:8">
      <c r="A6" s="1"/>
    </row>
    <row r="7" spans="1:8" ht="14.5">
      <c r="A7" s="3" t="s">
        <v>362</v>
      </c>
    </row>
    <row r="8" spans="1:8">
      <c r="A8" s="5"/>
    </row>
    <row r="9" spans="1:8">
      <c r="A9" s="16" t="s">
        <v>363</v>
      </c>
      <c r="B9" s="164"/>
      <c r="C9" s="164"/>
      <c r="D9" s="164"/>
      <c r="E9" s="164"/>
      <c r="F9" s="164"/>
      <c r="G9" s="164"/>
      <c r="H9" s="164"/>
    </row>
    <row r="10" spans="1:8" ht="50.5" customHeight="1">
      <c r="A10" s="34"/>
      <c r="B10" s="164"/>
      <c r="C10" s="164"/>
      <c r="D10" s="286" t="s">
        <v>8</v>
      </c>
      <c r="E10" s="287"/>
      <c r="F10" s="287"/>
      <c r="G10" s="288"/>
      <c r="H10" s="22"/>
    </row>
    <row r="11" spans="1:8">
      <c r="A11" s="32" t="s">
        <v>250</v>
      </c>
      <c r="B11" s="27"/>
      <c r="C11" s="27"/>
      <c r="D11" s="162" t="s">
        <v>4</v>
      </c>
      <c r="E11" s="289" t="s">
        <v>44</v>
      </c>
      <c r="F11" s="300"/>
      <c r="G11" s="290"/>
      <c r="H11" s="13"/>
    </row>
    <row r="12" spans="1:8">
      <c r="A12" s="59" t="s">
        <v>252</v>
      </c>
      <c r="B12" s="164"/>
      <c r="C12" s="164"/>
      <c r="D12" s="45"/>
      <c r="E12" s="33"/>
      <c r="F12" s="33"/>
      <c r="G12" s="15"/>
      <c r="H12" s="164"/>
    </row>
    <row r="13" spans="1:8">
      <c r="A13" s="48" t="s">
        <v>236</v>
      </c>
      <c r="B13" s="164"/>
      <c r="C13" s="164"/>
      <c r="D13" s="37"/>
      <c r="E13" s="21"/>
      <c r="F13" s="21"/>
      <c r="G13" s="54"/>
      <c r="H13" s="164"/>
    </row>
    <row r="14" spans="1:8">
      <c r="A14" s="177" t="s">
        <v>238</v>
      </c>
      <c r="B14" s="164"/>
      <c r="C14" s="164"/>
      <c r="D14" s="45">
        <f>VLOOKUP("New Zealand Average",'[6]AllFV 5.0'!$B$4:$F$130,2,FALSE)</f>
        <v>67.3</v>
      </c>
      <c r="E14" s="33">
        <f>VLOOKUP("New Zealand Average",'[6]AllFV 5.0'!$B$4:$F$130,3,FALSE)</f>
        <v>9.56</v>
      </c>
      <c r="F14" s="33" t="str">
        <f>VLOOKUP("New Zealand Average",'[6]AllFV 5.0'!$B$4:$F$130,4,FALSE)</f>
        <v>.‡</v>
      </c>
      <c r="G14" s="15" t="str">
        <f>VLOOKUP("New Zealand Average",'[6]AllFV 5.0'!$B$4:$F$130,5,FALSE)</f>
        <v/>
      </c>
      <c r="H14" s="164"/>
    </row>
    <row r="15" spans="1:8">
      <c r="A15" s="177" t="s">
        <v>239</v>
      </c>
      <c r="B15" s="164"/>
      <c r="C15" s="164"/>
      <c r="D15" s="45">
        <f>VLOOKUP("New Zealand Average",'[6]AllFV 5.1'!$B$4:$F$130,2,FALSE)</f>
        <v>71.37</v>
      </c>
      <c r="E15" s="33">
        <f>VLOOKUP("New Zealand Average",'[6]AllFV 5.1'!$B$4:$F$130,3,FALSE)</f>
        <v>10.49</v>
      </c>
      <c r="F15" s="33" t="str">
        <f>VLOOKUP("New Zealand Average",'[6]AllFV 5.1'!$B$4:$F$130,4,FALSE)</f>
        <v>.</v>
      </c>
      <c r="G15" s="15" t="str">
        <f>VLOOKUP("New Zealand Average",'[6]AllFV 5.1'!$B$4:$F$130,5,FALSE)</f>
        <v/>
      </c>
      <c r="H15" s="164"/>
    </row>
    <row r="16" spans="1:8">
      <c r="A16" s="177" t="s">
        <v>240</v>
      </c>
      <c r="B16" s="164"/>
      <c r="C16" s="164"/>
      <c r="D16" s="45">
        <f>VLOOKUP("New Zealand Average",'[6]AllFV 5.2'!$B$4:$F$130,2,FALSE)</f>
        <v>39.200000000000003</v>
      </c>
      <c r="E16" s="33">
        <f>VLOOKUP("New Zealand Average",'[6]AllFV 5.2'!$B$4:$F$130,3,FALSE)</f>
        <v>11.56</v>
      </c>
      <c r="F16" s="33" t="str">
        <f>VLOOKUP("New Zealand Average",'[6]AllFV 5.2'!$B$4:$F$130,4,FALSE)</f>
        <v>.</v>
      </c>
      <c r="G16" s="15" t="str">
        <f>VLOOKUP("New Zealand Average",'[6]AllFV 5.2'!$B$4:$F$130,5,FALSE)</f>
        <v/>
      </c>
      <c r="H16" s="164"/>
    </row>
    <row r="17" spans="1:11">
      <c r="A17" s="48" t="s">
        <v>237</v>
      </c>
      <c r="B17" s="164"/>
      <c r="C17" s="164"/>
      <c r="D17" s="37"/>
      <c r="E17" s="21"/>
      <c r="F17" s="21"/>
      <c r="G17" s="54"/>
      <c r="H17" s="31"/>
    </row>
    <row r="18" spans="1:11">
      <c r="A18" s="177" t="s">
        <v>246</v>
      </c>
      <c r="B18" s="164"/>
      <c r="C18" s="164"/>
      <c r="D18" s="45">
        <f>VLOOKUP("New Zealand Average",'[7]AllFV 5.9'!$B$4:$F$130,2,FALSE)</f>
        <v>34.909999999999997</v>
      </c>
      <c r="E18" s="33">
        <f>VLOOKUP("New Zealand Average",'[7]AllFV 5.9'!$B$4:$F$130,3,FALSE)</f>
        <v>9.69</v>
      </c>
      <c r="F18" s="33" t="str">
        <f>VLOOKUP("New Zealand Average",'[7]AllFV 5.9'!$B$4:$F$130,4,FALSE)</f>
        <v>.‡</v>
      </c>
      <c r="G18" s="15" t="str">
        <f>VLOOKUP("New Zealand Average",'[7]AllFV 5.9'!$B$4:$F$130,5,FALSE)</f>
        <v/>
      </c>
      <c r="H18" s="164"/>
    </row>
    <row r="19" spans="1:11">
      <c r="A19" s="177" t="s">
        <v>241</v>
      </c>
      <c r="B19" s="164"/>
      <c r="C19" s="164"/>
      <c r="D19" s="45">
        <f>VLOOKUP("New Zealand Average",'[7]AllFV 5.10'!$B$4:$F$130,2,FALSE)</f>
        <v>18.29</v>
      </c>
      <c r="E19" s="33">
        <f>VLOOKUP("New Zealand Average",'[7]AllFV 5.10'!$B$4:$F$130,3,FALSE)</f>
        <v>8.0399999999999991</v>
      </c>
      <c r="F19" s="33" t="str">
        <f>VLOOKUP("New Zealand Average",'[7]AllFV 5.10'!$B$4:$F$130,4,FALSE)</f>
        <v>.‡</v>
      </c>
      <c r="G19" s="15" t="str">
        <f>VLOOKUP("New Zealand Average",'[7]AllFV 5.10'!$B$4:$F$130,5,FALSE)</f>
        <v/>
      </c>
      <c r="H19" s="164"/>
    </row>
    <row r="20" spans="1:11">
      <c r="A20" s="177" t="s">
        <v>242</v>
      </c>
      <c r="B20" s="164"/>
      <c r="C20" s="164"/>
      <c r="D20" s="45">
        <f>VLOOKUP("New Zealand Average",'[7]AllFV 5.11'!$B$4:$F$130,2,FALSE)</f>
        <v>60.56</v>
      </c>
      <c r="E20" s="33">
        <f>VLOOKUP("New Zealand Average",'[7]AllFV 5.11'!$B$4:$F$130,3,FALSE)</f>
        <v>10.91</v>
      </c>
      <c r="F20" s="33" t="str">
        <f>VLOOKUP("New Zealand Average",'[7]AllFV 5.11'!$B$4:$F$130,4,FALSE)</f>
        <v>.</v>
      </c>
      <c r="G20" s="15" t="str">
        <f>VLOOKUP("New Zealand Average",'[7]AllFV 5.11'!$B$4:$F$130,5,FALSE)</f>
        <v/>
      </c>
      <c r="H20" s="164"/>
    </row>
    <row r="21" spans="1:11">
      <c r="A21" s="59" t="s">
        <v>235</v>
      </c>
      <c r="B21" s="29"/>
      <c r="C21" s="15" t="str">
        <f>VLOOKUP("New Zealand Average",'[6]AllFV 3.5'!$B$4:$F$130,5,FALSE)</f>
        <v/>
      </c>
      <c r="D21" s="45"/>
      <c r="E21" s="33"/>
      <c r="F21" s="33"/>
      <c r="G21" s="15"/>
      <c r="H21" s="29"/>
      <c r="K21" s="63"/>
    </row>
    <row r="22" spans="1:11">
      <c r="A22" s="48" t="s">
        <v>236</v>
      </c>
      <c r="B22" s="29"/>
      <c r="C22" s="29"/>
      <c r="D22" s="45"/>
      <c r="E22" s="33"/>
      <c r="F22" s="33"/>
      <c r="G22" s="15"/>
      <c r="H22" s="29"/>
      <c r="K22" s="63"/>
    </row>
    <row r="23" spans="1:11">
      <c r="A23" s="177" t="s">
        <v>238</v>
      </c>
      <c r="B23" s="29"/>
      <c r="C23" s="29"/>
      <c r="D23" s="45">
        <f>VLOOKUP("New Zealand Average",'[7]AllFV 5.6'!$B$4:$F$130,2,FALSE)</f>
        <v>94.28</v>
      </c>
      <c r="E23" s="33">
        <f>VLOOKUP("New Zealand Average",'[7]AllFV 5.6'!$B$4:$F$130,3,FALSE)</f>
        <v>5.98</v>
      </c>
      <c r="F23" s="33" t="str">
        <f>VLOOKUP("New Zealand Average",'[7]AllFV 5.6'!$B$4:$F$130,4,FALSE)</f>
        <v>.‡</v>
      </c>
      <c r="G23" s="15" t="str">
        <f>VLOOKUP("New Zealand Average",'[7]AllFV 5.6'!$B$4:$F$130,5,FALSE)</f>
        <v/>
      </c>
      <c r="H23" s="29"/>
      <c r="K23" s="63"/>
    </row>
    <row r="24" spans="1:11">
      <c r="A24" s="177" t="s">
        <v>240</v>
      </c>
      <c r="B24" s="29"/>
      <c r="C24" s="29"/>
      <c r="D24" s="45">
        <f>VLOOKUP("New Zealand Average",'[7]AllFV 5.7'!$B$4:$F$130,2,FALSE)</f>
        <v>65.22</v>
      </c>
      <c r="E24" s="33">
        <f>VLOOKUP("New Zealand Average",'[7]AllFV 5.7'!$B$4:$F$130,3,FALSE)</f>
        <v>11.21</v>
      </c>
      <c r="F24" s="33" t="str">
        <f>VLOOKUP("New Zealand Average",'[7]AllFV 5.7'!$B$4:$F$130,4,FALSE)</f>
        <v>.</v>
      </c>
      <c r="G24" s="15" t="str">
        <f>VLOOKUP("New Zealand Average",'[7]AllFV 5.7'!$B$4:$F$130,5,FALSE)</f>
        <v/>
      </c>
      <c r="H24" s="29"/>
      <c r="K24" s="63"/>
    </row>
    <row r="25" spans="1:11">
      <c r="A25" s="48" t="s">
        <v>237</v>
      </c>
      <c r="B25" s="29"/>
      <c r="C25" s="29"/>
      <c r="D25" s="37"/>
      <c r="E25" s="21"/>
      <c r="F25" s="21"/>
      <c r="G25" s="54"/>
      <c r="H25" s="29"/>
      <c r="K25" s="63"/>
    </row>
    <row r="26" spans="1:11">
      <c r="A26" s="177" t="s">
        <v>246</v>
      </c>
      <c r="B26" s="29"/>
      <c r="C26" s="29"/>
      <c r="D26" s="45">
        <f>VLOOKUP("New Zealand Average",'[7]AllFV 5.14'!$B$4:$F$130,2,FALSE)</f>
        <v>37.81</v>
      </c>
      <c r="E26" s="33">
        <f>VLOOKUP("New Zealand Average",'[7]AllFV 5.14'!$B$4:$F$130,3,FALSE)</f>
        <v>9.1300000000000008</v>
      </c>
      <c r="F26" s="33" t="str">
        <f>VLOOKUP("New Zealand Average",'[7]AllFV 5.14'!$B$4:$F$130,4,FALSE)</f>
        <v>.‡</v>
      </c>
      <c r="G26" s="15" t="str">
        <f>VLOOKUP("New Zealand Average",'[7]AllFV 5.14'!$B$4:$F$130,5,FALSE)</f>
        <v/>
      </c>
      <c r="H26" s="29"/>
      <c r="K26" s="63"/>
    </row>
    <row r="27" spans="1:11">
      <c r="A27" s="177" t="s">
        <v>241</v>
      </c>
      <c r="B27" s="29"/>
      <c r="C27" s="29"/>
      <c r="D27" s="45">
        <f>VLOOKUP("New Zealand Average",'[7]AllFV 5.15'!$B$4:$F$130,2,FALSE)</f>
        <v>25.43</v>
      </c>
      <c r="E27" s="33">
        <f>VLOOKUP("New Zealand Average",'[7]AllFV 5.15'!$B$4:$F$130,3,FALSE)</f>
        <v>9.25</v>
      </c>
      <c r="F27" s="33" t="str">
        <f>VLOOKUP("New Zealand Average",'[7]AllFV 5.15'!$B$4:$F$130,4,FALSE)</f>
        <v>.‡</v>
      </c>
      <c r="G27" s="15" t="str">
        <f>VLOOKUP("New Zealand Average",'[7]AllFV 5.15'!$B$4:$F$130,5,FALSE)</f>
        <v/>
      </c>
      <c r="H27" s="29"/>
      <c r="K27" s="63"/>
    </row>
    <row r="28" spans="1:11">
      <c r="A28" s="177" t="s">
        <v>242</v>
      </c>
      <c r="B28" s="29"/>
      <c r="C28" s="29"/>
      <c r="D28" s="45">
        <f>VLOOKUP("New Zealand Average",'[7]AllFV 5.16'!$B$4:$F$130,2,FALSE)</f>
        <v>55.64</v>
      </c>
      <c r="E28" s="33">
        <f>VLOOKUP("New Zealand Average",'[7]AllFV 5.16'!$B$4:$F$130,3,FALSE)</f>
        <v>12.49</v>
      </c>
      <c r="F28" s="33" t="str">
        <f>VLOOKUP("New Zealand Average",'[7]AllFV 5.16'!$B$4:$F$130,4,FALSE)</f>
        <v>.</v>
      </c>
      <c r="G28" s="15" t="str">
        <f>VLOOKUP("New Zealand Average",'[7]AllFV 5.16'!$B$4:$F$130,5,FALSE)</f>
        <v/>
      </c>
      <c r="H28" s="29"/>
      <c r="K28" s="63"/>
    </row>
    <row r="29" spans="1:11">
      <c r="A29" s="179" t="s">
        <v>247</v>
      </c>
      <c r="B29" s="29"/>
      <c r="C29" s="29"/>
      <c r="D29" s="45">
        <f>VLOOKUP("New Zealand Average",'[7]AllFV 8.0'!$B$4:$F$130,2,FALSE)</f>
        <v>42.46</v>
      </c>
      <c r="E29" s="33">
        <f>VLOOKUP("New Zealand Average",'[7]AllFV 8.0'!$B$4:$F$130,3,FALSE)</f>
        <v>7.27</v>
      </c>
      <c r="F29" s="33" t="str">
        <f>VLOOKUP("New Zealand Average",'[7]AllFV 8.0'!$B$4:$F$130,4,FALSE)</f>
        <v>.‡</v>
      </c>
      <c r="G29" s="15" t="str">
        <f>VLOOKUP("New Zealand Average",'[7]AllFV 8.0'!$B$4:$F$130,5,FALSE)</f>
        <v/>
      </c>
      <c r="H29" s="29"/>
      <c r="K29" s="63"/>
    </row>
    <row r="30" spans="1:11">
      <c r="A30" s="47" t="s">
        <v>248</v>
      </c>
      <c r="B30" s="29"/>
      <c r="C30" s="29"/>
      <c r="D30" s="45">
        <f>VLOOKUP("New Zealand Average",'[7]AllFV 8.1'!$B$4:$F$130,2,FALSE)</f>
        <v>32.14</v>
      </c>
      <c r="E30" s="33">
        <f>VLOOKUP("New Zealand Average",'[7]AllFV 8.1'!$B$4:$F$130,3,FALSE)</f>
        <v>7.7</v>
      </c>
      <c r="F30" s="33" t="str">
        <f>VLOOKUP("New Zealand Average",'[7]AllFV 8.1'!$B$4:$F$130,4,FALSE)</f>
        <v>.‡</v>
      </c>
      <c r="G30" s="15" t="str">
        <f>VLOOKUP("New Zealand Average",'[7]AllFV 8.1'!$B$4:$F$130,5,FALSE)</f>
        <v/>
      </c>
      <c r="H30" s="29"/>
      <c r="K30" s="63"/>
    </row>
    <row r="31" spans="1:11">
      <c r="A31" s="179" t="s">
        <v>249</v>
      </c>
      <c r="B31" s="29"/>
      <c r="C31" s="29"/>
      <c r="D31" s="45">
        <f>VLOOKUP("New Zealand Average",'[7]AllFV 8.2'!$B$4:$F$130,2,FALSE)</f>
        <v>14.99</v>
      </c>
      <c r="E31" s="33">
        <f>VLOOKUP("New Zealand Average",'[7]AllFV 8.2'!$B$4:$F$130,3,FALSE)</f>
        <v>4.8499999999999996</v>
      </c>
      <c r="F31" s="33" t="str">
        <f>VLOOKUP("New Zealand Average",'[7]AllFV 8.2'!$B$4:$F$130,4,FALSE)</f>
        <v>.‡</v>
      </c>
      <c r="G31" s="15" t="str">
        <f>VLOOKUP("New Zealand Average",'[7]AllFV 8.2'!$B$4:$F$130,5,FALSE)</f>
        <v/>
      </c>
      <c r="H31" s="29"/>
      <c r="K31" s="63"/>
    </row>
    <row r="32" spans="1:11">
      <c r="A32" s="57" t="s">
        <v>38</v>
      </c>
      <c r="B32" s="164"/>
      <c r="C32" s="164"/>
      <c r="D32" s="66"/>
      <c r="E32" s="137"/>
      <c r="F32" s="137"/>
      <c r="G32" s="65"/>
      <c r="H32" s="164"/>
    </row>
    <row r="33" spans="1:8">
      <c r="A33" s="164"/>
      <c r="B33" s="164"/>
      <c r="C33" s="164"/>
      <c r="D33" s="164"/>
      <c r="E33" s="164"/>
      <c r="F33" s="164"/>
      <c r="G33" s="164"/>
      <c r="H33" s="164"/>
    </row>
    <row r="34" spans="1:8" ht="27" customHeight="1">
      <c r="A34" s="293" t="s">
        <v>202</v>
      </c>
      <c r="B34" s="293"/>
      <c r="C34" s="293"/>
      <c r="D34" s="293"/>
      <c r="E34" s="293"/>
      <c r="F34" s="293"/>
      <c r="G34" s="293"/>
      <c r="H34" s="293"/>
    </row>
    <row r="35" spans="1:8" ht="25.9" customHeight="1">
      <c r="A35" s="293" t="s">
        <v>203</v>
      </c>
      <c r="B35" s="293"/>
      <c r="C35" s="293"/>
      <c r="D35" s="293"/>
      <c r="E35" s="293"/>
      <c r="F35" s="293"/>
      <c r="G35" s="293"/>
      <c r="H35" s="293"/>
    </row>
    <row r="36" spans="1:8" ht="26.5" customHeight="1">
      <c r="A36" s="293" t="s">
        <v>204</v>
      </c>
      <c r="B36" s="293"/>
      <c r="C36" s="293"/>
      <c r="D36" s="293"/>
      <c r="E36" s="293"/>
      <c r="F36" s="293"/>
      <c r="G36" s="293"/>
      <c r="H36" s="293"/>
    </row>
    <row r="37" spans="1:8" ht="28.15" customHeight="1">
      <c r="A37" s="293" t="s">
        <v>205</v>
      </c>
      <c r="B37" s="293"/>
      <c r="C37" s="293"/>
      <c r="D37" s="293"/>
      <c r="E37" s="293"/>
      <c r="F37" s="293"/>
      <c r="G37" s="293"/>
      <c r="H37" s="293"/>
    </row>
    <row r="39" spans="1:8" ht="14.5">
      <c r="A39" s="60" t="s">
        <v>5</v>
      </c>
    </row>
  </sheetData>
  <mergeCells count="6">
    <mergeCell ref="A36:H36"/>
    <mergeCell ref="A37:H37"/>
    <mergeCell ref="D10:G10"/>
    <mergeCell ref="E11:G11"/>
    <mergeCell ref="A34:H34"/>
    <mergeCell ref="A35:H35"/>
  </mergeCells>
  <hyperlinks>
    <hyperlink ref="A39" location="Contents!A1" display="Return to contents" xr:uid="{BC0E9994-7B95-4034-8422-D55D994CCD3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BCF2-80BE-48FF-8BBC-4CB3C5FF1552}">
  <dimension ref="A1:N25"/>
  <sheetViews>
    <sheetView showGridLines="0" workbookViewId="0">
      <selection activeCell="A20" sqref="A20:K20"/>
    </sheetView>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4">
      <c r="A1" s="1"/>
    </row>
    <row r="2" spans="1:14">
      <c r="A2" s="1"/>
    </row>
    <row r="3" spans="1:14">
      <c r="A3" s="1"/>
    </row>
    <row r="4" spans="1:14">
      <c r="A4" s="1"/>
    </row>
    <row r="5" spans="1:14">
      <c r="A5" s="1"/>
      <c r="H5" s="178"/>
      <c r="I5" s="178"/>
    </row>
    <row r="6" spans="1:14">
      <c r="A6" s="1"/>
    </row>
    <row r="7" spans="1:14" ht="14.5">
      <c r="A7" s="3" t="s">
        <v>364</v>
      </c>
    </row>
    <row r="8" spans="1:14">
      <c r="A8" s="5"/>
    </row>
    <row r="9" spans="1:14">
      <c r="A9" s="16" t="s">
        <v>365</v>
      </c>
      <c r="B9" s="164"/>
      <c r="C9" s="164"/>
      <c r="D9" s="164"/>
      <c r="E9" s="164"/>
      <c r="F9" s="164"/>
      <c r="G9" s="164"/>
      <c r="H9" s="164"/>
      <c r="I9" s="164"/>
      <c r="J9" s="164"/>
      <c r="K9" s="164"/>
    </row>
    <row r="10" spans="1:14" ht="50.5" customHeight="1">
      <c r="A10" s="34"/>
      <c r="B10" s="164"/>
      <c r="C10" s="286" t="s">
        <v>7</v>
      </c>
      <c r="D10" s="287"/>
      <c r="E10" s="288"/>
      <c r="F10" s="164"/>
      <c r="G10" s="286" t="s">
        <v>8</v>
      </c>
      <c r="H10" s="287"/>
      <c r="I10" s="287"/>
      <c r="J10" s="288"/>
      <c r="K10" s="22"/>
    </row>
    <row r="11" spans="1:14">
      <c r="A11" s="32" t="s">
        <v>234</v>
      </c>
      <c r="B11" s="27"/>
      <c r="C11" s="23" t="s">
        <v>9</v>
      </c>
      <c r="D11" s="289" t="s">
        <v>6</v>
      </c>
      <c r="E11" s="290"/>
      <c r="F11" s="27"/>
      <c r="G11" s="162" t="s">
        <v>4</v>
      </c>
      <c r="H11" s="289" t="s">
        <v>44</v>
      </c>
      <c r="I11" s="291"/>
      <c r="J11" s="292"/>
      <c r="K11" s="13"/>
    </row>
    <row r="12" spans="1:14">
      <c r="A12" s="181" t="s">
        <v>230</v>
      </c>
      <c r="B12" s="164"/>
      <c r="C12" s="6">
        <f>VLOOKUP("New Zealand Average",'[8]FVpart 2.0'!$B$4:$F$130,2,FALSE)</f>
        <v>46</v>
      </c>
      <c r="D12" s="8">
        <f>VLOOKUP("New Zealand Average",'[8]FVpart 2.0'!$B$4:$F$130,3,FALSE)</f>
        <v>16.899999999999999</v>
      </c>
      <c r="E12" s="52" t="str">
        <f>VLOOKUP("New Zealand Average",'[8]FVpart 2.0'!$B$4:$F$130,4,FALSE)</f>
        <v/>
      </c>
      <c r="F12" s="164"/>
      <c r="G12" s="8">
        <f>VLOOKUP("New Zealand Average",'[8]FVpart 1.0'!$B$4:$F$130,2,FALSE)</f>
        <v>71.819999999999993</v>
      </c>
      <c r="H12" s="8">
        <f>VLOOKUP("New Zealand Average",'[8]FVpart 1.0'!$B$4:$F$130,3,FALSE)</f>
        <v>7.67</v>
      </c>
      <c r="I12" s="166" t="str">
        <f>VLOOKUP("New Zealand Average",'[8]FVpart 1.0'!$B$4:$F$130,4,FALSE)</f>
        <v>.</v>
      </c>
      <c r="J12" s="167" t="str">
        <f>VLOOKUP("New Zealand Average",'[8]FVpart 1.0'!$B$4:$F$130,5,FALSE)</f>
        <v/>
      </c>
      <c r="K12" s="164"/>
    </row>
    <row r="13" spans="1:14">
      <c r="A13" s="181" t="s">
        <v>245</v>
      </c>
      <c r="B13" s="164"/>
      <c r="C13" s="45">
        <f>VLOOKUP("New Zealand Average",'[8]FVpart 2.1'!$B$4:$F$130,2,FALSE)</f>
        <v>34</v>
      </c>
      <c r="D13" s="33">
        <f>VLOOKUP("New Zealand Average",'[8]FVpart 2.1'!$B$4:$F$130,3,FALSE)</f>
        <v>19.88</v>
      </c>
      <c r="E13" s="45" t="str">
        <f>VLOOKUP("New Zealand Average",'[8]FVpart 2.1'!$B$4:$F$130,4,FALSE)</f>
        <v/>
      </c>
      <c r="F13" s="164"/>
      <c r="G13" s="45">
        <f>VLOOKUP("New Zealand Average",'[8]FVpart 1.1'!$B$4:$F$130,2,FALSE)</f>
        <v>54.04</v>
      </c>
      <c r="H13" s="33">
        <f>VLOOKUP("New Zealand Average",'[8]FVpart 1.1'!$B$4:$F$130,3,FALSE)</f>
        <v>8.1199999999999992</v>
      </c>
      <c r="I13" s="33" t="str">
        <f>VLOOKUP("New Zealand Average",'[8]FVpart 1.1'!$B$4:$F$130,4,FALSE)</f>
        <v>.</v>
      </c>
      <c r="J13" s="15" t="str">
        <f>VLOOKUP("New Zealand Average",'[8]FVpart 1.1'!$B$4:$F$130,5,FALSE)</f>
        <v/>
      </c>
      <c r="K13" s="164"/>
    </row>
    <row r="14" spans="1:14">
      <c r="A14" s="14" t="s">
        <v>231</v>
      </c>
      <c r="B14" s="164"/>
      <c r="C14" s="45">
        <f>VLOOKUP("New Zealand Average",'[8]FVpart 2.2'!$B$4:$F$130,2,FALSE)</f>
        <v>24</v>
      </c>
      <c r="D14" s="33">
        <f>VLOOKUP("New Zealand Average",'[8]FVpart 2.2'!$B$4:$F$130,3,FALSE)</f>
        <v>24.78</v>
      </c>
      <c r="E14" s="45" t="str">
        <f>VLOOKUP("New Zealand Average",'[8]FVpart 2.2'!$B$4:$F$130,4,FALSE)</f>
        <v>#</v>
      </c>
      <c r="F14" s="164"/>
      <c r="G14" s="45">
        <f>VLOOKUP("New Zealand Average",'[8]FVpart 1.2'!$B$4:$F$130,2,FALSE)</f>
        <v>41.72</v>
      </c>
      <c r="H14" s="33">
        <f>VLOOKUP("New Zealand Average",'[8]FVpart 1.2'!$B$4:$F$130,3,FALSE)</f>
        <v>8.31</v>
      </c>
      <c r="I14" s="33" t="str">
        <f>VLOOKUP("New Zealand Average",'[8]FVpart 1.2'!$B$4:$F$130,4,FALSE)</f>
        <v>.‡</v>
      </c>
      <c r="J14" s="15" t="str">
        <f>VLOOKUP("New Zealand Average",'[8]FVpart 1.2'!$B$4:$F$130,5,FALSE)</f>
        <v/>
      </c>
      <c r="K14" s="164"/>
    </row>
    <row r="15" spans="1:14">
      <c r="A15" s="14" t="s">
        <v>232</v>
      </c>
      <c r="B15" s="164"/>
      <c r="C15" s="45">
        <f>VLOOKUP("New Zealand Average",'[8]FVpart 2.3'!$B$4:$F$130,2,FALSE)</f>
        <v>18</v>
      </c>
      <c r="D15" s="33">
        <f>VLOOKUP("New Zealand Average",'[8]FVpart 2.3'!$B$4:$F$130,3,FALSE)</f>
        <v>34.08</v>
      </c>
      <c r="E15" s="45" t="str">
        <f>VLOOKUP("New Zealand Average",'[8]FVpart 2.3'!$B$4:$F$130,4,FALSE)</f>
        <v>#</v>
      </c>
      <c r="F15" s="15" t="str">
        <f>VLOOKUP("New Zealand Average",'[6]AllFV 3.3'!$B$4:$F$130,5,FALSE)</f>
        <v/>
      </c>
      <c r="G15" s="45">
        <f>VLOOKUP("New Zealand Average",'[8]FVpart 1.3'!$B$4:$F$130,2,FALSE)</f>
        <v>28.18</v>
      </c>
      <c r="H15" s="33">
        <f>VLOOKUP("New Zealand Average",'[8]FVpart 1.3'!$B$4:$F$130,3,FALSE)</f>
        <v>7.67</v>
      </c>
      <c r="I15" s="33" t="str">
        <f>VLOOKUP("New Zealand Average",'[8]FVpart 1.3'!$B$4:$F$130,4,FALSE)</f>
        <v>.‡</v>
      </c>
      <c r="J15" s="15" t="str">
        <f>VLOOKUP("New Zealand Average",'[8]FVpart 1.3'!$B$4:$F$130,5,FALSE)</f>
        <v/>
      </c>
      <c r="K15" s="164"/>
    </row>
    <row r="16" spans="1:14">
      <c r="A16" s="49" t="s">
        <v>233</v>
      </c>
      <c r="B16" s="164"/>
      <c r="C16" s="45">
        <f>VLOOKUP("New Zealand Average",'[8]FVpart 2.4'!$B$4:$F$130,2,FALSE)</f>
        <v>54</v>
      </c>
      <c r="D16" s="33">
        <f>VLOOKUP("New Zealand Average",'[8]FVpart 2.4'!$B$4:$F$130,3,FALSE)</f>
        <v>17.09</v>
      </c>
      <c r="E16" s="45" t="str">
        <f>VLOOKUP("New Zealand Average",'[8]FVpart 2.4'!$B$4:$F$130,4,FALSE)</f>
        <v/>
      </c>
      <c r="F16" s="15" t="str">
        <f>VLOOKUP("New Zealand Average",'[6]AllFV 3.4'!$B$4:$F$130,5,FALSE)</f>
        <v/>
      </c>
      <c r="G16" s="45">
        <f>VLOOKUP("New Zealand Average",'[8]FVpart 1.4'!$B$4:$F$130,2,FALSE)</f>
        <v>93.57</v>
      </c>
      <c r="H16" s="33">
        <f>VLOOKUP("New Zealand Average",'[8]FVpart 1.4'!$B$4:$F$130,3,FALSE)</f>
        <v>4.4800000000000004</v>
      </c>
      <c r="I16" s="33" t="str">
        <f>VLOOKUP("New Zealand Average",'[8]FVpart 1.4'!$B$4:$F$130,4,FALSE)</f>
        <v>.</v>
      </c>
      <c r="J16" s="15" t="str">
        <f>VLOOKUP("New Zealand Average",'[8]FVpart 1.4'!$B$4:$F$130,5,FALSE)</f>
        <v/>
      </c>
      <c r="K16" s="164"/>
      <c r="N16" s="63"/>
    </row>
    <row r="17" spans="1:14">
      <c r="A17" s="14" t="s">
        <v>244</v>
      </c>
      <c r="B17" s="29"/>
      <c r="C17" s="45">
        <f>VLOOKUP("New Zealand Average",'[8]FVpart 2.5'!$B$4:$F$130,2,FALSE)</f>
        <v>24</v>
      </c>
      <c r="D17" s="33">
        <f>VLOOKUP("New Zealand Average",'[8]FVpart 2.5'!$B$4:$F$130,3,FALSE)</f>
        <v>25.99</v>
      </c>
      <c r="E17" s="45" t="str">
        <f>VLOOKUP("New Zealand Average",'[8]FVpart 2.5'!$B$4:$F$130,4,FALSE)</f>
        <v>#</v>
      </c>
      <c r="F17" s="15" t="str">
        <f>VLOOKUP("New Zealand Average",'[6]AllFV 3.5'!$B$4:$F$130,5,FALSE)</f>
        <v/>
      </c>
      <c r="G17" s="45">
        <f>VLOOKUP("New Zealand Average",'[8]FVpart 1.5'!$B$4:$F$130,2,FALSE)</f>
        <v>44.18</v>
      </c>
      <c r="H17" s="33">
        <f>VLOOKUP("New Zealand Average",'[8]FVpart 1.5'!$B$4:$F$130,3,FALSE)</f>
        <v>9.67</v>
      </c>
      <c r="I17" s="33" t="str">
        <f>VLOOKUP("New Zealand Average",'[8]FVpart 1.5'!$B$4:$F$130,4,FALSE)</f>
        <v>.‡</v>
      </c>
      <c r="J17" s="15" t="str">
        <f>VLOOKUP("New Zealand Average",'[8]FVpart 1.5'!$B$4:$F$130,5,FALSE)</f>
        <v/>
      </c>
      <c r="K17" s="29"/>
      <c r="N17" s="63"/>
    </row>
    <row r="18" spans="1:14">
      <c r="A18" s="57" t="s">
        <v>38</v>
      </c>
      <c r="B18" s="164"/>
      <c r="C18" s="64"/>
      <c r="D18" s="64"/>
      <c r="E18" s="65"/>
      <c r="F18" s="164"/>
      <c r="G18" s="66"/>
      <c r="H18" s="137"/>
      <c r="I18" s="137"/>
      <c r="J18" s="65"/>
      <c r="K18" s="164"/>
    </row>
    <row r="19" spans="1:14">
      <c r="A19" s="164"/>
      <c r="B19" s="164"/>
      <c r="C19" s="164"/>
      <c r="D19" s="164"/>
      <c r="E19" s="164"/>
      <c r="F19" s="164"/>
      <c r="G19" s="164"/>
      <c r="H19" s="164"/>
      <c r="I19" s="164"/>
      <c r="J19" s="164"/>
      <c r="K19" s="164"/>
    </row>
    <row r="20" spans="1:14" ht="27" customHeight="1">
      <c r="A20" s="293" t="s">
        <v>202</v>
      </c>
      <c r="B20" s="293"/>
      <c r="C20" s="293"/>
      <c r="D20" s="293"/>
      <c r="E20" s="293"/>
      <c r="F20" s="293"/>
      <c r="G20" s="293"/>
      <c r="H20" s="293"/>
      <c r="I20" s="293"/>
      <c r="J20" s="293"/>
      <c r="K20" s="293"/>
    </row>
    <row r="21" spans="1:14" ht="25.9" customHeight="1">
      <c r="A21" s="293" t="s">
        <v>203</v>
      </c>
      <c r="B21" s="293"/>
      <c r="C21" s="293"/>
      <c r="D21" s="293"/>
      <c r="E21" s="293"/>
      <c r="F21" s="293"/>
      <c r="G21" s="293"/>
      <c r="H21" s="293"/>
      <c r="I21" s="293"/>
      <c r="J21" s="293"/>
      <c r="K21" s="293"/>
    </row>
    <row r="22" spans="1:14" ht="26.5" customHeight="1">
      <c r="A22" s="293" t="s">
        <v>204</v>
      </c>
      <c r="B22" s="293"/>
      <c r="C22" s="293"/>
      <c r="D22" s="293"/>
      <c r="E22" s="293"/>
      <c r="F22" s="293"/>
      <c r="G22" s="293"/>
      <c r="H22" s="293"/>
      <c r="I22" s="293"/>
      <c r="J22" s="293"/>
      <c r="K22" s="293"/>
    </row>
    <row r="23" spans="1:14" ht="28.15" customHeight="1">
      <c r="A23" s="293" t="s">
        <v>205</v>
      </c>
      <c r="B23" s="293"/>
      <c r="C23" s="293"/>
      <c r="D23" s="293"/>
      <c r="E23" s="293"/>
      <c r="F23" s="293"/>
      <c r="G23" s="293"/>
      <c r="H23" s="293"/>
      <c r="I23" s="293"/>
      <c r="J23" s="293"/>
      <c r="K23" s="293"/>
    </row>
    <row r="25" spans="1:14" ht="14.5">
      <c r="A25" s="60" t="s">
        <v>5</v>
      </c>
    </row>
  </sheetData>
  <mergeCells count="8">
    <mergeCell ref="A22:K22"/>
    <mergeCell ref="A23:K23"/>
    <mergeCell ref="C10:E10"/>
    <mergeCell ref="G10:J10"/>
    <mergeCell ref="D11:E11"/>
    <mergeCell ref="H11:J11"/>
    <mergeCell ref="A20:K20"/>
    <mergeCell ref="A21:K21"/>
  </mergeCells>
  <hyperlinks>
    <hyperlink ref="A25" location="Contents!A1" display="Return to contents" xr:uid="{F6ADB89F-FEA0-47C2-B5B7-0DBAE8038C09}"/>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727EB-220B-46AE-B656-B0E8A530136A}">
  <dimension ref="A1:N25"/>
  <sheetViews>
    <sheetView showGridLines="0" workbookViewId="0">
      <selection activeCell="R29" sqref="R29"/>
    </sheetView>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4">
      <c r="A1" s="1"/>
    </row>
    <row r="2" spans="1:14">
      <c r="A2" s="1"/>
    </row>
    <row r="3" spans="1:14">
      <c r="A3" s="1"/>
    </row>
    <row r="4" spans="1:14">
      <c r="A4" s="1"/>
    </row>
    <row r="5" spans="1:14">
      <c r="A5" s="1"/>
      <c r="H5" s="178"/>
      <c r="I5" s="178"/>
    </row>
    <row r="6" spans="1:14">
      <c r="A6" s="1"/>
    </row>
    <row r="7" spans="1:14" ht="14.5">
      <c r="A7" s="3" t="s">
        <v>366</v>
      </c>
    </row>
    <row r="8" spans="1:14">
      <c r="A8" s="5"/>
    </row>
    <row r="9" spans="1:14">
      <c r="A9" s="16" t="s">
        <v>367</v>
      </c>
      <c r="B9" s="164"/>
      <c r="C9" s="164"/>
      <c r="D9" s="164"/>
      <c r="E9" s="164"/>
      <c r="F9" s="164"/>
      <c r="G9" s="164"/>
      <c r="H9" s="164"/>
      <c r="I9" s="164"/>
      <c r="J9" s="164"/>
      <c r="K9" s="164"/>
    </row>
    <row r="10" spans="1:14" ht="50.5" customHeight="1">
      <c r="A10" s="34"/>
      <c r="B10" s="164"/>
      <c r="C10" s="286" t="s">
        <v>7</v>
      </c>
      <c r="D10" s="287"/>
      <c r="E10" s="288"/>
      <c r="F10" s="164"/>
      <c r="G10" s="286" t="s">
        <v>8</v>
      </c>
      <c r="H10" s="287"/>
      <c r="I10" s="287"/>
      <c r="J10" s="288"/>
      <c r="K10" s="22"/>
    </row>
    <row r="11" spans="1:14">
      <c r="A11" s="32" t="s">
        <v>234</v>
      </c>
      <c r="B11" s="27"/>
      <c r="C11" s="23" t="s">
        <v>9</v>
      </c>
      <c r="D11" s="289" t="s">
        <v>6</v>
      </c>
      <c r="E11" s="290"/>
      <c r="F11" s="27"/>
      <c r="G11" s="162" t="s">
        <v>4</v>
      </c>
      <c r="H11" s="289" t="s">
        <v>44</v>
      </c>
      <c r="I11" s="291"/>
      <c r="J11" s="292"/>
      <c r="K11" s="13"/>
    </row>
    <row r="12" spans="1:14">
      <c r="A12" s="181" t="s">
        <v>230</v>
      </c>
      <c r="B12" s="164"/>
      <c r="C12" s="6">
        <f>VLOOKUP("New Zealand Average",'[9]FVnopart 2.0'!$B$4:$F$130,2,FALSE)</f>
        <v>17</v>
      </c>
      <c r="D12" s="8">
        <f>VLOOKUP("New Zealand Average",'[9]FVnopart 2.0'!$B$4:$F$130,3,FALSE)</f>
        <v>32.97</v>
      </c>
      <c r="E12" s="52" t="str">
        <f>VLOOKUP("New Zealand Average",'[9]FVnopart 2.0'!$B$4:$F$130,4,FALSE)</f>
        <v>#</v>
      </c>
      <c r="F12" s="164"/>
      <c r="G12" s="8">
        <f>VLOOKUP("New Zealand Average",'[9]FVnopart 1.0'!$B$4:$F$130,2,FALSE)</f>
        <v>76.760000000000005</v>
      </c>
      <c r="H12" s="8">
        <f>VLOOKUP("New Zealand Average",'[9]FVnopart 1.0'!$B$4:$F$130,3,FALSE)</f>
        <v>11.16</v>
      </c>
      <c r="I12" s="166" t="str">
        <f>VLOOKUP("New Zealand Average",'[9]FVnopart 1.0'!$B$4:$F$130,4,FALSE)</f>
        <v>.</v>
      </c>
      <c r="J12" s="167" t="str">
        <f>VLOOKUP("New Zealand Average",'[9]FVnopart 1.0'!$B$4:$F$130,5,FALSE)</f>
        <v/>
      </c>
      <c r="K12" s="164"/>
    </row>
    <row r="13" spans="1:14">
      <c r="A13" s="181" t="s">
        <v>245</v>
      </c>
      <c r="B13" s="164"/>
      <c r="C13" s="45">
        <f>VLOOKUP("New Zealand Average",'[9]FVnopart 2.1'!$B$4:$F$130,2,FALSE)</f>
        <v>15</v>
      </c>
      <c r="D13" s="33">
        <f>VLOOKUP("New Zealand Average",'[9]FVnopart 2.1'!$B$4:$F$130,3,FALSE)</f>
        <v>35.479999999999997</v>
      </c>
      <c r="E13" s="45" t="str">
        <f>VLOOKUP("New Zealand Average",'[9]FVnopart 2.1'!$B$4:$F$130,4,FALSE)</f>
        <v>#</v>
      </c>
      <c r="F13" s="164"/>
      <c r="G13" s="45">
        <f>VLOOKUP("New Zealand Average",'[9]FVnopart 1.1'!$B$4:$F$130,2,FALSE)</f>
        <v>66.56</v>
      </c>
      <c r="H13" s="33">
        <f>VLOOKUP("New Zealand Average",'[9]FVnopart 1.1'!$B$4:$F$130,3,FALSE)</f>
        <v>13.24</v>
      </c>
      <c r="I13" s="33" t="str">
        <f>VLOOKUP("New Zealand Average",'[9]FVnopart 1.1'!$B$4:$F$130,4,FALSE)</f>
        <v>.</v>
      </c>
      <c r="J13" s="15" t="str">
        <f>VLOOKUP("New Zealand Average",'[9]FVnopart 1.1'!$B$4:$F$130,5,FALSE)</f>
        <v/>
      </c>
      <c r="K13" s="164"/>
    </row>
    <row r="14" spans="1:14">
      <c r="A14" s="14" t="s">
        <v>231</v>
      </c>
      <c r="B14" s="164"/>
      <c r="C14" s="45">
        <f>VLOOKUP("New Zealand Average",'[9]FVnopart 2.2'!$B$4:$F$130,2,FALSE)</f>
        <v>9</v>
      </c>
      <c r="D14" s="33">
        <f>VLOOKUP("New Zealand Average",'[9]FVnopart 2.2'!$B$4:$F$130,3,FALSE)</f>
        <v>46.38</v>
      </c>
      <c r="E14" s="45" t="str">
        <f>VLOOKUP("New Zealand Average",'[9]FVnopart 2.2'!$B$4:$F$130,4,FALSE)</f>
        <v>#</v>
      </c>
      <c r="F14" s="164"/>
      <c r="G14" s="45">
        <f>VLOOKUP("New Zealand Average",'[9]FVnopart 1.2'!$B$4:$F$130,2,FALSE)</f>
        <v>42.18</v>
      </c>
      <c r="H14" s="33">
        <f>VLOOKUP("New Zealand Average",'[9]FVnopart 1.2'!$B$4:$F$130,3,FALSE)</f>
        <v>15.78</v>
      </c>
      <c r="I14" s="33" t="str">
        <f>VLOOKUP("New Zealand Average",'[9]FVnopart 1.2'!$B$4:$F$130,4,FALSE)</f>
        <v>.</v>
      </c>
      <c r="J14" s="15" t="str">
        <f>VLOOKUP("New Zealand Average",'[9]FVnopart 1.2'!$B$4:$F$130,5,FALSE)</f>
        <v/>
      </c>
      <c r="K14" s="164"/>
    </row>
    <row r="15" spans="1:14">
      <c r="A15" s="14" t="s">
        <v>232</v>
      </c>
      <c r="B15" s="164"/>
      <c r="C15" s="45">
        <f>VLOOKUP("New Zealand Average",'[9]FVnopart 2.3'!$B$4:$F$130,2,FALSE)</f>
        <v>5</v>
      </c>
      <c r="D15" s="33">
        <f>VLOOKUP("New Zealand Average",'[9]FVnopart 2.3'!$B$4:$F$130,3,FALSE)</f>
        <v>47.35</v>
      </c>
      <c r="E15" s="45" t="str">
        <f>VLOOKUP("New Zealand Average",'[9]FVnopart 2.3'!$B$4:$F$130,4,FALSE)</f>
        <v>#</v>
      </c>
      <c r="F15" s="15" t="str">
        <f>VLOOKUP("New Zealand Average",'[6]AllFV 3.3'!$B$4:$F$130,5,FALSE)</f>
        <v/>
      </c>
      <c r="G15" s="45">
        <f>VLOOKUP("New Zealand Average",'[9]FVnopart 1.3'!$B$4:$F$130,2,FALSE)</f>
        <v>23.24</v>
      </c>
      <c r="H15" s="33">
        <f>VLOOKUP("New Zealand Average",'[9]FVnopart 1.3'!$B$4:$F$130,3,FALSE)</f>
        <v>11.16</v>
      </c>
      <c r="I15" s="33" t="str">
        <f>VLOOKUP("New Zealand Average",'[9]FVnopart 1.3'!$B$4:$F$130,4,FALSE)</f>
        <v>.</v>
      </c>
      <c r="J15" s="15" t="str">
        <f>VLOOKUP("New Zealand Average",'[9]FVnopart 1.3'!$B$4:$F$130,5,FALSE)</f>
        <v/>
      </c>
      <c r="K15" s="164"/>
    </row>
    <row r="16" spans="1:14">
      <c r="A16" s="49" t="s">
        <v>233</v>
      </c>
      <c r="B16" s="164"/>
      <c r="C16" s="45">
        <f>VLOOKUP("New Zealand Average",'[9]FVnopart 2.4'!$B$4:$F$130,2,FALSE)</f>
        <v>18</v>
      </c>
      <c r="D16" s="33">
        <f>VLOOKUP("New Zealand Average",'[9]FVnopart 2.4'!$B$4:$F$130,3,FALSE)</f>
        <v>31.44</v>
      </c>
      <c r="E16" s="45" t="str">
        <f>VLOOKUP("New Zealand Average",'[9]FVnopart 2.4'!$B$4:$F$130,4,FALSE)</f>
        <v>#</v>
      </c>
      <c r="F16" s="15" t="str">
        <f>VLOOKUP("New Zealand Average",'[6]AllFV 3.4'!$B$4:$F$130,5,FALSE)</f>
        <v/>
      </c>
      <c r="G16" s="45">
        <f>VLOOKUP("New Zealand Average",'[9]FVnopart 1.4'!$B$4:$F$130,2,FALSE)</f>
        <v>87.95</v>
      </c>
      <c r="H16" s="33">
        <f>VLOOKUP("New Zealand Average",'[9]FVnopart 1.4'!$B$4:$F$130,3,FALSE)</f>
        <v>11.54</v>
      </c>
      <c r="I16" s="33" t="str">
        <f>VLOOKUP("New Zealand Average",'[9]FVnopart 1.4'!$B$4:$F$130,4,FALSE)</f>
        <v>.</v>
      </c>
      <c r="J16" s="15" t="str">
        <f>VLOOKUP("New Zealand Average",'[9]FVnopart 1.4'!$B$4:$F$130,5,FALSE)</f>
        <v/>
      </c>
      <c r="K16" s="164"/>
      <c r="N16" s="63"/>
    </row>
    <row r="17" spans="1:14">
      <c r="A17" s="14" t="s">
        <v>244</v>
      </c>
      <c r="B17" s="29"/>
      <c r="C17" s="45">
        <f>VLOOKUP("New Zealand Average",'[9]FVnopart 2.5'!$B$4:$F$130,2,FALSE)</f>
        <v>11</v>
      </c>
      <c r="D17" s="33">
        <f>VLOOKUP("New Zealand Average",'[9]FVnopart 2.5'!$B$4:$F$130,3,FALSE)</f>
        <v>43.07</v>
      </c>
      <c r="E17" s="45" t="str">
        <f>VLOOKUP("New Zealand Average",'[9]FVnopart 2.5'!$B$4:$F$130,4,FALSE)</f>
        <v>#</v>
      </c>
      <c r="F17" s="15" t="str">
        <f>VLOOKUP("New Zealand Average",'[6]AllFV 3.5'!$B$4:$F$130,5,FALSE)</f>
        <v/>
      </c>
      <c r="G17" s="45">
        <f>VLOOKUP("New Zealand Average",'[9]FVnopart 1.5'!$B$4:$F$130,2,FALSE)</f>
        <v>57.05</v>
      </c>
      <c r="H17" s="33">
        <f>VLOOKUP("New Zealand Average",'[9]FVnopart 1.5'!$B$4:$F$130,3,FALSE)</f>
        <v>14.95</v>
      </c>
      <c r="I17" s="33" t="str">
        <f>VLOOKUP("New Zealand Average",'[9]FVnopart 1.5'!$B$4:$F$130,4,FALSE)</f>
        <v>.</v>
      </c>
      <c r="J17" s="15" t="str">
        <f>VLOOKUP("New Zealand Average",'[9]FVnopart 1.5'!$B$4:$F$130,5,FALSE)</f>
        <v/>
      </c>
      <c r="K17" s="29"/>
      <c r="N17" s="63"/>
    </row>
    <row r="18" spans="1:14">
      <c r="A18" s="57" t="s">
        <v>38</v>
      </c>
      <c r="B18" s="164"/>
      <c r="C18" s="64"/>
      <c r="D18" s="64"/>
      <c r="E18" s="65"/>
      <c r="F18" s="164"/>
      <c r="G18" s="66"/>
      <c r="H18" s="137"/>
      <c r="I18" s="137"/>
      <c r="J18" s="65"/>
      <c r="K18" s="164"/>
    </row>
    <row r="19" spans="1:14">
      <c r="A19" s="164"/>
      <c r="B19" s="164"/>
      <c r="C19" s="164"/>
      <c r="D19" s="164"/>
      <c r="E19" s="164"/>
      <c r="F19" s="164"/>
      <c r="G19" s="164"/>
      <c r="H19" s="164"/>
      <c r="I19" s="164"/>
      <c r="J19" s="164"/>
      <c r="K19" s="164"/>
    </row>
    <row r="20" spans="1:14" ht="27" customHeight="1">
      <c r="A20" s="293" t="s">
        <v>202</v>
      </c>
      <c r="B20" s="293"/>
      <c r="C20" s="293"/>
      <c r="D20" s="293"/>
      <c r="E20" s="293"/>
      <c r="F20" s="293"/>
      <c r="G20" s="293"/>
      <c r="H20" s="293"/>
      <c r="I20" s="293"/>
      <c r="J20" s="293"/>
      <c r="K20" s="293"/>
    </row>
    <row r="21" spans="1:14" ht="25.9" customHeight="1">
      <c r="A21" s="293" t="s">
        <v>203</v>
      </c>
      <c r="B21" s="293"/>
      <c r="C21" s="293"/>
      <c r="D21" s="293"/>
      <c r="E21" s="293"/>
      <c r="F21" s="293"/>
      <c r="G21" s="293"/>
      <c r="H21" s="293"/>
      <c r="I21" s="293"/>
      <c r="J21" s="293"/>
      <c r="K21" s="293"/>
    </row>
    <row r="22" spans="1:14" ht="26.5" customHeight="1">
      <c r="A22" s="293" t="s">
        <v>204</v>
      </c>
      <c r="B22" s="293"/>
      <c r="C22" s="293"/>
      <c r="D22" s="293"/>
      <c r="E22" s="293"/>
      <c r="F22" s="293"/>
      <c r="G22" s="293"/>
      <c r="H22" s="293"/>
      <c r="I22" s="293"/>
      <c r="J22" s="293"/>
      <c r="K22" s="293"/>
    </row>
    <row r="23" spans="1:14" ht="28.15" customHeight="1">
      <c r="A23" s="293" t="s">
        <v>205</v>
      </c>
      <c r="B23" s="293"/>
      <c r="C23" s="293"/>
      <c r="D23" s="293"/>
      <c r="E23" s="293"/>
      <c r="F23" s="293"/>
      <c r="G23" s="293"/>
      <c r="H23" s="293"/>
      <c r="I23" s="293"/>
      <c r="J23" s="293"/>
      <c r="K23" s="293"/>
    </row>
    <row r="25" spans="1:14" ht="14.5">
      <c r="A25" s="60" t="s">
        <v>5</v>
      </c>
    </row>
  </sheetData>
  <mergeCells count="8">
    <mergeCell ref="A22:K22"/>
    <mergeCell ref="A23:K23"/>
    <mergeCell ref="C10:E10"/>
    <mergeCell ref="G10:J10"/>
    <mergeCell ref="D11:E11"/>
    <mergeCell ref="H11:J11"/>
    <mergeCell ref="A20:K20"/>
    <mergeCell ref="A21:K21"/>
  </mergeCells>
  <hyperlinks>
    <hyperlink ref="A25" location="Contents!A1" display="Return to contents" xr:uid="{3B52131A-13CC-4259-B5C7-176BD9AEF32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82894-F99D-4B97-B9D4-BF81C9F35569}">
  <dimension ref="A1:N25"/>
  <sheetViews>
    <sheetView showGridLines="0" workbookViewId="0"/>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4">
      <c r="A1" s="1"/>
    </row>
    <row r="2" spans="1:14">
      <c r="A2" s="1"/>
    </row>
    <row r="3" spans="1:14">
      <c r="A3" s="1"/>
    </row>
    <row r="4" spans="1:14">
      <c r="A4" s="1"/>
    </row>
    <row r="5" spans="1:14">
      <c r="A5" s="1"/>
      <c r="H5" s="178"/>
      <c r="I5" s="178"/>
    </row>
    <row r="6" spans="1:14">
      <c r="A6" s="1"/>
    </row>
    <row r="7" spans="1:14" ht="14.5">
      <c r="A7" s="3" t="s">
        <v>389</v>
      </c>
    </row>
    <row r="8" spans="1:14">
      <c r="A8" s="5"/>
    </row>
    <row r="9" spans="1:14">
      <c r="A9" s="16" t="s">
        <v>393</v>
      </c>
      <c r="B9" s="164"/>
      <c r="C9" s="164"/>
      <c r="D9" s="164"/>
      <c r="E9" s="164"/>
      <c r="F9" s="164"/>
      <c r="G9" s="164"/>
      <c r="H9" s="164"/>
      <c r="I9" s="164"/>
      <c r="J9" s="164"/>
      <c r="K9" s="164"/>
    </row>
    <row r="10" spans="1:14" ht="50.5" customHeight="1">
      <c r="A10" s="34"/>
      <c r="B10" s="164"/>
      <c r="C10" s="286" t="s">
        <v>7</v>
      </c>
      <c r="D10" s="287"/>
      <c r="E10" s="288"/>
      <c r="F10" s="164"/>
      <c r="G10" s="286" t="s">
        <v>8</v>
      </c>
      <c r="H10" s="287"/>
      <c r="I10" s="287"/>
      <c r="J10" s="288"/>
      <c r="K10" s="22"/>
    </row>
    <row r="11" spans="1:14">
      <c r="A11" s="32" t="s">
        <v>234</v>
      </c>
      <c r="B11" s="27"/>
      <c r="C11" s="23" t="s">
        <v>9</v>
      </c>
      <c r="D11" s="289" t="s">
        <v>6</v>
      </c>
      <c r="E11" s="290"/>
      <c r="F11" s="27"/>
      <c r="G11" s="183" t="s">
        <v>4</v>
      </c>
      <c r="H11" s="289" t="s">
        <v>44</v>
      </c>
      <c r="I11" s="291"/>
      <c r="J11" s="292"/>
      <c r="K11" s="13"/>
    </row>
    <row r="12" spans="1:14">
      <c r="A12" s="181" t="s">
        <v>230</v>
      </c>
      <c r="B12" s="164"/>
      <c r="C12" s="6">
        <f>VLOOKUP("New Zealand Average",[10]HelpSeek2!$B$4:$F$130,2,FALSE)</f>
        <v>32</v>
      </c>
      <c r="D12" s="8">
        <f>VLOOKUP("New Zealand Average",[10]HelpSeek2!$B$4:$F$130,3,FALSE)</f>
        <v>19.739999999999998</v>
      </c>
      <c r="E12" s="52" t="str">
        <f>VLOOKUP("New Zealand Average",[10]HelpSeek2!$B$4:$F$130,4,FALSE)</f>
        <v/>
      </c>
      <c r="F12" s="164"/>
      <c r="G12" s="8">
        <f>VLOOKUP("New Zealand Average",[10]HelpSeek1!$B$4:$F$130,2,FALSE)</f>
        <v>69.86</v>
      </c>
      <c r="H12" s="8">
        <f>VLOOKUP("New Zealand Average",[10]HelpSeek1!$B$4:$F$130,3,FALSE)</f>
        <v>7.73</v>
      </c>
      <c r="I12" s="185" t="str">
        <f>VLOOKUP("New Zealand Average",[10]HelpSeek1!$B$4:$F$130,4,FALSE)</f>
        <v>.</v>
      </c>
      <c r="J12" s="184" t="str">
        <f>VLOOKUP("New Zealand Average",[10]HelpSeek1!$B$4:$F$130,5,FALSE)</f>
        <v/>
      </c>
      <c r="K12" s="164"/>
    </row>
    <row r="13" spans="1:14">
      <c r="A13" s="181" t="s">
        <v>245</v>
      </c>
      <c r="B13" s="164"/>
      <c r="C13" s="9">
        <f>VLOOKUP("New Zealand Average",[10]HelpSeek4!$B$4:$F$130,2,FALSE)</f>
        <v>26</v>
      </c>
      <c r="D13" s="10">
        <f>VLOOKUP("New Zealand Average",[10]HelpSeek4!$B$4:$F$130,3,FALSE)</f>
        <v>21.57</v>
      </c>
      <c r="E13" s="45" t="str">
        <f>VLOOKUP("New Zealand Average",[10]HelpSeek4!$B$4:$F$130,4,FALSE)</f>
        <v>#</v>
      </c>
      <c r="F13" s="164"/>
      <c r="G13" s="10">
        <f>VLOOKUP("New Zealand Average",[10]HelpSeek3!$B$4:$F$130,2,FALSE)</f>
        <v>57.94</v>
      </c>
      <c r="H13" s="10">
        <f>VLOOKUP("New Zealand Average",[10]HelpSeek3!$B$4:$F$130,3,FALSE)</f>
        <v>8.2200000000000006</v>
      </c>
      <c r="I13" s="33" t="str">
        <f>VLOOKUP("New Zealand Average",[10]HelpSeek3!$B$4:$F$130,4,FALSE)</f>
        <v>.‡</v>
      </c>
      <c r="J13" s="15" t="str">
        <f>VLOOKUP("New Zealand Average",[10]HelpSeek3!$B$4:$F$130,5,FALSE)</f>
        <v/>
      </c>
      <c r="K13" s="164"/>
    </row>
    <row r="14" spans="1:14">
      <c r="A14" s="14" t="s">
        <v>231</v>
      </c>
      <c r="B14" s="164"/>
      <c r="C14" s="9">
        <f>VLOOKUP("New Zealand Average",[10]HelpSeek6!$B$4:$F$130,2,FALSE)</f>
        <v>19</v>
      </c>
      <c r="D14" s="10">
        <f>VLOOKUP("New Zealand Average",[10]HelpSeek6!$B$4:$F$130,3,FALSE)</f>
        <v>27.25</v>
      </c>
      <c r="E14" s="45" t="str">
        <f>VLOOKUP("New Zealand Average",[10]HelpSeek6!$B$4:$F$130,4,FALSE)</f>
        <v>#</v>
      </c>
      <c r="F14" s="164"/>
      <c r="G14" s="10">
        <f>VLOOKUP("New Zealand Average",[10]HelpSeek5!$B$4:$F$130,2,FALSE)</f>
        <v>46.14</v>
      </c>
      <c r="H14" s="10">
        <f>VLOOKUP("New Zealand Average",[10]HelpSeek5!$B$4:$F$130,3,FALSE)</f>
        <v>9.42</v>
      </c>
      <c r="I14" s="33" t="str">
        <f>VLOOKUP("New Zealand Average",[10]HelpSeek5!$B$4:$F$130,4,FALSE)</f>
        <v>.‡</v>
      </c>
      <c r="J14" s="15" t="str">
        <f>VLOOKUP("New Zealand Average",[10]HelpSeek5!$B$4:$F$130,5,FALSE)</f>
        <v/>
      </c>
      <c r="K14" s="164"/>
    </row>
    <row r="15" spans="1:14">
      <c r="A15" s="14" t="s">
        <v>232</v>
      </c>
      <c r="B15" s="164"/>
      <c r="C15" s="9">
        <f>VLOOKUP("New Zealand Average",[10]HelpSeek8!$B$4:$F$130,2,FALSE)</f>
        <v>14</v>
      </c>
      <c r="D15" s="10">
        <f>VLOOKUP("New Zealand Average",[10]HelpSeek8!$B$4:$F$130,3,FALSE)</f>
        <v>35.909999999999997</v>
      </c>
      <c r="E15" s="45" t="str">
        <f>VLOOKUP("New Zealand Average",[10]HelpSeek8!$B$4:$F$130,4,FALSE)</f>
        <v>#</v>
      </c>
      <c r="F15" s="15" t="str">
        <f>VLOOKUP("New Zealand Average",'[6]AllFV 3.3'!$B$4:$F$130,5,FALSE)</f>
        <v/>
      </c>
      <c r="G15" s="10">
        <f>VLOOKUP("New Zealand Average",[10]HelpSeek7!$B$4:$F$130,2,FALSE)</f>
        <v>30.14</v>
      </c>
      <c r="H15" s="10">
        <f>VLOOKUP("New Zealand Average",[10]HelpSeek7!$B$4:$F$130,3,FALSE)</f>
        <v>7.73</v>
      </c>
      <c r="I15" s="33" t="str">
        <f>VLOOKUP("New Zealand Average",[10]HelpSeek7!$B$4:$F$130,4,FALSE)</f>
        <v>.‡</v>
      </c>
      <c r="J15" s="15" t="str">
        <f>VLOOKUP("New Zealand Average",[10]HelpSeek7!$B$4:$F$130,5,FALSE)</f>
        <v/>
      </c>
      <c r="K15" s="164"/>
    </row>
    <row r="16" spans="1:14">
      <c r="A16" s="49" t="s">
        <v>233</v>
      </c>
      <c r="B16" s="164"/>
      <c r="C16" s="9">
        <f>VLOOKUP("New Zealand Average",[10]HelpSeek10!$B$4:$F$130,2,FALSE)</f>
        <v>39</v>
      </c>
      <c r="D16" s="10">
        <f>VLOOKUP("New Zealand Average",[10]HelpSeek10!$B$4:$F$130,3,FALSE)</f>
        <v>20.53</v>
      </c>
      <c r="E16" s="45" t="str">
        <f>VLOOKUP("New Zealand Average",[10]HelpSeek10!$B$4:$F$130,4,FALSE)</f>
        <v>#</v>
      </c>
      <c r="F16" s="15" t="str">
        <f>VLOOKUP("New Zealand Average",'[6]AllFV 3.4'!$B$4:$F$130,5,FALSE)</f>
        <v/>
      </c>
      <c r="G16" s="10">
        <f>VLOOKUP("New Zealand Average",[10]HelpSeek9!$B$4:$F$130,2,FALSE)</f>
        <v>92.73</v>
      </c>
      <c r="H16" s="10">
        <f>VLOOKUP("New Zealand Average",[10]HelpSeek9!$B$4:$F$130,3,FALSE)</f>
        <v>5.7</v>
      </c>
      <c r="I16" s="33" t="str">
        <f>VLOOKUP("New Zealand Average",[10]HelpSeek9!$B$4:$F$130,4,FALSE)</f>
        <v>.‡</v>
      </c>
      <c r="J16" s="15" t="str">
        <f>VLOOKUP("New Zealand Average",[10]HelpSeek9!$B$4:$F$130,5,FALSE)</f>
        <v/>
      </c>
      <c r="K16" s="164"/>
      <c r="N16" s="63"/>
    </row>
    <row r="17" spans="1:14">
      <c r="A17" s="14" t="s">
        <v>244</v>
      </c>
      <c r="B17" s="29"/>
      <c r="C17" s="9">
        <f>VLOOKUP("New Zealand Average",[10]HelpSeek12!$B$4:$F$130,2,FALSE)</f>
        <v>15</v>
      </c>
      <c r="D17" s="10">
        <f>VLOOKUP("New Zealand Average",[10]HelpSeek12!$B$4:$F$130,3,FALSE)</f>
        <v>28.45</v>
      </c>
      <c r="E17" s="202" t="str">
        <f>VLOOKUP("New Zealand Average",[10]HelpSeek12!$B$4:$F$130,4,FALSE)</f>
        <v>#</v>
      </c>
      <c r="F17" s="15" t="str">
        <f>VLOOKUP("New Zealand Average",'[6]AllFV 3.5'!$B$4:$F$130,5,FALSE)</f>
        <v/>
      </c>
      <c r="G17" s="10">
        <f>VLOOKUP("New Zealand Average",[10]HelpSeek11!$B$4:$F$130,2,FALSE)</f>
        <v>38.47</v>
      </c>
      <c r="H17" s="10">
        <f>VLOOKUP("New Zealand Average",[10]HelpSeek11!$B$4:$F$130,3,FALSE)</f>
        <v>9.86</v>
      </c>
      <c r="I17" s="33" t="str">
        <f>VLOOKUP("New Zealand Average",[10]HelpSeek11!$B$4:$F$130,4,FALSE)</f>
        <v>.‡</v>
      </c>
      <c r="J17" s="15" t="str">
        <f>VLOOKUP("New Zealand Average",[10]HelpSeek11!$B$4:$F$130,5,FALSE)</f>
        <v/>
      </c>
      <c r="K17" s="29"/>
      <c r="N17" s="63"/>
    </row>
    <row r="18" spans="1:14">
      <c r="A18" s="57" t="s">
        <v>38</v>
      </c>
      <c r="B18" s="164"/>
      <c r="C18" s="64"/>
      <c r="D18" s="64"/>
      <c r="E18" s="65"/>
      <c r="F18" s="164"/>
      <c r="G18" s="66"/>
      <c r="H18" s="137"/>
      <c r="I18" s="137"/>
      <c r="J18" s="65"/>
      <c r="K18" s="164"/>
    </row>
    <row r="19" spans="1:14">
      <c r="A19" s="164"/>
      <c r="B19" s="164"/>
      <c r="C19" s="164"/>
      <c r="D19" s="164"/>
      <c r="E19" s="164"/>
      <c r="F19" s="164"/>
      <c r="G19" s="164"/>
      <c r="H19" s="164"/>
      <c r="I19" s="164"/>
      <c r="J19" s="164"/>
      <c r="K19" s="164"/>
    </row>
    <row r="20" spans="1:14" ht="27" customHeight="1">
      <c r="A20" s="293" t="s">
        <v>202</v>
      </c>
      <c r="B20" s="293"/>
      <c r="C20" s="293"/>
      <c r="D20" s="293"/>
      <c r="E20" s="293"/>
      <c r="F20" s="293"/>
      <c r="G20" s="293"/>
      <c r="H20" s="293"/>
      <c r="I20" s="293"/>
      <c r="J20" s="293"/>
      <c r="K20" s="293"/>
    </row>
    <row r="21" spans="1:14" ht="25.9" customHeight="1">
      <c r="A21" s="293" t="s">
        <v>203</v>
      </c>
      <c r="B21" s="293"/>
      <c r="C21" s="293"/>
      <c r="D21" s="293"/>
      <c r="E21" s="293"/>
      <c r="F21" s="293"/>
      <c r="G21" s="293"/>
      <c r="H21" s="293"/>
      <c r="I21" s="293"/>
      <c r="J21" s="293"/>
      <c r="K21" s="293"/>
    </row>
    <row r="22" spans="1:14" ht="26.5" customHeight="1">
      <c r="A22" s="293" t="s">
        <v>204</v>
      </c>
      <c r="B22" s="293"/>
      <c r="C22" s="293"/>
      <c r="D22" s="293"/>
      <c r="E22" s="293"/>
      <c r="F22" s="293"/>
      <c r="G22" s="293"/>
      <c r="H22" s="293"/>
      <c r="I22" s="293"/>
      <c r="J22" s="293"/>
      <c r="K22" s="293"/>
    </row>
    <row r="23" spans="1:14" ht="28.15" customHeight="1">
      <c r="A23" s="293" t="s">
        <v>205</v>
      </c>
      <c r="B23" s="293"/>
      <c r="C23" s="293"/>
      <c r="D23" s="293"/>
      <c r="E23" s="293"/>
      <c r="F23" s="293"/>
      <c r="G23" s="293"/>
      <c r="H23" s="293"/>
      <c r="I23" s="293"/>
      <c r="J23" s="293"/>
      <c r="K23" s="293"/>
    </row>
    <row r="25" spans="1:14" ht="14.5">
      <c r="A25" s="60" t="s">
        <v>5</v>
      </c>
    </row>
  </sheetData>
  <mergeCells count="8">
    <mergeCell ref="A22:K22"/>
    <mergeCell ref="A23:K23"/>
    <mergeCell ref="C10:E10"/>
    <mergeCell ref="G10:J10"/>
    <mergeCell ref="D11:E11"/>
    <mergeCell ref="H11:J11"/>
    <mergeCell ref="A20:K20"/>
    <mergeCell ref="A21:K21"/>
  </mergeCells>
  <hyperlinks>
    <hyperlink ref="A25" location="Contents!A1" display="Return to contents" xr:uid="{68E43CA0-9F9C-4272-A231-CFEE49239CA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5553-910B-4584-8E70-7491A4DF9E9E}">
  <sheetPr codeName="Sheet2"/>
  <dimension ref="A8:R69"/>
  <sheetViews>
    <sheetView showGridLines="0" workbookViewId="0">
      <selection activeCell="B76" sqref="B76"/>
    </sheetView>
  </sheetViews>
  <sheetFormatPr defaultColWidth="9.1796875" defaultRowHeight="14"/>
  <cols>
    <col min="1" max="1" width="2.453125" style="68" customWidth="1"/>
    <col min="2" max="2" width="36.453125" style="68" customWidth="1"/>
    <col min="3" max="5" width="9.1796875" style="68"/>
    <col min="6" max="6" width="6.7265625" style="68" customWidth="1"/>
    <col min="7" max="9" width="9.1796875" style="68"/>
    <col min="10" max="10" width="6.1796875" style="68" customWidth="1"/>
    <col min="11" max="11" width="22" style="68" customWidth="1"/>
    <col min="12" max="12" width="9.7265625" style="68" customWidth="1"/>
    <col min="13" max="13" width="9.1796875" style="68"/>
    <col min="14" max="14" width="9.7265625" style="68" customWidth="1"/>
    <col min="15" max="15" width="9.1796875" style="68"/>
    <col min="16" max="16" width="8.453125" style="68" customWidth="1"/>
    <col min="17" max="17" width="9.1796875" style="68"/>
    <col min="18" max="18" width="32.7265625" style="88" customWidth="1"/>
    <col min="19" max="16384" width="9.1796875" style="68"/>
  </cols>
  <sheetData>
    <row r="8" spans="1:16" ht="15.5">
      <c r="A8" s="226" t="s">
        <v>269</v>
      </c>
      <c r="B8" s="226"/>
      <c r="C8" s="226"/>
      <c r="D8" s="226"/>
      <c r="E8" s="226"/>
      <c r="F8" s="226"/>
      <c r="G8" s="226"/>
      <c r="H8" s="226"/>
      <c r="I8" s="226"/>
      <c r="J8" s="226"/>
      <c r="K8" s="226"/>
      <c r="L8" s="226"/>
      <c r="M8" s="226"/>
      <c r="N8" s="226"/>
      <c r="O8" s="226"/>
      <c r="P8" s="226"/>
    </row>
    <row r="9" spans="1:16">
      <c r="A9" s="227" t="s">
        <v>270</v>
      </c>
      <c r="B9" s="227"/>
      <c r="C9" s="227"/>
      <c r="D9" s="227"/>
      <c r="E9" s="227"/>
      <c r="F9" s="227"/>
      <c r="G9" s="227"/>
      <c r="H9" s="227"/>
      <c r="I9" s="227"/>
      <c r="J9" s="227"/>
      <c r="K9" s="227"/>
      <c r="L9" s="227"/>
      <c r="M9" s="227"/>
      <c r="N9" s="227"/>
      <c r="O9" s="227"/>
      <c r="P9" s="227"/>
    </row>
    <row r="10" spans="1:16">
      <c r="A10" s="26"/>
    </row>
    <row r="11" spans="1:16" ht="15.5">
      <c r="A11" s="226" t="s">
        <v>64</v>
      </c>
      <c r="B11" s="226"/>
      <c r="C11" s="226"/>
      <c r="D11" s="226"/>
      <c r="E11" s="226"/>
      <c r="F11" s="226"/>
      <c r="G11" s="226"/>
      <c r="H11" s="226"/>
      <c r="I11" s="226"/>
      <c r="J11" s="226"/>
      <c r="K11" s="226"/>
      <c r="L11" s="226"/>
      <c r="M11" s="226"/>
      <c r="N11" s="226"/>
      <c r="O11" s="226"/>
      <c r="P11" s="226"/>
    </row>
    <row r="12" spans="1:16">
      <c r="A12" s="26"/>
    </row>
    <row r="13" spans="1:16">
      <c r="B13" s="89" t="s">
        <v>78</v>
      </c>
      <c r="C13" s="90"/>
      <c r="D13" s="90"/>
      <c r="E13" s="90"/>
      <c r="F13" s="90"/>
      <c r="G13" s="90"/>
      <c r="H13" s="90"/>
      <c r="I13" s="90"/>
      <c r="J13" s="90"/>
      <c r="K13" s="90"/>
      <c r="L13" s="90"/>
      <c r="M13" s="90"/>
      <c r="N13" s="90"/>
      <c r="O13" s="90"/>
      <c r="P13" s="91"/>
    </row>
    <row r="14" spans="1:16" ht="28.15" customHeight="1">
      <c r="B14" s="228" t="s">
        <v>79</v>
      </c>
      <c r="C14" s="229"/>
      <c r="D14" s="229"/>
      <c r="E14" s="229"/>
      <c r="F14" s="229"/>
      <c r="G14" s="229"/>
      <c r="H14" s="229"/>
      <c r="I14" s="229"/>
      <c r="J14" s="229"/>
      <c r="K14" s="229"/>
      <c r="L14" s="229"/>
      <c r="M14" s="229"/>
      <c r="N14" s="229"/>
      <c r="O14" s="229"/>
      <c r="P14" s="230"/>
    </row>
    <row r="15" spans="1:16">
      <c r="B15" s="231" t="s">
        <v>271</v>
      </c>
      <c r="C15" s="232"/>
      <c r="D15" s="232"/>
      <c r="E15" s="232"/>
      <c r="F15" s="232"/>
      <c r="G15" s="232"/>
      <c r="H15" s="232"/>
      <c r="I15" s="232"/>
      <c r="J15" s="232"/>
      <c r="K15" s="232"/>
      <c r="L15" s="232"/>
      <c r="M15" s="232"/>
      <c r="N15" s="232"/>
      <c r="O15" s="232"/>
      <c r="P15" s="233"/>
    </row>
    <row r="16" spans="1:16" ht="14.25" customHeight="1">
      <c r="B16" s="231" t="s">
        <v>80</v>
      </c>
      <c r="C16" s="232"/>
      <c r="D16" s="232"/>
      <c r="E16" s="232"/>
      <c r="F16" s="232"/>
      <c r="G16" s="232"/>
      <c r="H16" s="232"/>
      <c r="I16" s="232"/>
      <c r="J16" s="232"/>
      <c r="K16" s="232"/>
      <c r="L16" s="232"/>
      <c r="M16" s="232"/>
      <c r="N16" s="232"/>
      <c r="O16" s="232"/>
      <c r="P16" s="233"/>
    </row>
    <row r="17" spans="2:18">
      <c r="B17" s="234" t="s">
        <v>81</v>
      </c>
      <c r="C17" s="235"/>
      <c r="D17" s="235"/>
      <c r="E17" s="235"/>
      <c r="F17" s="235"/>
      <c r="G17" s="235"/>
      <c r="H17" s="235"/>
      <c r="I17" s="235"/>
      <c r="J17" s="235"/>
      <c r="K17" s="235"/>
      <c r="L17" s="235"/>
      <c r="M17" s="235"/>
      <c r="N17" s="235"/>
      <c r="O17" s="235"/>
      <c r="P17" s="236"/>
    </row>
    <row r="18" spans="2:18" ht="14.25" customHeight="1">
      <c r="B18" s="92"/>
      <c r="C18" s="92"/>
      <c r="D18" s="92"/>
      <c r="E18" s="92"/>
      <c r="F18" s="92"/>
      <c r="G18" s="92"/>
      <c r="H18" s="92"/>
      <c r="I18" s="92"/>
      <c r="J18" s="92"/>
      <c r="K18" s="92"/>
      <c r="L18" s="92"/>
      <c r="M18" s="92"/>
      <c r="N18" s="92"/>
      <c r="O18" s="92"/>
      <c r="P18" s="92"/>
    </row>
    <row r="19" spans="2:18">
      <c r="B19" s="89" t="s">
        <v>82</v>
      </c>
      <c r="C19" s="93"/>
      <c r="D19" s="93"/>
      <c r="E19" s="93"/>
      <c r="F19" s="93"/>
      <c r="G19" s="93"/>
      <c r="H19" s="93"/>
      <c r="I19" s="93"/>
      <c r="J19" s="93"/>
      <c r="K19" s="93"/>
      <c r="L19" s="93"/>
      <c r="M19" s="93"/>
      <c r="N19" s="93"/>
      <c r="O19" s="93"/>
      <c r="P19" s="94"/>
    </row>
    <row r="20" spans="2:18" ht="43.15" customHeight="1">
      <c r="B20" s="237" t="s">
        <v>272</v>
      </c>
      <c r="C20" s="238"/>
      <c r="D20" s="238"/>
      <c r="E20" s="238"/>
      <c r="F20" s="238"/>
      <c r="G20" s="238"/>
      <c r="H20" s="238"/>
      <c r="I20" s="238"/>
      <c r="J20" s="238"/>
      <c r="K20" s="238"/>
      <c r="L20" s="238"/>
      <c r="M20" s="238"/>
      <c r="N20" s="238"/>
      <c r="O20" s="238"/>
      <c r="P20" s="239"/>
    </row>
    <row r="21" spans="2:18">
      <c r="B21" s="95"/>
      <c r="C21" s="95"/>
      <c r="D21" s="95"/>
      <c r="E21" s="95"/>
      <c r="F21" s="95"/>
      <c r="G21" s="95"/>
      <c r="H21" s="95"/>
      <c r="I21" s="95"/>
      <c r="J21" s="95"/>
      <c r="K21" s="95"/>
      <c r="L21" s="95"/>
      <c r="M21" s="95"/>
      <c r="N21" s="95"/>
      <c r="O21" s="95"/>
      <c r="P21" s="95"/>
    </row>
    <row r="22" spans="2:18">
      <c r="B22" s="96" t="s">
        <v>83</v>
      </c>
      <c r="C22" s="93"/>
      <c r="D22" s="93"/>
      <c r="E22" s="93"/>
      <c r="F22" s="93"/>
      <c r="G22" s="93"/>
      <c r="H22" s="93"/>
      <c r="I22" s="93"/>
      <c r="J22" s="93"/>
      <c r="K22" s="93"/>
      <c r="L22" s="93"/>
      <c r="M22" s="93"/>
      <c r="N22" s="93"/>
      <c r="O22" s="93"/>
      <c r="P22" s="94"/>
    </row>
    <row r="23" spans="2:18">
      <c r="B23" s="97" t="s">
        <v>84</v>
      </c>
      <c r="C23" s="240" t="s">
        <v>85</v>
      </c>
      <c r="D23" s="240"/>
      <c r="E23" s="240"/>
      <c r="F23" s="240"/>
      <c r="G23" s="240"/>
      <c r="H23" s="240"/>
      <c r="I23" s="240"/>
      <c r="J23" s="240"/>
      <c r="K23" s="240"/>
      <c r="L23" s="240"/>
      <c r="M23" s="240"/>
      <c r="N23" s="240"/>
      <c r="O23" s="240"/>
      <c r="P23" s="241"/>
    </row>
    <row r="24" spans="2:18">
      <c r="B24" s="97" t="s">
        <v>86</v>
      </c>
      <c r="C24" s="240" t="s">
        <v>87</v>
      </c>
      <c r="D24" s="240"/>
      <c r="E24" s="240"/>
      <c r="F24" s="240"/>
      <c r="G24" s="240"/>
      <c r="H24" s="240"/>
      <c r="I24" s="240"/>
      <c r="J24" s="240"/>
      <c r="K24" s="240"/>
      <c r="L24" s="240"/>
      <c r="M24" s="240"/>
      <c r="N24" s="240"/>
      <c r="O24" s="240"/>
      <c r="P24" s="241"/>
    </row>
    <row r="25" spans="2:18" ht="27" customHeight="1">
      <c r="B25" s="98" t="s">
        <v>88</v>
      </c>
      <c r="C25" s="238" t="s">
        <v>89</v>
      </c>
      <c r="D25" s="238"/>
      <c r="E25" s="238"/>
      <c r="F25" s="238"/>
      <c r="G25" s="238"/>
      <c r="H25" s="238"/>
      <c r="I25" s="238"/>
      <c r="J25" s="238"/>
      <c r="K25" s="238"/>
      <c r="L25" s="238"/>
      <c r="M25" s="238"/>
      <c r="N25" s="238"/>
      <c r="O25" s="238"/>
      <c r="P25" s="239"/>
    </row>
    <row r="26" spans="2:18">
      <c r="B26" s="223" t="s">
        <v>90</v>
      </c>
      <c r="C26" s="224"/>
      <c r="D26" s="224"/>
      <c r="E26" s="224"/>
      <c r="F26" s="224"/>
      <c r="G26" s="224"/>
      <c r="H26" s="224"/>
      <c r="I26" s="224"/>
      <c r="J26" s="224"/>
      <c r="K26" s="224"/>
      <c r="L26" s="224"/>
      <c r="M26" s="224"/>
      <c r="N26" s="224"/>
      <c r="O26" s="224"/>
      <c r="P26" s="225"/>
    </row>
    <row r="27" spans="2:18">
      <c r="B27" s="99"/>
      <c r="C27" s="99"/>
      <c r="D27" s="99"/>
      <c r="E27" s="99"/>
      <c r="F27" s="99"/>
      <c r="G27" s="99"/>
      <c r="H27" s="99"/>
      <c r="I27" s="99"/>
      <c r="J27" s="99"/>
      <c r="K27" s="99"/>
      <c r="L27" s="99"/>
      <c r="M27" s="99"/>
      <c r="N27" s="99"/>
      <c r="O27" s="99"/>
      <c r="P27" s="99"/>
    </row>
    <row r="28" spans="2:18">
      <c r="B28" s="96" t="s">
        <v>91</v>
      </c>
      <c r="C28" s="93"/>
      <c r="D28" s="93"/>
      <c r="E28" s="93"/>
      <c r="F28" s="93"/>
      <c r="G28" s="93"/>
      <c r="H28" s="93"/>
      <c r="I28" s="93"/>
      <c r="J28" s="93"/>
      <c r="K28" s="93"/>
      <c r="L28" s="93"/>
      <c r="M28" s="93"/>
      <c r="N28" s="93"/>
      <c r="O28" s="93"/>
      <c r="P28" s="94"/>
      <c r="R28" s="242"/>
    </row>
    <row r="29" spans="2:18" ht="28.15" customHeight="1">
      <c r="B29" s="100"/>
      <c r="C29" s="243" t="s">
        <v>92</v>
      </c>
      <c r="D29" s="243"/>
      <c r="E29" s="243"/>
      <c r="F29" s="243"/>
      <c r="G29" s="243" t="s">
        <v>93</v>
      </c>
      <c r="H29" s="243"/>
      <c r="I29" s="243"/>
      <c r="J29" s="243"/>
      <c r="K29" s="101" t="s">
        <v>94</v>
      </c>
      <c r="L29" s="244" t="s">
        <v>95</v>
      </c>
      <c r="M29" s="244"/>
      <c r="N29" s="244"/>
      <c r="O29" s="244" t="s">
        <v>96</v>
      </c>
      <c r="P29" s="245"/>
      <c r="R29" s="242"/>
    </row>
    <row r="30" spans="2:18" ht="13.9" customHeight="1">
      <c r="B30" s="97" t="s">
        <v>2</v>
      </c>
      <c r="C30" s="246" t="s">
        <v>97</v>
      </c>
      <c r="D30" s="246"/>
      <c r="E30" s="246"/>
      <c r="F30" s="246"/>
      <c r="G30" s="247" t="s">
        <v>98</v>
      </c>
      <c r="H30" s="247"/>
      <c r="I30" s="247"/>
      <c r="J30" s="247"/>
      <c r="K30" s="102" t="s">
        <v>99</v>
      </c>
      <c r="L30" s="248" t="s">
        <v>100</v>
      </c>
      <c r="M30" s="248"/>
      <c r="N30" s="248"/>
      <c r="O30" s="249" t="s">
        <v>101</v>
      </c>
      <c r="P30" s="250"/>
      <c r="R30" s="242"/>
    </row>
    <row r="31" spans="2:18" ht="13.9" customHeight="1">
      <c r="B31" s="97" t="s">
        <v>1</v>
      </c>
      <c r="C31" s="246" t="s">
        <v>102</v>
      </c>
      <c r="D31" s="246"/>
      <c r="E31" s="246"/>
      <c r="F31" s="246"/>
      <c r="G31" s="247" t="s">
        <v>103</v>
      </c>
      <c r="H31" s="247"/>
      <c r="I31" s="247"/>
      <c r="J31" s="247"/>
      <c r="K31" s="102" t="s">
        <v>104</v>
      </c>
      <c r="L31" s="248" t="s">
        <v>105</v>
      </c>
      <c r="M31" s="248"/>
      <c r="N31" s="248"/>
      <c r="O31" s="249" t="s">
        <v>106</v>
      </c>
      <c r="P31" s="250"/>
      <c r="R31" s="242"/>
    </row>
    <row r="32" spans="2:18" ht="13.9" customHeight="1">
      <c r="B32" s="98" t="s">
        <v>3</v>
      </c>
      <c r="C32" s="246" t="s">
        <v>107</v>
      </c>
      <c r="D32" s="246"/>
      <c r="E32" s="246"/>
      <c r="F32" s="246"/>
      <c r="G32" s="247" t="s">
        <v>108</v>
      </c>
      <c r="H32" s="247"/>
      <c r="I32" s="247"/>
      <c r="J32" s="247"/>
      <c r="K32" s="102" t="s">
        <v>109</v>
      </c>
      <c r="L32" s="248" t="s">
        <v>110</v>
      </c>
      <c r="M32" s="248"/>
      <c r="N32" s="248"/>
      <c r="O32" s="249" t="s">
        <v>111</v>
      </c>
      <c r="P32" s="250"/>
      <c r="R32" s="242"/>
    </row>
    <row r="33" spans="2:18" ht="13.9" customHeight="1">
      <c r="B33" s="98" t="s">
        <v>50</v>
      </c>
      <c r="C33" s="246" t="s">
        <v>112</v>
      </c>
      <c r="D33" s="246"/>
      <c r="E33" s="246"/>
      <c r="F33" s="246"/>
      <c r="G33" s="247" t="s">
        <v>113</v>
      </c>
      <c r="H33" s="247"/>
      <c r="I33" s="247"/>
      <c r="J33" s="247"/>
      <c r="K33" s="102">
        <v>15909</v>
      </c>
      <c r="L33" s="248">
        <v>5586</v>
      </c>
      <c r="M33" s="253"/>
      <c r="N33" s="253"/>
      <c r="O33" s="249">
        <v>23493</v>
      </c>
      <c r="P33" s="254"/>
      <c r="R33" s="242"/>
    </row>
    <row r="34" spans="2:18">
      <c r="B34" s="103" t="s">
        <v>114</v>
      </c>
      <c r="C34" s="104"/>
      <c r="D34" s="104"/>
      <c r="E34" s="104"/>
      <c r="F34" s="104"/>
      <c r="G34" s="104"/>
      <c r="H34" s="104"/>
      <c r="I34" s="104"/>
      <c r="J34" s="104"/>
      <c r="K34" s="104"/>
      <c r="L34" s="255"/>
      <c r="M34" s="255"/>
      <c r="N34" s="255"/>
      <c r="O34" s="104"/>
      <c r="P34" s="105"/>
      <c r="R34" s="242"/>
    </row>
    <row r="35" spans="2:18">
      <c r="B35" s="99"/>
      <c r="C35" s="99"/>
      <c r="D35" s="99"/>
      <c r="E35" s="99"/>
      <c r="F35" s="99"/>
      <c r="G35" s="99"/>
      <c r="H35" s="99"/>
      <c r="I35" s="99"/>
      <c r="J35" s="99"/>
      <c r="K35" s="99"/>
      <c r="L35" s="99"/>
      <c r="M35" s="99"/>
      <c r="N35" s="99"/>
      <c r="O35" s="99"/>
      <c r="P35" s="99"/>
    </row>
    <row r="36" spans="2:18">
      <c r="B36" s="96" t="s">
        <v>115</v>
      </c>
      <c r="C36" s="256"/>
      <c r="D36" s="256"/>
      <c r="E36" s="256"/>
      <c r="F36" s="256"/>
      <c r="G36" s="256"/>
      <c r="H36" s="256"/>
      <c r="I36" s="256"/>
      <c r="J36" s="256"/>
      <c r="K36" s="256"/>
      <c r="L36" s="256"/>
      <c r="M36" s="256"/>
      <c r="N36" s="256"/>
      <c r="O36" s="256"/>
      <c r="P36" s="257"/>
    </row>
    <row r="37" spans="2:18" ht="41.25" customHeight="1">
      <c r="B37" s="106" t="s">
        <v>116</v>
      </c>
      <c r="C37" s="240" t="s">
        <v>117</v>
      </c>
      <c r="D37" s="240"/>
      <c r="E37" s="240"/>
      <c r="F37" s="240"/>
      <c r="G37" s="240"/>
      <c r="H37" s="240"/>
      <c r="I37" s="240"/>
      <c r="J37" s="240"/>
      <c r="K37" s="240"/>
      <c r="L37" s="240"/>
      <c r="M37" s="240"/>
      <c r="N37" s="240"/>
      <c r="O37" s="240"/>
      <c r="P37" s="241"/>
    </row>
    <row r="38" spans="2:18" ht="43.5" customHeight="1">
      <c r="B38" s="98" t="s">
        <v>118</v>
      </c>
      <c r="C38" s="238" t="s">
        <v>119</v>
      </c>
      <c r="D38" s="238"/>
      <c r="E38" s="238"/>
      <c r="F38" s="238"/>
      <c r="G38" s="238"/>
      <c r="H38" s="238"/>
      <c r="I38" s="238"/>
      <c r="J38" s="238"/>
      <c r="K38" s="238"/>
      <c r="L38" s="238"/>
      <c r="M38" s="238"/>
      <c r="N38" s="238"/>
      <c r="O38" s="238"/>
      <c r="P38" s="239"/>
    </row>
    <row r="39" spans="2:18">
      <c r="B39" s="95"/>
      <c r="C39" s="258"/>
      <c r="D39" s="258"/>
      <c r="E39" s="258"/>
      <c r="F39" s="258"/>
      <c r="G39" s="258"/>
      <c r="H39" s="258"/>
      <c r="I39" s="258"/>
      <c r="J39" s="258"/>
      <c r="K39" s="258"/>
      <c r="L39" s="258"/>
      <c r="M39" s="258"/>
      <c r="N39" s="258"/>
      <c r="O39" s="258"/>
      <c r="P39" s="258"/>
    </row>
    <row r="40" spans="2:18">
      <c r="B40" s="96" t="s">
        <v>120</v>
      </c>
      <c r="C40" s="256"/>
      <c r="D40" s="256"/>
      <c r="E40" s="256"/>
      <c r="F40" s="256"/>
      <c r="G40" s="256"/>
      <c r="H40" s="256"/>
      <c r="I40" s="256"/>
      <c r="J40" s="256"/>
      <c r="K40" s="256"/>
      <c r="L40" s="256"/>
      <c r="M40" s="256"/>
      <c r="N40" s="256"/>
      <c r="O40" s="256"/>
      <c r="P40" s="257"/>
    </row>
    <row r="41" spans="2:18" ht="55.9" customHeight="1">
      <c r="B41" s="98" t="s">
        <v>121</v>
      </c>
      <c r="C41" s="259" t="s">
        <v>211</v>
      </c>
      <c r="D41" s="259"/>
      <c r="E41" s="259"/>
      <c r="F41" s="259"/>
      <c r="G41" s="259"/>
      <c r="H41" s="259"/>
      <c r="I41" s="259"/>
      <c r="J41" s="259"/>
      <c r="K41" s="259"/>
      <c r="L41" s="259"/>
      <c r="M41" s="259"/>
      <c r="N41" s="259"/>
      <c r="O41" s="259"/>
      <c r="P41" s="260"/>
    </row>
    <row r="42" spans="2:18" ht="109.15" customHeight="1">
      <c r="B42" s="98" t="s">
        <v>122</v>
      </c>
      <c r="C42" s="251" t="s">
        <v>123</v>
      </c>
      <c r="D42" s="251"/>
      <c r="E42" s="251"/>
      <c r="F42" s="251"/>
      <c r="G42" s="251"/>
      <c r="H42" s="251"/>
      <c r="I42" s="251"/>
      <c r="J42" s="251"/>
      <c r="K42" s="251"/>
      <c r="L42" s="251"/>
      <c r="M42" s="251"/>
      <c r="N42" s="251"/>
      <c r="O42" s="251"/>
      <c r="P42" s="252"/>
    </row>
    <row r="43" spans="2:18" ht="41.5" customHeight="1">
      <c r="B43" s="98" t="s">
        <v>124</v>
      </c>
      <c r="C43" s="240" t="s">
        <v>125</v>
      </c>
      <c r="D43" s="240"/>
      <c r="E43" s="240"/>
      <c r="F43" s="240"/>
      <c r="G43" s="240"/>
      <c r="H43" s="240"/>
      <c r="I43" s="240"/>
      <c r="J43" s="240"/>
      <c r="K43" s="240"/>
      <c r="L43" s="240"/>
      <c r="M43" s="240"/>
      <c r="N43" s="240"/>
      <c r="O43" s="240"/>
      <c r="P43" s="241"/>
    </row>
    <row r="44" spans="2:18" ht="55.15" customHeight="1">
      <c r="B44" s="98" t="s">
        <v>126</v>
      </c>
      <c r="C44" s="240" t="s">
        <v>209</v>
      </c>
      <c r="D44" s="240"/>
      <c r="E44" s="240"/>
      <c r="F44" s="240"/>
      <c r="G44" s="240"/>
      <c r="H44" s="240"/>
      <c r="I44" s="240"/>
      <c r="J44" s="240"/>
      <c r="K44" s="240"/>
      <c r="L44" s="240"/>
      <c r="M44" s="240"/>
      <c r="N44" s="240"/>
      <c r="O44" s="240"/>
      <c r="P44" s="241"/>
    </row>
    <row r="45" spans="2:18" ht="26.5" customHeight="1">
      <c r="B45" s="98" t="s">
        <v>127</v>
      </c>
      <c r="C45" s="240" t="s">
        <v>128</v>
      </c>
      <c r="D45" s="240"/>
      <c r="E45" s="240"/>
      <c r="F45" s="240"/>
      <c r="G45" s="240"/>
      <c r="H45" s="240"/>
      <c r="I45" s="240"/>
      <c r="J45" s="240"/>
      <c r="K45" s="240"/>
      <c r="L45" s="240"/>
      <c r="M45" s="240"/>
      <c r="N45" s="240"/>
      <c r="O45" s="240"/>
      <c r="P45" s="241"/>
    </row>
    <row r="46" spans="2:18" ht="109.15" customHeight="1">
      <c r="B46" s="98" t="s">
        <v>129</v>
      </c>
      <c r="C46" s="240" t="s">
        <v>130</v>
      </c>
      <c r="D46" s="240"/>
      <c r="E46" s="240"/>
      <c r="F46" s="240"/>
      <c r="G46" s="240"/>
      <c r="H46" s="240"/>
      <c r="I46" s="240"/>
      <c r="J46" s="240"/>
      <c r="K46" s="240"/>
      <c r="L46" s="240"/>
      <c r="M46" s="240"/>
      <c r="N46" s="240"/>
      <c r="O46" s="240"/>
      <c r="P46" s="241"/>
    </row>
    <row r="47" spans="2:18" ht="55.15" customHeight="1">
      <c r="B47" s="98" t="s">
        <v>131</v>
      </c>
      <c r="C47" s="240" t="s">
        <v>132</v>
      </c>
      <c r="D47" s="240"/>
      <c r="E47" s="240"/>
      <c r="F47" s="240"/>
      <c r="G47" s="240"/>
      <c r="H47" s="240"/>
      <c r="I47" s="240"/>
      <c r="J47" s="240"/>
      <c r="K47" s="240"/>
      <c r="L47" s="240"/>
      <c r="M47" s="240"/>
      <c r="N47" s="240"/>
      <c r="O47" s="240"/>
      <c r="P47" s="241"/>
    </row>
    <row r="48" spans="2:18" ht="27" customHeight="1">
      <c r="B48" s="98" t="s">
        <v>133</v>
      </c>
      <c r="C48" s="240" t="s">
        <v>134</v>
      </c>
      <c r="D48" s="240"/>
      <c r="E48" s="240"/>
      <c r="F48" s="240"/>
      <c r="G48" s="240"/>
      <c r="H48" s="240"/>
      <c r="I48" s="240"/>
      <c r="J48" s="240"/>
      <c r="K48" s="240"/>
      <c r="L48" s="240"/>
      <c r="M48" s="240"/>
      <c r="N48" s="240"/>
      <c r="O48" s="240"/>
      <c r="P48" s="241"/>
    </row>
    <row r="49" spans="2:16" ht="54.75" customHeight="1">
      <c r="B49" s="98" t="s">
        <v>135</v>
      </c>
      <c r="C49" s="240" t="s">
        <v>136</v>
      </c>
      <c r="D49" s="240"/>
      <c r="E49" s="240"/>
      <c r="F49" s="240"/>
      <c r="G49" s="240"/>
      <c r="H49" s="240"/>
      <c r="I49" s="240"/>
      <c r="J49" s="240"/>
      <c r="K49" s="240"/>
      <c r="L49" s="240"/>
      <c r="M49" s="240"/>
      <c r="N49" s="240"/>
      <c r="O49" s="240"/>
      <c r="P49" s="241"/>
    </row>
    <row r="50" spans="2:16" ht="18" customHeight="1">
      <c r="B50" s="262"/>
      <c r="C50" s="262"/>
      <c r="D50" s="262"/>
      <c r="E50" s="262"/>
      <c r="F50" s="262"/>
      <c r="G50" s="262"/>
      <c r="H50" s="262"/>
      <c r="I50" s="262"/>
      <c r="J50" s="262"/>
      <c r="K50" s="262"/>
      <c r="L50" s="262"/>
      <c r="M50" s="262"/>
      <c r="N50" s="262"/>
      <c r="O50" s="262"/>
      <c r="P50" s="262"/>
    </row>
    <row r="51" spans="2:16">
      <c r="B51" s="96" t="s">
        <v>137</v>
      </c>
      <c r="C51" s="256"/>
      <c r="D51" s="256"/>
      <c r="E51" s="256"/>
      <c r="F51" s="256"/>
      <c r="G51" s="256"/>
      <c r="H51" s="256"/>
      <c r="I51" s="256"/>
      <c r="J51" s="256"/>
      <c r="K51" s="256"/>
      <c r="L51" s="256"/>
      <c r="M51" s="256"/>
      <c r="N51" s="256"/>
      <c r="O51" s="256"/>
      <c r="P51" s="257"/>
    </row>
    <row r="52" spans="2:16" ht="20.25" customHeight="1">
      <c r="B52" s="263" t="s">
        <v>138</v>
      </c>
      <c r="C52" s="264"/>
      <c r="D52" s="264"/>
      <c r="E52" s="264"/>
      <c r="F52" s="264"/>
      <c r="G52" s="264"/>
      <c r="H52" s="264"/>
      <c r="I52" s="264"/>
      <c r="J52" s="264"/>
      <c r="K52" s="264"/>
      <c r="L52" s="264"/>
      <c r="M52" s="264"/>
      <c r="N52" s="264"/>
      <c r="O52" s="264"/>
      <c r="P52" s="265"/>
    </row>
    <row r="53" spans="2:16" ht="39.75" customHeight="1">
      <c r="B53" s="107" t="s">
        <v>139</v>
      </c>
      <c r="C53" s="246" t="s">
        <v>140</v>
      </c>
      <c r="D53" s="246"/>
      <c r="E53" s="246"/>
      <c r="F53" s="246"/>
      <c r="G53" s="246"/>
      <c r="H53" s="246"/>
      <c r="I53" s="246"/>
      <c r="J53" s="246"/>
      <c r="K53" s="246"/>
      <c r="L53" s="246"/>
      <c r="M53" s="246"/>
      <c r="N53" s="246"/>
      <c r="O53" s="246"/>
      <c r="P53" s="261"/>
    </row>
    <row r="54" spans="2:16" ht="27" customHeight="1">
      <c r="B54" s="107" t="s">
        <v>141</v>
      </c>
      <c r="C54" s="246" t="s">
        <v>142</v>
      </c>
      <c r="D54" s="246"/>
      <c r="E54" s="246"/>
      <c r="F54" s="246"/>
      <c r="G54" s="246"/>
      <c r="H54" s="246"/>
      <c r="I54" s="246"/>
      <c r="J54" s="246"/>
      <c r="K54" s="246"/>
      <c r="L54" s="246"/>
      <c r="M54" s="246"/>
      <c r="N54" s="246"/>
      <c r="O54" s="246"/>
      <c r="P54" s="261"/>
    </row>
    <row r="55" spans="2:16" ht="27.75" customHeight="1">
      <c r="B55" s="107" t="s">
        <v>143</v>
      </c>
      <c r="C55" s="246" t="s">
        <v>144</v>
      </c>
      <c r="D55" s="246"/>
      <c r="E55" s="246"/>
      <c r="F55" s="246"/>
      <c r="G55" s="246"/>
      <c r="H55" s="246"/>
      <c r="I55" s="246"/>
      <c r="J55" s="246"/>
      <c r="K55" s="246"/>
      <c r="L55" s="246"/>
      <c r="M55" s="246"/>
      <c r="N55" s="246"/>
      <c r="O55" s="246"/>
      <c r="P55" s="261"/>
    </row>
    <row r="56" spans="2:16" ht="27.75" customHeight="1">
      <c r="B56" s="107" t="s">
        <v>145</v>
      </c>
      <c r="C56" s="246" t="s">
        <v>146</v>
      </c>
      <c r="D56" s="246"/>
      <c r="E56" s="246"/>
      <c r="F56" s="246"/>
      <c r="G56" s="246"/>
      <c r="H56" s="246"/>
      <c r="I56" s="246"/>
      <c r="J56" s="246"/>
      <c r="K56" s="246"/>
      <c r="L56" s="246"/>
      <c r="M56" s="246"/>
      <c r="N56" s="246"/>
      <c r="O56" s="246"/>
      <c r="P56" s="261"/>
    </row>
    <row r="57" spans="2:16" ht="24.75" customHeight="1">
      <c r="B57" s="107" t="s">
        <v>147</v>
      </c>
      <c r="C57" s="246" t="s">
        <v>148</v>
      </c>
      <c r="D57" s="246"/>
      <c r="E57" s="246"/>
      <c r="F57" s="246"/>
      <c r="G57" s="246"/>
      <c r="H57" s="246"/>
      <c r="I57" s="246"/>
      <c r="J57" s="246"/>
      <c r="K57" s="246"/>
      <c r="L57" s="246"/>
      <c r="M57" s="246"/>
      <c r="N57" s="246"/>
      <c r="O57" s="246"/>
      <c r="P57" s="261"/>
    </row>
    <row r="58" spans="2:16" ht="24" customHeight="1">
      <c r="B58" s="107" t="s">
        <v>52</v>
      </c>
      <c r="C58" s="246" t="s">
        <v>149</v>
      </c>
      <c r="D58" s="246"/>
      <c r="E58" s="246"/>
      <c r="F58" s="246"/>
      <c r="G58" s="246"/>
      <c r="H58" s="246"/>
      <c r="I58" s="246"/>
      <c r="J58" s="246"/>
      <c r="K58" s="246"/>
      <c r="L58" s="246"/>
      <c r="M58" s="246"/>
      <c r="N58" s="246"/>
      <c r="O58" s="246"/>
      <c r="P58" s="261"/>
    </row>
    <row r="59" spans="2:16" ht="16.5" customHeight="1"/>
    <row r="60" spans="2:16">
      <c r="B60" s="108"/>
      <c r="C60" s="109"/>
      <c r="D60" s="109"/>
      <c r="E60" s="109"/>
      <c r="F60" s="109"/>
      <c r="G60" s="109"/>
      <c r="H60" s="109"/>
      <c r="I60" s="109"/>
      <c r="J60" s="109"/>
      <c r="K60" s="109"/>
      <c r="L60" s="109"/>
      <c r="M60" s="109"/>
      <c r="N60" s="109"/>
      <c r="O60" s="109"/>
      <c r="P60" s="109"/>
    </row>
    <row r="61" spans="2:16">
      <c r="B61" s="96" t="s">
        <v>150</v>
      </c>
      <c r="C61" s="256"/>
      <c r="D61" s="256"/>
      <c r="E61" s="256"/>
      <c r="F61" s="256"/>
      <c r="G61" s="256"/>
      <c r="H61" s="256"/>
      <c r="I61" s="256"/>
      <c r="J61" s="256"/>
      <c r="K61" s="256"/>
      <c r="L61" s="256"/>
      <c r="M61" s="256"/>
      <c r="N61" s="256"/>
      <c r="O61" s="256"/>
      <c r="P61" s="257"/>
    </row>
    <row r="62" spans="2:16">
      <c r="B62" s="207" t="s">
        <v>151</v>
      </c>
      <c r="C62" s="110"/>
      <c r="D62" s="110"/>
      <c r="E62" s="110"/>
      <c r="F62" s="110"/>
      <c r="G62" s="110"/>
      <c r="H62" s="110"/>
      <c r="I62" s="110"/>
      <c r="J62" s="110"/>
      <c r="K62" s="110"/>
      <c r="L62" s="110"/>
      <c r="M62" s="110"/>
      <c r="N62" s="110"/>
      <c r="O62" s="110"/>
      <c r="P62" s="111"/>
    </row>
    <row r="64" spans="2:16">
      <c r="B64" s="82" t="s">
        <v>75</v>
      </c>
    </row>
    <row r="69" spans="5:5">
      <c r="E69" s="68" t="s">
        <v>0</v>
      </c>
    </row>
  </sheetData>
  <mergeCells count="58">
    <mergeCell ref="C55:P55"/>
    <mergeCell ref="C56:P56"/>
    <mergeCell ref="C57:P57"/>
    <mergeCell ref="C58:P58"/>
    <mergeCell ref="C61:P61"/>
    <mergeCell ref="C54:P54"/>
    <mergeCell ref="C43:P43"/>
    <mergeCell ref="C44:P44"/>
    <mergeCell ref="C45:P45"/>
    <mergeCell ref="C46:P46"/>
    <mergeCell ref="C47:P47"/>
    <mergeCell ref="C48:P48"/>
    <mergeCell ref="C49:P49"/>
    <mergeCell ref="B50:P50"/>
    <mergeCell ref="C51:P51"/>
    <mergeCell ref="B52:P52"/>
    <mergeCell ref="C53:P53"/>
    <mergeCell ref="O32:P32"/>
    <mergeCell ref="C42:P42"/>
    <mergeCell ref="C33:F33"/>
    <mergeCell ref="G33:J33"/>
    <mergeCell ref="L33:N33"/>
    <mergeCell ref="O33:P33"/>
    <mergeCell ref="L34:N34"/>
    <mergeCell ref="C36:P36"/>
    <mergeCell ref="C37:P37"/>
    <mergeCell ref="C38:P38"/>
    <mergeCell ref="C39:P39"/>
    <mergeCell ref="C40:P40"/>
    <mergeCell ref="C41:P41"/>
    <mergeCell ref="R28:R34"/>
    <mergeCell ref="C29:F29"/>
    <mergeCell ref="G29:J29"/>
    <mergeCell ref="L29:N29"/>
    <mergeCell ref="O29:P29"/>
    <mergeCell ref="C30:F30"/>
    <mergeCell ref="G30:J30"/>
    <mergeCell ref="L30:N30"/>
    <mergeCell ref="O30:P30"/>
    <mergeCell ref="C31:F31"/>
    <mergeCell ref="G31:J31"/>
    <mergeCell ref="L31:N31"/>
    <mergeCell ref="O31:P31"/>
    <mergeCell ref="C32:F32"/>
    <mergeCell ref="G32:J32"/>
    <mergeCell ref="L32:N32"/>
    <mergeCell ref="B26:P26"/>
    <mergeCell ref="A8:P8"/>
    <mergeCell ref="A9:P9"/>
    <mergeCell ref="A11:P11"/>
    <mergeCell ref="B14:P14"/>
    <mergeCell ref="B15:P15"/>
    <mergeCell ref="B16:P16"/>
    <mergeCell ref="B17:P17"/>
    <mergeCell ref="B20:P20"/>
    <mergeCell ref="C23:P23"/>
    <mergeCell ref="C24:P24"/>
    <mergeCell ref="C25:P25"/>
  </mergeCells>
  <hyperlinks>
    <hyperlink ref="B64" r:id="rId1" xr:uid="{046097E4-5242-460D-87B8-5DD87840BD40}"/>
    <hyperlink ref="B26" r:id="rId2" display="Refer to the NZCVS methodology report for further details about the survey." xr:uid="{E3DF9E7B-C4E0-4A55-86F3-419798DDCD49}"/>
    <hyperlink ref="B62" r:id="rId3" display="All NZCVS products can be found here" xr:uid="{95489CA0-8741-4164-ACED-D49F25CF821D}"/>
    <hyperlink ref="C41:P41" r:id="rId4" display="All estimates were weighted to be representative of the New Zealand population. Weights were applied at three levels: households, people, and incidents. More information on weighting if provided in the NZCVS methodology report, found at resources and results." xr:uid="{C66C1150-5633-4A60-B068-A0F0A4693466}"/>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2395-5FC9-4CC1-BBCF-817237DB0FF0}">
  <dimension ref="A1:N25"/>
  <sheetViews>
    <sheetView showGridLines="0" workbookViewId="0"/>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4">
      <c r="A1" s="1"/>
    </row>
    <row r="2" spans="1:14">
      <c r="A2" s="1"/>
    </row>
    <row r="3" spans="1:14">
      <c r="A3" s="1"/>
    </row>
    <row r="4" spans="1:14">
      <c r="A4" s="1"/>
    </row>
    <row r="5" spans="1:14">
      <c r="A5" s="1"/>
      <c r="H5" s="178"/>
      <c r="I5" s="178"/>
    </row>
    <row r="6" spans="1:14">
      <c r="A6" s="1"/>
    </row>
    <row r="7" spans="1:14" ht="14.5">
      <c r="A7" s="3" t="s">
        <v>390</v>
      </c>
    </row>
    <row r="8" spans="1:14">
      <c r="A8" s="5"/>
    </row>
    <row r="9" spans="1:14">
      <c r="A9" s="16" t="s">
        <v>391</v>
      </c>
      <c r="B9" s="164"/>
      <c r="C9" s="164"/>
      <c r="D9" s="164"/>
      <c r="E9" s="164"/>
      <c r="F9" s="164"/>
      <c r="G9" s="164"/>
      <c r="H9" s="164"/>
      <c r="I9" s="164"/>
      <c r="J9" s="164"/>
      <c r="K9" s="164"/>
    </row>
    <row r="10" spans="1:14" ht="50.5" customHeight="1">
      <c r="A10" s="34"/>
      <c r="B10" s="164"/>
      <c r="C10" s="286" t="s">
        <v>7</v>
      </c>
      <c r="D10" s="287"/>
      <c r="E10" s="288"/>
      <c r="F10" s="164"/>
      <c r="G10" s="286" t="s">
        <v>8</v>
      </c>
      <c r="H10" s="287"/>
      <c r="I10" s="287"/>
      <c r="J10" s="288"/>
      <c r="K10" s="22"/>
    </row>
    <row r="11" spans="1:14">
      <c r="A11" s="32" t="s">
        <v>234</v>
      </c>
      <c r="B11" s="27"/>
      <c r="C11" s="23" t="s">
        <v>9</v>
      </c>
      <c r="D11" s="289" t="s">
        <v>6</v>
      </c>
      <c r="E11" s="290"/>
      <c r="F11" s="27"/>
      <c r="G11" s="183" t="s">
        <v>4</v>
      </c>
      <c r="H11" s="289" t="s">
        <v>44</v>
      </c>
      <c r="I11" s="291"/>
      <c r="J11" s="292"/>
      <c r="K11" s="13"/>
    </row>
    <row r="12" spans="1:14">
      <c r="A12" s="181" t="s">
        <v>230</v>
      </c>
      <c r="B12" s="164"/>
      <c r="C12" s="6">
        <f>VLOOKUP("New Zealand Average",[10]HelpSeek14!$B$4:$F$130,2,FALSE)</f>
        <v>16</v>
      </c>
      <c r="D12" s="8">
        <f>VLOOKUP("New Zealand Average",[10]HelpSeek14!$B$4:$F$130,3,FALSE)</f>
        <v>33.65</v>
      </c>
      <c r="E12" s="52" t="str">
        <f>VLOOKUP("New Zealand Average",[10]HelpSeek14!$B$4:$F$130,4,FALSE)</f>
        <v>#</v>
      </c>
      <c r="F12" s="164"/>
      <c r="G12" s="8">
        <f>VLOOKUP("New Zealand Average",[10]HelpSeek13!$B$4:$F$130,2,FALSE)</f>
        <v>77.180000000000007</v>
      </c>
      <c r="H12" s="8">
        <f>VLOOKUP("New Zealand Average",[10]HelpSeek13!$B$4:$F$130,3,FALSE)</f>
        <v>17.54</v>
      </c>
      <c r="I12" s="185" t="str">
        <f>VLOOKUP("New Zealand Average",[10]HelpSeek13!$B$4:$F$130,4,FALSE)</f>
        <v>.</v>
      </c>
      <c r="J12" s="184" t="str">
        <f>VLOOKUP("New Zealand Average",[10]HelpSeek13!$B$4:$F$130,5,FALSE)</f>
        <v/>
      </c>
      <c r="K12" s="164"/>
    </row>
    <row r="13" spans="1:14">
      <c r="A13" s="181" t="s">
        <v>245</v>
      </c>
      <c r="B13" s="164"/>
      <c r="C13" s="9">
        <f>VLOOKUP("New Zealand Average",[10]HelpSeek16!$B$4:$F$130,2,FALSE)</f>
        <v>10</v>
      </c>
      <c r="D13" s="10">
        <f>VLOOKUP("New Zealand Average",[10]HelpSeek16!$B$4:$F$130,3,FALSE)</f>
        <v>34.74</v>
      </c>
      <c r="E13" s="45" t="str">
        <f>VLOOKUP("New Zealand Average",[10]HelpSeek16!$B$4:$F$130,4,FALSE)</f>
        <v>#</v>
      </c>
      <c r="F13" s="164"/>
      <c r="G13" s="10">
        <f>VLOOKUP("New Zealand Average",[10]HelpSeek15!$B$4:$F$130,2,FALSE)</f>
        <v>48.28</v>
      </c>
      <c r="H13" s="10">
        <f>VLOOKUP("New Zealand Average",[10]HelpSeek15!$B$4:$F$130,3,FALSE)</f>
        <v>17.440000000000001</v>
      </c>
      <c r="I13" s="33" t="str">
        <f>VLOOKUP("New Zealand Average",[10]HelpSeek15!$B$4:$F$130,4,FALSE)</f>
        <v>.</v>
      </c>
      <c r="J13" s="15" t="str">
        <f>VLOOKUP("New Zealand Average",[10]HelpSeek15!$B$4:$F$130,5,FALSE)</f>
        <v/>
      </c>
      <c r="K13" s="164"/>
    </row>
    <row r="14" spans="1:14">
      <c r="A14" s="14" t="s">
        <v>231</v>
      </c>
      <c r="B14" s="164"/>
      <c r="C14" s="9">
        <f>VLOOKUP("New Zealand Average",[10]HelpSeek18!$B$4:$F$130,2,FALSE)</f>
        <v>6</v>
      </c>
      <c r="D14" s="10">
        <f>VLOOKUP("New Zealand Average",[10]HelpSeek18!$B$4:$F$130,3,FALSE)</f>
        <v>48.52</v>
      </c>
      <c r="E14" s="45" t="str">
        <f>VLOOKUP("New Zealand Average",[10]HelpSeek18!$B$4:$F$130,4,FALSE)</f>
        <v>#</v>
      </c>
      <c r="F14" s="164"/>
      <c r="G14" s="10">
        <f>VLOOKUP("New Zealand Average",[10]HelpSeek17!$B$4:$F$130,2,FALSE)</f>
        <v>31.75</v>
      </c>
      <c r="H14" s="10">
        <f>VLOOKUP("New Zealand Average",[10]HelpSeek17!$B$4:$F$130,3,FALSE)</f>
        <v>15.11</v>
      </c>
      <c r="I14" s="33" t="str">
        <f>VLOOKUP("New Zealand Average",[10]HelpSeek17!$B$4:$F$130,4,FALSE)</f>
        <v>.</v>
      </c>
      <c r="J14" s="15" t="str">
        <f>VLOOKUP("New Zealand Average",[10]HelpSeek17!$B$4:$F$130,5,FALSE)</f>
        <v/>
      </c>
      <c r="K14" s="164"/>
    </row>
    <row r="15" spans="1:14">
      <c r="A15" s="14" t="s">
        <v>232</v>
      </c>
      <c r="B15" s="164"/>
      <c r="C15" s="9" t="str">
        <f>VLOOKUP("New Zealand Average",[10]HelpSeek20!$B$4:$F$130,2,FALSE)</f>
        <v>S</v>
      </c>
      <c r="D15" s="10">
        <f>VLOOKUP("New Zealand Average",[10]HelpSeek20!$B$4:$F$130,3,FALSE)</f>
        <v>83.53</v>
      </c>
      <c r="E15" s="45" t="str">
        <f>VLOOKUP("New Zealand Average",[10]HelpSeek20!$B$4:$F$130,4,FALSE)</f>
        <v/>
      </c>
      <c r="F15" s="15" t="str">
        <f>VLOOKUP("New Zealand Average",'[6]AllFV 3.3'!$B$4:$F$130,5,FALSE)</f>
        <v/>
      </c>
      <c r="G15" s="10" t="str">
        <f>VLOOKUP("New Zealand Average",[10]HelpSeek19!$B$4:$F$130,2,FALSE)</f>
        <v>SŜ</v>
      </c>
      <c r="H15" s="10">
        <f>VLOOKUP("New Zealand Average",[10]HelpSeek19!$B$4:$F$130,3,FALSE)</f>
        <v>17.54</v>
      </c>
      <c r="I15" s="33" t="str">
        <f>VLOOKUP("New Zealand Average",[10]HelpSeek19!$B$4:$F$130,4,FALSE)</f>
        <v/>
      </c>
      <c r="J15" s="15" t="str">
        <f>VLOOKUP("New Zealand Average",[10]HelpSeek19!$B$4:$F$130,5,FALSE)</f>
        <v/>
      </c>
      <c r="K15" s="164"/>
    </row>
    <row r="16" spans="1:14">
      <c r="A16" s="49" t="s">
        <v>233</v>
      </c>
      <c r="B16" s="164"/>
      <c r="C16" s="9">
        <f>VLOOKUP("New Zealand Average",[10]HelpSeek22!$B$4:$F$130,2,FALSE)</f>
        <v>17</v>
      </c>
      <c r="D16" s="10">
        <f>VLOOKUP("New Zealand Average",[10]HelpSeek22!$B$4:$F$130,3,FALSE)</f>
        <v>33.54</v>
      </c>
      <c r="E16" s="45" t="str">
        <f>VLOOKUP("New Zealand Average",[10]HelpSeek22!$B$4:$F$130,4,FALSE)</f>
        <v>#</v>
      </c>
      <c r="F16" s="15" t="str">
        <f>VLOOKUP("New Zealand Average",'[6]AllFV 3.4'!$B$4:$F$130,5,FALSE)</f>
        <v/>
      </c>
      <c r="G16" s="10">
        <f>VLOOKUP("New Zealand Average",[10]HelpSeek21!$B$4:$F$130,2,FALSE)</f>
        <v>96.36</v>
      </c>
      <c r="H16" s="10">
        <f>VLOOKUP("New Zealand Average",[10]HelpSeek21!$B$4:$F$130,3,FALSE)</f>
        <v>5.9</v>
      </c>
      <c r="I16" s="33" t="str">
        <f>VLOOKUP("New Zealand Average",[10]HelpSeek21!$B$4:$F$130,4,FALSE)</f>
        <v>.‡</v>
      </c>
      <c r="J16" s="15" t="str">
        <f>VLOOKUP("New Zealand Average",[10]HelpSeek21!$B$4:$F$130,5,FALSE)</f>
        <v/>
      </c>
      <c r="K16" s="164"/>
      <c r="N16" s="63"/>
    </row>
    <row r="17" spans="1:14">
      <c r="A17" s="14" t="s">
        <v>244</v>
      </c>
      <c r="B17" s="29"/>
      <c r="C17" s="9">
        <f>VLOOKUP("New Zealand Average",[10]HelpSeek24!$B$4:$F$130,2,FALSE)</f>
        <v>10</v>
      </c>
      <c r="D17" s="10">
        <f>VLOOKUP("New Zealand Average",[10]HelpSeek24!$B$4:$F$130,3,FALSE)</f>
        <v>49.49</v>
      </c>
      <c r="E17" s="202" t="str">
        <f>VLOOKUP("New Zealand Average",[10]HelpSeek24!$B$4:$F$130,4,FALSE)</f>
        <v>#</v>
      </c>
      <c r="F17" s="15" t="str">
        <f>VLOOKUP("New Zealand Average",'[6]AllFV 3.5'!$B$4:$F$130,5,FALSE)</f>
        <v/>
      </c>
      <c r="G17" s="10">
        <f>VLOOKUP("New Zealand Average",[10]HelpSeek23!$B$4:$F$130,2,FALSE)</f>
        <v>55.23</v>
      </c>
      <c r="H17" s="10">
        <f>VLOOKUP("New Zealand Average",[10]HelpSeek23!$B$4:$F$130,3,FALSE)</f>
        <v>18.34</v>
      </c>
      <c r="I17" s="33" t="str">
        <f>VLOOKUP("New Zealand Average",[10]HelpSeek23!$B$4:$F$130,4,FALSE)</f>
        <v>.</v>
      </c>
      <c r="J17" s="15" t="str">
        <f>VLOOKUP("New Zealand Average",[10]HelpSeek23!$B$4:$F$130,5,FALSE)</f>
        <v/>
      </c>
      <c r="K17" s="29"/>
      <c r="N17" s="63"/>
    </row>
    <row r="18" spans="1:14">
      <c r="A18" s="57" t="s">
        <v>38</v>
      </c>
      <c r="B18" s="164"/>
      <c r="C18" s="64"/>
      <c r="D18" s="64"/>
      <c r="E18" s="65"/>
      <c r="F18" s="164"/>
      <c r="G18" s="66"/>
      <c r="H18" s="137"/>
      <c r="I18" s="137"/>
      <c r="J18" s="65"/>
      <c r="K18" s="164"/>
    </row>
    <row r="19" spans="1:14">
      <c r="A19" s="164"/>
      <c r="B19" s="164"/>
      <c r="C19" s="164"/>
      <c r="D19" s="164"/>
      <c r="E19" s="164"/>
      <c r="F19" s="164"/>
      <c r="G19" s="164"/>
      <c r="H19" s="164"/>
      <c r="I19" s="164"/>
      <c r="J19" s="164"/>
      <c r="K19" s="164"/>
    </row>
    <row r="20" spans="1:14" ht="27" customHeight="1">
      <c r="A20" s="293" t="s">
        <v>202</v>
      </c>
      <c r="B20" s="293"/>
      <c r="C20" s="293"/>
      <c r="D20" s="293"/>
      <c r="E20" s="293"/>
      <c r="F20" s="293"/>
      <c r="G20" s="293"/>
      <c r="H20" s="293"/>
      <c r="I20" s="293"/>
      <c r="J20" s="293"/>
      <c r="K20" s="293"/>
    </row>
    <row r="21" spans="1:14" ht="25.9" customHeight="1">
      <c r="A21" s="293" t="s">
        <v>203</v>
      </c>
      <c r="B21" s="293"/>
      <c r="C21" s="293"/>
      <c r="D21" s="293"/>
      <c r="E21" s="293"/>
      <c r="F21" s="293"/>
      <c r="G21" s="293"/>
      <c r="H21" s="293"/>
      <c r="I21" s="293"/>
      <c r="J21" s="293"/>
      <c r="K21" s="293"/>
    </row>
    <row r="22" spans="1:14" ht="26.5" customHeight="1">
      <c r="A22" s="293" t="s">
        <v>204</v>
      </c>
      <c r="B22" s="293"/>
      <c r="C22" s="293"/>
      <c r="D22" s="293"/>
      <c r="E22" s="293"/>
      <c r="F22" s="293"/>
      <c r="G22" s="293"/>
      <c r="H22" s="293"/>
      <c r="I22" s="293"/>
      <c r="J22" s="293"/>
      <c r="K22" s="293"/>
    </row>
    <row r="23" spans="1:14" ht="28.15" customHeight="1">
      <c r="A23" s="293" t="s">
        <v>205</v>
      </c>
      <c r="B23" s="293"/>
      <c r="C23" s="293"/>
      <c r="D23" s="293"/>
      <c r="E23" s="293"/>
      <c r="F23" s="293"/>
      <c r="G23" s="293"/>
      <c r="H23" s="293"/>
      <c r="I23" s="293"/>
      <c r="J23" s="293"/>
      <c r="K23" s="293"/>
    </row>
    <row r="25" spans="1:14" ht="14.5">
      <c r="A25" s="60" t="s">
        <v>5</v>
      </c>
    </row>
  </sheetData>
  <mergeCells count="8">
    <mergeCell ref="A22:K22"/>
    <mergeCell ref="A23:K23"/>
    <mergeCell ref="C10:E10"/>
    <mergeCell ref="G10:J10"/>
    <mergeCell ref="D11:E11"/>
    <mergeCell ref="H11:J11"/>
    <mergeCell ref="A20:K20"/>
    <mergeCell ref="A21:K21"/>
  </mergeCells>
  <hyperlinks>
    <hyperlink ref="A25" location="Contents!A1" display="Return to contents" xr:uid="{A7EE9249-B075-4742-9E99-59F0835B2A24}"/>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A5BB3-255C-4554-AFDE-533B9CF4A870}">
  <dimension ref="A1:N27"/>
  <sheetViews>
    <sheetView showGridLines="0" workbookViewId="0"/>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1">
      <c r="A1" s="1"/>
    </row>
    <row r="2" spans="1:11">
      <c r="A2" s="1"/>
    </row>
    <row r="3" spans="1:11">
      <c r="A3" s="1"/>
    </row>
    <row r="4" spans="1:11">
      <c r="A4" s="1"/>
    </row>
    <row r="5" spans="1:11">
      <c r="A5" s="1"/>
      <c r="H5" s="178"/>
      <c r="I5" s="178"/>
    </row>
    <row r="6" spans="1:11">
      <c r="A6" s="1"/>
    </row>
    <row r="7" spans="1:11" ht="14.5">
      <c r="A7" s="3" t="s">
        <v>397</v>
      </c>
    </row>
    <row r="8" spans="1:11">
      <c r="A8" s="5"/>
    </row>
    <row r="9" spans="1:11">
      <c r="A9" s="16" t="s">
        <v>396</v>
      </c>
      <c r="B9" s="164"/>
      <c r="C9" s="164"/>
      <c r="D9" s="164"/>
      <c r="E9" s="164"/>
      <c r="F9" s="164"/>
      <c r="G9" s="164"/>
      <c r="H9" s="164"/>
      <c r="I9" s="164"/>
      <c r="J9" s="164"/>
      <c r="K9" s="164"/>
    </row>
    <row r="10" spans="1:11" ht="50.5" customHeight="1">
      <c r="A10" s="34"/>
      <c r="B10" s="164"/>
      <c r="C10" s="286" t="s">
        <v>7</v>
      </c>
      <c r="D10" s="287"/>
      <c r="E10" s="288"/>
      <c r="F10" s="164"/>
      <c r="G10" s="286" t="s">
        <v>8</v>
      </c>
      <c r="H10" s="287"/>
      <c r="I10" s="287"/>
      <c r="J10" s="288"/>
      <c r="K10" s="22"/>
    </row>
    <row r="11" spans="1:11">
      <c r="A11" s="32" t="s">
        <v>234</v>
      </c>
      <c r="B11" s="27"/>
      <c r="C11" s="23" t="s">
        <v>9</v>
      </c>
      <c r="D11" s="289" t="s">
        <v>6</v>
      </c>
      <c r="E11" s="290"/>
      <c r="F11" s="27"/>
      <c r="G11" s="183" t="s">
        <v>4</v>
      </c>
      <c r="H11" s="289" t="s">
        <v>44</v>
      </c>
      <c r="I11" s="291"/>
      <c r="J11" s="292"/>
      <c r="K11" s="13"/>
    </row>
    <row r="12" spans="1:11">
      <c r="A12" s="176" t="s">
        <v>230</v>
      </c>
      <c r="B12" s="164"/>
      <c r="C12" s="6">
        <f>VLOOKUP("New Zealand Average",'[11]FVCB 2.0'!$B$4:$F$130,2,FALSE)</f>
        <v>74</v>
      </c>
      <c r="D12" s="180">
        <f>VLOOKUP("New Zealand Average",'[11]FVCB 2.0'!$B$4:$F$130,3,FALSE)</f>
        <v>13.55</v>
      </c>
      <c r="E12" s="52" t="str">
        <f>VLOOKUP("New Zealand Average",'[11]FVCB 2.0'!$B$4:$F$130,4,FALSE)</f>
        <v/>
      </c>
      <c r="F12" s="164"/>
      <c r="G12" s="8">
        <f>VLOOKUP("New Zealand Average",'[11]FVCB 1.0'!$B$4:$F$130,2,FALSE)</f>
        <v>52.65</v>
      </c>
      <c r="H12" s="180">
        <f>VLOOKUP("New Zealand Average",'[11]FVCB 1.0'!$B$4:$F$130,3,FALSE)</f>
        <v>5.65</v>
      </c>
      <c r="I12" s="185" t="str">
        <f>VLOOKUP("New Zealand Average",'[11]FVCB 1.0'!$B$4:$F$130,4,FALSE)</f>
        <v>.</v>
      </c>
      <c r="J12" s="184" t="str">
        <f>VLOOKUP("New Zealand Average",'[11]FVCB 1.0'!$B$4:$F$130,5,FALSE)</f>
        <v/>
      </c>
      <c r="K12" s="164"/>
    </row>
    <row r="13" spans="1:11">
      <c r="A13" s="181" t="s">
        <v>245</v>
      </c>
      <c r="B13" s="164"/>
      <c r="C13" s="9">
        <f>VLOOKUP("New Zealand Average",'[11]FVCB 2.1'!$B$4:$F$130,2,FALSE)</f>
        <v>49</v>
      </c>
      <c r="D13" s="24">
        <f>VLOOKUP("New Zealand Average",'[11]FVCB 2.1'!$B$4:$F$130,3,FALSE)</f>
        <v>16.649999999999999</v>
      </c>
      <c r="E13" s="45" t="str">
        <f>VLOOKUP("New Zealand Average",'[11]FVCB 2.1'!$B$4:$F$130,4,FALSE)</f>
        <v/>
      </c>
      <c r="F13" s="164"/>
      <c r="G13" s="10">
        <f>VLOOKUP("New Zealand Average",'[11]FVCB 1.1'!$B$4:$F$130,2,FALSE)</f>
        <v>34.58</v>
      </c>
      <c r="H13" s="24">
        <f>VLOOKUP("New Zealand Average",'[11]FVCB 1.1'!$B$4:$F$130,3,FALSE)</f>
        <v>5.5</v>
      </c>
      <c r="I13" s="33" t="str">
        <f>VLOOKUP("New Zealand Average",'[11]FVCB 1.1'!$B$4:$F$130,4,FALSE)</f>
        <v>.</v>
      </c>
      <c r="J13" s="15" t="str">
        <f>VLOOKUP("New Zealand Average",'[11]FVCB 1.1'!$B$4:$F$130,5,FALSE)</f>
        <v/>
      </c>
      <c r="K13" s="164"/>
    </row>
    <row r="14" spans="1:11">
      <c r="A14" s="14" t="s">
        <v>231</v>
      </c>
      <c r="B14" s="164"/>
      <c r="C14" s="9">
        <f>VLOOKUP("New Zealand Average",'[11]FVCB 2.2'!$B$4:$F$130,2,FALSE)</f>
        <v>39</v>
      </c>
      <c r="D14" s="24">
        <f>VLOOKUP("New Zealand Average",'[11]FVCB 2.2'!$B$4:$F$130,3,FALSE)</f>
        <v>20.29</v>
      </c>
      <c r="E14" s="45" t="str">
        <f>VLOOKUP("New Zealand Average",'[11]FVCB 2.2'!$B$4:$F$130,4,FALSE)</f>
        <v>#</v>
      </c>
      <c r="F14" s="164"/>
      <c r="G14" s="10">
        <f>VLOOKUP("New Zealand Average",'[11]FVCB 1.2'!$B$4:$F$130,2,FALSE)</f>
        <v>29.16</v>
      </c>
      <c r="H14" s="24">
        <f>VLOOKUP("New Zealand Average",'[11]FVCB 1.2'!$B$4:$F$130,3,FALSE)</f>
        <v>5.45</v>
      </c>
      <c r="I14" s="33" t="str">
        <f>VLOOKUP("New Zealand Average",'[11]FVCB 1.2'!$B$4:$F$130,4,FALSE)</f>
        <v>.‡</v>
      </c>
      <c r="J14" s="15" t="str">
        <f>VLOOKUP("New Zealand Average",'[11]FVCB 1.2'!$B$4:$F$130,5,FALSE)</f>
        <v/>
      </c>
      <c r="K14" s="164"/>
    </row>
    <row r="15" spans="1:11">
      <c r="A15" s="14" t="s">
        <v>232</v>
      </c>
      <c r="B15" s="164"/>
      <c r="C15" s="9">
        <f>VLOOKUP("New Zealand Average",'[11]FVCB 2.3'!$B$4:$F$130,2,FALSE)</f>
        <v>67</v>
      </c>
      <c r="D15" s="24">
        <f>VLOOKUP("New Zealand Average",'[11]FVCB 2.3'!$B$4:$F$130,3,FALSE)</f>
        <v>18.16</v>
      </c>
      <c r="E15" s="45" t="str">
        <f>VLOOKUP("New Zealand Average",'[11]FVCB 2.3'!$B$4:$F$130,4,FALSE)</f>
        <v/>
      </c>
      <c r="F15" s="164"/>
      <c r="G15" s="10">
        <f>VLOOKUP("New Zealand Average",'[11]FVCB 1.3'!$B$4:$F$130,2,FALSE)</f>
        <v>47.35</v>
      </c>
      <c r="H15" s="24">
        <f>VLOOKUP("New Zealand Average",'[11]FVCB 1.3'!$B$4:$F$130,3,FALSE)</f>
        <v>5.65</v>
      </c>
      <c r="I15" s="33" t="str">
        <f>VLOOKUP("New Zealand Average",'[11]FVCB 1.3'!$B$4:$F$130,4,FALSE)</f>
        <v>.</v>
      </c>
      <c r="J15" s="15" t="str">
        <f>VLOOKUP("New Zealand Average",'[11]FVCB 1.3'!$B$4:$F$130,5,FALSE)</f>
        <v/>
      </c>
      <c r="K15" s="164"/>
    </row>
    <row r="16" spans="1:11">
      <c r="A16" s="195" t="s">
        <v>11</v>
      </c>
      <c r="B16" s="164"/>
      <c r="C16" s="9">
        <f>VLOOKUP("Male",'[11]FVCB 2.3'!$B$4:$F$130,2,FALSE)</f>
        <v>39</v>
      </c>
      <c r="D16" s="24">
        <f>VLOOKUP("Male",'[11]FVCB 2.3'!$B$4:$F$130,3,FALSE)</f>
        <v>26.01</v>
      </c>
      <c r="E16" s="45" t="str">
        <f>VLOOKUP("Male",'[11]FVCB 2.3'!$B$4:$F$130,4,FALSE)</f>
        <v>#</v>
      </c>
      <c r="F16" s="164"/>
      <c r="G16" s="10">
        <f>VLOOKUP("Male",'[11]FVCB 1.3'!$B$4:$F$130,2,FALSE)</f>
        <v>69.17</v>
      </c>
      <c r="H16" s="24">
        <f>VLOOKUP("Male",'[11]FVCB 1.3'!$B$4:$F$130,3,FALSE)</f>
        <v>9.18</v>
      </c>
      <c r="I16" s="33" t="str">
        <f>VLOOKUP("Male",'[11]FVCB 1.3'!$B$4:$F$130,4,FALSE)</f>
        <v>.‡</v>
      </c>
      <c r="J16" s="15" t="str">
        <f>VLOOKUP("Male",'[11]FVCB 1.3'!$B$4:$F$130,5,FALSE)</f>
        <v>*</v>
      </c>
      <c r="K16" s="164"/>
    </row>
    <row r="17" spans="1:14">
      <c r="A17" s="195" t="s">
        <v>12</v>
      </c>
      <c r="B17" s="164"/>
      <c r="C17" s="9">
        <f>VLOOKUP("Female",'[11]FVCB 2.3'!$B$4:$F$130,2,FALSE)</f>
        <v>28</v>
      </c>
      <c r="D17" s="24">
        <f>VLOOKUP("Female",'[11]FVCB 2.3'!$B$4:$F$130,3,FALSE)</f>
        <v>23.74</v>
      </c>
      <c r="E17" s="45" t="str">
        <f>VLOOKUP("Female",'[11]FVCB 2.3'!$B$4:$F$130,4,FALSE)</f>
        <v>#</v>
      </c>
      <c r="F17" s="164"/>
      <c r="G17" s="10">
        <f>VLOOKUP("Female",'[11]FVCB 1.3'!$B$4:$F$130,2,FALSE)</f>
        <v>32.97</v>
      </c>
      <c r="H17" s="24">
        <f>VLOOKUP("Female",'[11]FVCB 1.3'!$B$4:$F$130,3,FALSE)</f>
        <v>6.05</v>
      </c>
      <c r="I17" s="33" t="str">
        <f>VLOOKUP("Female",'[11]FVCB 1.3'!$B$4:$F$130,4,FALSE)</f>
        <v>.‡</v>
      </c>
      <c r="J17" s="15" t="str">
        <f>VLOOKUP("Female",'[11]FVCB 1.3'!$B$4:$F$130,5,FALSE)</f>
        <v>*</v>
      </c>
      <c r="K17" s="164"/>
    </row>
    <row r="18" spans="1:14">
      <c r="A18" s="49" t="s">
        <v>233</v>
      </c>
      <c r="B18" s="164"/>
      <c r="C18" s="9">
        <f>VLOOKUP("New Zealand Average",'[11]FVCB 2.4'!$B$4:$F$130,2,FALSE)</f>
        <v>118</v>
      </c>
      <c r="D18" s="24">
        <f>VLOOKUP("New Zealand Average",'[11]FVCB 2.4'!$B$4:$F$130,3,FALSE)</f>
        <v>12.63</v>
      </c>
      <c r="E18" s="45" t="str">
        <f>VLOOKUP("New Zealand Average",'[11]FVCB 2.4'!$B$4:$F$130,4,FALSE)</f>
        <v/>
      </c>
      <c r="F18" s="164"/>
      <c r="G18" s="10">
        <f>VLOOKUP("New Zealand Average",'[11]FVCB 1.4'!$B$4:$F$130,2,FALSE)</f>
        <v>88.05</v>
      </c>
      <c r="H18" s="24">
        <f>VLOOKUP("New Zealand Average",'[11]FVCB 1.4'!$B$4:$F$130,3,FALSE)</f>
        <v>5.16</v>
      </c>
      <c r="I18" s="33" t="str">
        <f>VLOOKUP("New Zealand Average",'[11]FVCB 1.4'!$B$4:$F$130,4,FALSE)</f>
        <v>.</v>
      </c>
      <c r="J18" s="15" t="str">
        <f>VLOOKUP("New Zealand Average",'[11]FVCB 1.4'!$B$4:$F$130,5,FALSE)</f>
        <v/>
      </c>
      <c r="K18" s="164"/>
      <c r="N18" s="63"/>
    </row>
    <row r="19" spans="1:14">
      <c r="A19" s="14" t="s">
        <v>244</v>
      </c>
      <c r="B19" s="29"/>
      <c r="C19" s="9">
        <f>VLOOKUP("New Zealand Average",'[11]FVCB 2.5'!$B$4:$F$130,2,FALSE)</f>
        <v>45</v>
      </c>
      <c r="D19" s="24">
        <f>VLOOKUP("New Zealand Average",'[11]FVCB 2.5'!$B$4:$F$130,3,FALSE)</f>
        <v>19.149999999999999</v>
      </c>
      <c r="E19" s="202" t="str">
        <f>VLOOKUP("New Zealand Average",'[11]FVCB 2.5'!$B$4:$F$130,4,FALSE)</f>
        <v/>
      </c>
      <c r="F19" s="29"/>
      <c r="G19" s="10">
        <f>VLOOKUP("New Zealand Average",'[11]FVCB 1.5'!$B$4:$F$130,2,FALSE)</f>
        <v>34.86</v>
      </c>
      <c r="H19" s="24">
        <f>VLOOKUP("New Zealand Average",'[11]FVCB 1.5'!$B$4:$F$130,3,FALSE)</f>
        <v>5.75</v>
      </c>
      <c r="I19" s="33" t="str">
        <f>VLOOKUP("New Zealand Average",'[11]FVCB 1.5'!$B$4:$F$130,4,FALSE)</f>
        <v>.</v>
      </c>
      <c r="J19" s="15" t="str">
        <f>VLOOKUP("New Zealand Average",'[11]FVCB 1.5'!$B$4:$F$130,5,FALSE)</f>
        <v/>
      </c>
      <c r="K19" s="29"/>
      <c r="N19" s="63"/>
    </row>
    <row r="20" spans="1:14">
      <c r="A20" s="57" t="s">
        <v>38</v>
      </c>
      <c r="B20" s="164"/>
      <c r="C20" s="64"/>
      <c r="D20" s="64"/>
      <c r="E20" s="65"/>
      <c r="F20" s="164"/>
      <c r="G20" s="66"/>
      <c r="H20" s="137"/>
      <c r="I20" s="137"/>
      <c r="J20" s="65"/>
      <c r="K20" s="164"/>
    </row>
    <row r="21" spans="1:14">
      <c r="A21" s="164"/>
      <c r="B21" s="164"/>
      <c r="C21" s="164"/>
      <c r="D21" s="164"/>
      <c r="E21" s="164"/>
      <c r="F21" s="164"/>
      <c r="G21" s="164"/>
      <c r="H21" s="164"/>
      <c r="I21" s="164"/>
      <c r="J21" s="164"/>
      <c r="K21" s="164"/>
    </row>
    <row r="22" spans="1:14" ht="27" customHeight="1">
      <c r="A22" s="293" t="s">
        <v>202</v>
      </c>
      <c r="B22" s="293"/>
      <c r="C22" s="293"/>
      <c r="D22" s="293"/>
      <c r="E22" s="293"/>
      <c r="F22" s="293"/>
      <c r="G22" s="293"/>
      <c r="H22" s="293"/>
      <c r="I22" s="293"/>
      <c r="J22" s="293"/>
      <c r="K22" s="293"/>
    </row>
    <row r="23" spans="1:14" ht="25.9" customHeight="1">
      <c r="A23" s="293" t="s">
        <v>203</v>
      </c>
      <c r="B23" s="293"/>
      <c r="C23" s="293"/>
      <c r="D23" s="293"/>
      <c r="E23" s="293"/>
      <c r="F23" s="293"/>
      <c r="G23" s="293"/>
      <c r="H23" s="293"/>
      <c r="I23" s="293"/>
      <c r="J23" s="293"/>
      <c r="K23" s="293"/>
    </row>
    <row r="24" spans="1:14" ht="26.5" customHeight="1">
      <c r="A24" s="293" t="s">
        <v>204</v>
      </c>
      <c r="B24" s="293"/>
      <c r="C24" s="293"/>
      <c r="D24" s="293"/>
      <c r="E24" s="293"/>
      <c r="F24" s="293"/>
      <c r="G24" s="293"/>
      <c r="H24" s="293"/>
      <c r="I24" s="293"/>
      <c r="J24" s="293"/>
      <c r="K24" s="293"/>
    </row>
    <row r="25" spans="1:14" ht="28.15" customHeight="1">
      <c r="A25" s="293" t="s">
        <v>205</v>
      </c>
      <c r="B25" s="293"/>
      <c r="C25" s="293"/>
      <c r="D25" s="293"/>
      <c r="E25" s="293"/>
      <c r="F25" s="293"/>
      <c r="G25" s="293"/>
      <c r="H25" s="293"/>
      <c r="I25" s="293"/>
      <c r="J25" s="293"/>
      <c r="K25" s="293"/>
    </row>
    <row r="27" spans="1:14" ht="14.5">
      <c r="A27" s="60" t="s">
        <v>5</v>
      </c>
    </row>
  </sheetData>
  <mergeCells count="8">
    <mergeCell ref="A24:K24"/>
    <mergeCell ref="A25:K25"/>
    <mergeCell ref="C10:E10"/>
    <mergeCell ref="G10:J10"/>
    <mergeCell ref="D11:E11"/>
    <mergeCell ref="H11:J11"/>
    <mergeCell ref="A22:K22"/>
    <mergeCell ref="A23:K23"/>
  </mergeCells>
  <hyperlinks>
    <hyperlink ref="A27" location="Contents!A1" display="Return to contents" xr:uid="{9A1DDB63-8375-4C43-8574-EDC05271AA0D}"/>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B434-57C1-4C1D-BCC1-6330B6A2BBD9}">
  <sheetPr codeName="Sheet3"/>
  <dimension ref="A6:D41"/>
  <sheetViews>
    <sheetView showGridLines="0" workbookViewId="0"/>
  </sheetViews>
  <sheetFormatPr defaultColWidth="8.81640625" defaultRowHeight="14.5"/>
  <cols>
    <col min="1" max="1" width="4" style="67" customWidth="1"/>
    <col min="2" max="2" width="29" style="67" customWidth="1"/>
    <col min="3" max="3" width="132.453125" style="67" customWidth="1"/>
    <col min="4" max="16384" width="8.81640625" style="67"/>
  </cols>
  <sheetData>
    <row r="6" spans="1:4">
      <c r="C6" s="112"/>
    </row>
    <row r="7" spans="1:4" ht="15.5">
      <c r="A7" s="113" t="s">
        <v>152</v>
      </c>
    </row>
    <row r="8" spans="1:4" ht="15.5">
      <c r="A8" s="113"/>
    </row>
    <row r="9" spans="1:4">
      <c r="B9" s="114" t="s">
        <v>153</v>
      </c>
      <c r="C9" s="115" t="s">
        <v>154</v>
      </c>
      <c r="D9" s="25"/>
    </row>
    <row r="10" spans="1:4">
      <c r="B10" s="98" t="s">
        <v>155</v>
      </c>
      <c r="C10" s="116" t="s">
        <v>156</v>
      </c>
      <c r="D10" s="25"/>
    </row>
    <row r="11" spans="1:4">
      <c r="B11" s="98" t="s">
        <v>157</v>
      </c>
      <c r="C11" s="116" t="s">
        <v>158</v>
      </c>
      <c r="D11" s="25"/>
    </row>
    <row r="12" spans="1:4">
      <c r="B12" s="106" t="s">
        <v>159</v>
      </c>
      <c r="C12" s="116" t="s">
        <v>160</v>
      </c>
      <c r="D12" s="117"/>
    </row>
    <row r="13" spans="1:4" ht="25">
      <c r="B13" s="106" t="s">
        <v>161</v>
      </c>
      <c r="C13" s="118" t="s">
        <v>162</v>
      </c>
      <c r="D13" s="117"/>
    </row>
    <row r="14" spans="1:4" ht="37.5">
      <c r="B14" s="106" t="s">
        <v>45</v>
      </c>
      <c r="C14" s="119" t="s">
        <v>216</v>
      </c>
    </row>
    <row r="15" spans="1:4" ht="37.5">
      <c r="B15" s="106" t="s">
        <v>39</v>
      </c>
      <c r="C15" s="116" t="s">
        <v>163</v>
      </c>
    </row>
    <row r="16" spans="1:4" ht="25">
      <c r="B16" s="106" t="s">
        <v>164</v>
      </c>
      <c r="C16" s="116" t="s">
        <v>165</v>
      </c>
      <c r="D16" s="117"/>
    </row>
    <row r="17" spans="2:4" ht="37.5">
      <c r="B17" s="98" t="s">
        <v>166</v>
      </c>
      <c r="C17" s="118" t="s">
        <v>167</v>
      </c>
      <c r="D17" s="25"/>
    </row>
    <row r="18" spans="2:4">
      <c r="B18" s="98" t="s">
        <v>168</v>
      </c>
      <c r="C18" s="116" t="s">
        <v>169</v>
      </c>
      <c r="D18" s="25"/>
    </row>
    <row r="19" spans="2:4">
      <c r="B19" s="98" t="s">
        <v>170</v>
      </c>
      <c r="C19" s="116" t="s">
        <v>171</v>
      </c>
      <c r="D19" s="25"/>
    </row>
    <row r="20" spans="2:4" ht="38">
      <c r="B20" s="98" t="s">
        <v>210</v>
      </c>
      <c r="C20" s="116" t="s">
        <v>172</v>
      </c>
      <c r="D20" s="25"/>
    </row>
    <row r="21" spans="2:4">
      <c r="B21" s="266" t="s">
        <v>173</v>
      </c>
      <c r="C21" s="121" t="s">
        <v>174</v>
      </c>
      <c r="D21" s="25"/>
    </row>
    <row r="22" spans="2:4" ht="38">
      <c r="B22" s="267"/>
      <c r="C22" s="122" t="s">
        <v>175</v>
      </c>
      <c r="D22" s="123"/>
    </row>
    <row r="23" spans="2:4" ht="25">
      <c r="B23" s="98" t="s">
        <v>176</v>
      </c>
      <c r="C23" s="116" t="s">
        <v>177</v>
      </c>
      <c r="D23" s="25"/>
    </row>
    <row r="24" spans="2:4" ht="42" customHeight="1">
      <c r="B24" s="124" t="s">
        <v>178</v>
      </c>
      <c r="C24" s="118" t="s">
        <v>179</v>
      </c>
      <c r="D24" s="25"/>
    </row>
    <row r="25" spans="2:4" ht="21" customHeight="1">
      <c r="B25" s="124" t="s">
        <v>29</v>
      </c>
      <c r="C25" s="118" t="s">
        <v>180</v>
      </c>
      <c r="D25" s="25"/>
    </row>
    <row r="26" spans="2:4">
      <c r="B26" s="124" t="s">
        <v>10</v>
      </c>
      <c r="C26" s="118" t="s">
        <v>181</v>
      </c>
      <c r="D26" s="25"/>
    </row>
    <row r="27" spans="2:4">
      <c r="B27" s="98" t="s">
        <v>182</v>
      </c>
      <c r="C27" s="116" t="s">
        <v>183</v>
      </c>
      <c r="D27" s="25"/>
    </row>
    <row r="28" spans="2:4" ht="56.25" customHeight="1">
      <c r="B28" s="106" t="s">
        <v>42</v>
      </c>
      <c r="C28" s="116" t="s">
        <v>184</v>
      </c>
      <c r="D28" s="25"/>
    </row>
    <row r="29" spans="2:4">
      <c r="B29" s="98" t="s">
        <v>185</v>
      </c>
      <c r="C29" s="125" t="s">
        <v>186</v>
      </c>
    </row>
    <row r="30" spans="2:4" ht="56.25" customHeight="1">
      <c r="B30" s="126" t="s">
        <v>42</v>
      </c>
      <c r="C30" s="121" t="s">
        <v>184</v>
      </c>
      <c r="D30" s="25"/>
    </row>
    <row r="31" spans="2:4" ht="33" customHeight="1">
      <c r="B31" s="106" t="s">
        <v>187</v>
      </c>
      <c r="C31" s="116" t="s">
        <v>188</v>
      </c>
      <c r="D31" s="25"/>
    </row>
    <row r="32" spans="2:4">
      <c r="B32" s="127" t="s">
        <v>189</v>
      </c>
      <c r="C32" s="128" t="s">
        <v>190</v>
      </c>
      <c r="D32" s="25"/>
    </row>
    <row r="33" spans="1:4" ht="25">
      <c r="B33" s="106" t="s">
        <v>191</v>
      </c>
      <c r="C33" s="116" t="s">
        <v>192</v>
      </c>
      <c r="D33" s="25"/>
    </row>
    <row r="34" spans="1:4" ht="25">
      <c r="B34" s="120" t="s">
        <v>50</v>
      </c>
      <c r="C34" s="118" t="s">
        <v>273</v>
      </c>
      <c r="D34" s="25"/>
    </row>
    <row r="35" spans="1:4" ht="38">
      <c r="B35" s="129" t="s">
        <v>193</v>
      </c>
      <c r="C35" s="128" t="s">
        <v>194</v>
      </c>
      <c r="D35" s="25"/>
    </row>
    <row r="36" spans="1:4">
      <c r="B36" s="98" t="s">
        <v>195</v>
      </c>
      <c r="C36" s="116" t="s">
        <v>196</v>
      </c>
      <c r="D36" s="25"/>
    </row>
    <row r="37" spans="1:4" ht="54" customHeight="1">
      <c r="B37" s="106" t="s">
        <v>30</v>
      </c>
      <c r="C37" s="130" t="s">
        <v>197</v>
      </c>
      <c r="D37" s="123"/>
    </row>
    <row r="38" spans="1:4">
      <c r="A38" s="131"/>
      <c r="B38" s="132" t="s">
        <v>198</v>
      </c>
      <c r="C38" s="130" t="s">
        <v>199</v>
      </c>
      <c r="D38" s="123"/>
    </row>
    <row r="39" spans="1:4" ht="24.65" customHeight="1">
      <c r="B39" s="106" t="s">
        <v>200</v>
      </c>
      <c r="C39" s="116" t="s">
        <v>201</v>
      </c>
      <c r="D39" s="25"/>
    </row>
    <row r="41" spans="1:4">
      <c r="B41" s="133"/>
      <c r="C41" s="133"/>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42AD96A6-D6D4-4AB6-9011-685A09CF28FA}"/>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0B41-A76C-4BD9-AF64-8CB2823576E2}">
  <sheetPr codeName="Sheet4"/>
  <dimension ref="A1:R40"/>
  <sheetViews>
    <sheetView showGridLines="0" zoomScale="90" zoomScaleNormal="90" workbookViewId="0"/>
  </sheetViews>
  <sheetFormatPr defaultColWidth="8.81640625" defaultRowHeight="14.5"/>
  <cols>
    <col min="1" max="1" width="8.81640625" style="139"/>
    <col min="2" max="2" width="6.1796875" style="152" customWidth="1"/>
    <col min="3" max="3" width="35.1796875" style="153" customWidth="1"/>
    <col min="4" max="4" width="15" style="143" customWidth="1"/>
    <col min="5" max="5" width="78.26953125" style="148" customWidth="1"/>
    <col min="6" max="6" width="18.26953125" style="147" bestFit="1" customWidth="1"/>
    <col min="7" max="7" width="8.81640625" style="139"/>
    <col min="8" max="8" width="32.26953125" style="143" customWidth="1"/>
    <col min="9" max="16384" width="8.81640625" style="139"/>
  </cols>
  <sheetData>
    <row r="1" spans="1:18" s="140" customFormat="1" ht="14">
      <c r="B1" s="150"/>
      <c r="C1" s="151"/>
      <c r="D1" s="141"/>
      <c r="E1" s="146"/>
      <c r="F1" s="141"/>
      <c r="H1" s="141"/>
      <c r="R1" s="88"/>
    </row>
    <row r="2" spans="1:18" s="140" customFormat="1" ht="14">
      <c r="B2" s="150"/>
      <c r="C2" s="151"/>
      <c r="D2" s="141"/>
      <c r="E2" s="146"/>
      <c r="F2" s="141"/>
      <c r="H2" s="141"/>
      <c r="R2" s="88"/>
    </row>
    <row r="3" spans="1:18" s="140" customFormat="1" ht="14">
      <c r="B3" s="150"/>
      <c r="C3" s="151"/>
      <c r="D3" s="141"/>
      <c r="E3" s="146"/>
      <c r="F3" s="141"/>
      <c r="H3" s="141"/>
      <c r="R3" s="88"/>
    </row>
    <row r="4" spans="1:18" s="140" customFormat="1" ht="14">
      <c r="B4" s="150"/>
      <c r="C4" s="151"/>
      <c r="D4" s="141"/>
      <c r="E4" s="146"/>
      <c r="F4" s="141"/>
      <c r="H4" s="141"/>
      <c r="R4" s="88"/>
    </row>
    <row r="5" spans="1:18" s="140" customFormat="1" ht="14">
      <c r="B5" s="150"/>
      <c r="C5" s="151"/>
      <c r="D5" s="141"/>
      <c r="E5" s="146"/>
      <c r="F5" s="141"/>
      <c r="H5" s="141"/>
      <c r="R5" s="88"/>
    </row>
    <row r="6" spans="1:18" s="140" customFormat="1" ht="14">
      <c r="B6" s="150"/>
      <c r="C6" s="151"/>
      <c r="D6" s="141"/>
      <c r="E6" s="146"/>
      <c r="F6" s="141"/>
      <c r="H6" s="141"/>
      <c r="R6" s="88"/>
    </row>
    <row r="7" spans="1:18" s="140" customFormat="1" ht="14">
      <c r="B7" s="150"/>
      <c r="C7" s="151"/>
      <c r="D7" s="141"/>
      <c r="E7" s="146"/>
      <c r="F7" s="141"/>
      <c r="H7" s="141"/>
      <c r="R7" s="88"/>
    </row>
    <row r="8" spans="1:18" s="140" customFormat="1" ht="15.75" customHeight="1">
      <c r="A8" s="226" t="s">
        <v>269</v>
      </c>
      <c r="B8" s="226"/>
      <c r="C8" s="226"/>
      <c r="D8" s="226"/>
      <c r="E8" s="226"/>
      <c r="F8" s="226"/>
      <c r="G8" s="226"/>
      <c r="H8" s="226"/>
      <c r="I8" s="226"/>
      <c r="J8" s="226"/>
      <c r="K8" s="226"/>
      <c r="L8" s="226"/>
      <c r="M8" s="226"/>
      <c r="N8" s="226"/>
      <c r="O8" s="226"/>
      <c r="P8" s="226"/>
      <c r="R8" s="88"/>
    </row>
    <row r="9" spans="1:18" s="140" customFormat="1" ht="15" customHeight="1">
      <c r="A9" s="227" t="s">
        <v>270</v>
      </c>
      <c r="B9" s="227"/>
      <c r="C9" s="227"/>
      <c r="D9" s="227"/>
      <c r="E9" s="227"/>
      <c r="F9" s="227"/>
      <c r="G9" s="227"/>
      <c r="H9" s="227"/>
      <c r="I9" s="227"/>
      <c r="J9" s="227"/>
      <c r="K9" s="227"/>
      <c r="L9" s="227"/>
      <c r="M9" s="227"/>
      <c r="N9" s="227"/>
      <c r="O9" s="227"/>
      <c r="P9" s="227"/>
      <c r="R9" s="88"/>
    </row>
    <row r="10" spans="1:18" s="140" customFormat="1" ht="14">
      <c r="A10" s="26"/>
      <c r="B10" s="150"/>
      <c r="C10" s="151"/>
      <c r="D10" s="141"/>
      <c r="E10" s="146"/>
      <c r="F10" s="141"/>
      <c r="H10" s="141"/>
      <c r="R10" s="88"/>
    </row>
    <row r="11" spans="1:18" s="140" customFormat="1" ht="15.5">
      <c r="A11" s="226" t="s">
        <v>212</v>
      </c>
      <c r="B11" s="226"/>
      <c r="C11" s="226"/>
      <c r="D11" s="226"/>
      <c r="E11" s="226"/>
      <c r="F11" s="226"/>
      <c r="G11" s="226"/>
      <c r="H11" s="226"/>
      <c r="I11" s="226"/>
      <c r="J11" s="226"/>
      <c r="K11" s="226"/>
      <c r="L11" s="226"/>
      <c r="M11" s="226"/>
      <c r="N11" s="226"/>
      <c r="O11" s="226"/>
      <c r="P11" s="226"/>
      <c r="R11" s="88"/>
    </row>
    <row r="12" spans="1:18" s="140" customFormat="1" ht="14">
      <c r="A12" s="26"/>
      <c r="B12" s="150"/>
      <c r="C12" s="151"/>
      <c r="D12" s="141"/>
      <c r="E12" s="146"/>
      <c r="F12" s="141"/>
      <c r="H12" s="141"/>
      <c r="R12" s="88"/>
    </row>
    <row r="13" spans="1:18" ht="15.5">
      <c r="B13" s="276" t="s">
        <v>213</v>
      </c>
      <c r="C13" s="277"/>
      <c r="D13" s="278" t="s">
        <v>214</v>
      </c>
      <c r="E13" s="279"/>
      <c r="F13" s="142" t="s">
        <v>70</v>
      </c>
    </row>
    <row r="14" spans="1:18" s="165" customFormat="1" ht="30" customHeight="1">
      <c r="B14" s="280">
        <v>2.2000000000000002</v>
      </c>
      <c r="C14" s="283" t="s">
        <v>382</v>
      </c>
      <c r="D14" s="145" t="s">
        <v>383</v>
      </c>
      <c r="E14" s="191" t="s">
        <v>386</v>
      </c>
      <c r="F14" s="200">
        <v>1.1000000000000001</v>
      </c>
      <c r="H14" s="143"/>
    </row>
    <row r="15" spans="1:18" s="165" customFormat="1" ht="30" customHeight="1">
      <c r="B15" s="281"/>
      <c r="C15" s="284"/>
      <c r="D15" s="145" t="s">
        <v>384</v>
      </c>
      <c r="E15" s="146" t="s">
        <v>387</v>
      </c>
      <c r="F15" s="200">
        <v>1.1000000000000001</v>
      </c>
      <c r="H15" s="143"/>
    </row>
    <row r="16" spans="1:18" s="165" customFormat="1" ht="30" customHeight="1">
      <c r="B16" s="282"/>
      <c r="C16" s="285"/>
      <c r="D16" s="145" t="s">
        <v>385</v>
      </c>
      <c r="E16" s="146" t="s">
        <v>388</v>
      </c>
      <c r="F16" s="200">
        <v>1.1000000000000001</v>
      </c>
      <c r="H16" s="143"/>
    </row>
    <row r="17" spans="2:8" ht="30" customHeight="1">
      <c r="B17" s="268">
        <v>2.4</v>
      </c>
      <c r="C17" s="271" t="s">
        <v>274</v>
      </c>
      <c r="D17" s="144" t="s">
        <v>276</v>
      </c>
      <c r="E17" s="191" t="s">
        <v>277</v>
      </c>
      <c r="F17" s="200">
        <v>2.1</v>
      </c>
      <c r="G17" s="140"/>
    </row>
    <row r="18" spans="2:8" ht="30" customHeight="1">
      <c r="B18" s="269"/>
      <c r="C18" s="272"/>
      <c r="D18" s="145" t="s">
        <v>278</v>
      </c>
      <c r="E18" s="146" t="s">
        <v>290</v>
      </c>
      <c r="F18" s="200">
        <v>2.1</v>
      </c>
      <c r="G18" s="140"/>
    </row>
    <row r="19" spans="2:8" s="165" customFormat="1" ht="30" customHeight="1">
      <c r="B19" s="269"/>
      <c r="C19" s="272"/>
      <c r="D19" s="145" t="s">
        <v>324</v>
      </c>
      <c r="E19" s="146" t="s">
        <v>291</v>
      </c>
      <c r="F19" s="200">
        <v>2.1</v>
      </c>
      <c r="G19" s="168"/>
      <c r="H19" s="143"/>
    </row>
    <row r="20" spans="2:8" s="165" customFormat="1" ht="32.5" customHeight="1">
      <c r="B20" s="269"/>
      <c r="C20" s="272"/>
      <c r="D20" s="145" t="s">
        <v>279</v>
      </c>
      <c r="E20" s="146" t="s">
        <v>292</v>
      </c>
      <c r="F20" s="200">
        <v>2.1</v>
      </c>
      <c r="G20" s="168"/>
      <c r="H20" s="143"/>
    </row>
    <row r="21" spans="2:8" s="165" customFormat="1" ht="32.5" customHeight="1">
      <c r="B21" s="269"/>
      <c r="C21" s="272"/>
      <c r="D21" s="145" t="s">
        <v>280</v>
      </c>
      <c r="E21" s="146" t="s">
        <v>293</v>
      </c>
      <c r="F21" s="200">
        <v>2.1</v>
      </c>
      <c r="G21" s="168"/>
      <c r="H21" s="143"/>
    </row>
    <row r="22" spans="2:8" s="165" customFormat="1" ht="32.5" customHeight="1">
      <c r="B22" s="269"/>
      <c r="C22" s="272"/>
      <c r="D22" s="145" t="s">
        <v>281</v>
      </c>
      <c r="E22" s="146" t="s">
        <v>294</v>
      </c>
      <c r="F22" s="200">
        <v>2.2000000000000002</v>
      </c>
      <c r="G22" s="168"/>
      <c r="H22" s="143"/>
    </row>
    <row r="23" spans="2:8" s="165" customFormat="1" ht="32.5" customHeight="1">
      <c r="B23" s="269"/>
      <c r="C23" s="272"/>
      <c r="D23" s="145" t="s">
        <v>282</v>
      </c>
      <c r="E23" s="146" t="s">
        <v>295</v>
      </c>
      <c r="F23" s="200">
        <v>2.2000000000000002</v>
      </c>
      <c r="G23" s="168"/>
      <c r="H23" s="143"/>
    </row>
    <row r="24" spans="2:8" s="165" customFormat="1" ht="32.5" customHeight="1">
      <c r="B24" s="269"/>
      <c r="C24" s="272"/>
      <c r="D24" s="145" t="s">
        <v>283</v>
      </c>
      <c r="E24" s="146" t="s">
        <v>296</v>
      </c>
      <c r="F24" s="200">
        <v>2.2000000000000002</v>
      </c>
      <c r="G24" s="168"/>
      <c r="H24" s="143"/>
    </row>
    <row r="25" spans="2:8" s="165" customFormat="1" ht="32.5" customHeight="1">
      <c r="B25" s="269"/>
      <c r="C25" s="272"/>
      <c r="D25" s="145" t="s">
        <v>284</v>
      </c>
      <c r="E25" s="146" t="s">
        <v>297</v>
      </c>
      <c r="F25" s="200">
        <v>2.2999999999999998</v>
      </c>
      <c r="G25" s="168"/>
      <c r="H25" s="143"/>
    </row>
    <row r="26" spans="2:8" s="165" customFormat="1" ht="32.5" customHeight="1">
      <c r="B26" s="269"/>
      <c r="C26" s="272"/>
      <c r="D26" s="145" t="s">
        <v>285</v>
      </c>
      <c r="E26" s="146" t="s">
        <v>298</v>
      </c>
      <c r="F26" s="200">
        <v>2.2999999999999998</v>
      </c>
      <c r="G26" s="168"/>
      <c r="H26" s="143"/>
    </row>
    <row r="27" spans="2:8" s="165" customFormat="1" ht="32.5" customHeight="1">
      <c r="B27" s="269"/>
      <c r="C27" s="272"/>
      <c r="D27" s="145" t="s">
        <v>286</v>
      </c>
      <c r="E27" s="146" t="s">
        <v>299</v>
      </c>
      <c r="F27" s="200">
        <v>2.2999999999999998</v>
      </c>
      <c r="G27" s="168"/>
      <c r="H27" s="143"/>
    </row>
    <row r="28" spans="2:8" s="165" customFormat="1" ht="32.5" customHeight="1">
      <c r="B28" s="269"/>
      <c r="C28" s="272"/>
      <c r="D28" s="145" t="s">
        <v>323</v>
      </c>
      <c r="E28" s="146" t="s">
        <v>300</v>
      </c>
      <c r="F28" s="200">
        <v>2.2999999999999998</v>
      </c>
      <c r="G28" s="168"/>
      <c r="H28" s="143"/>
    </row>
    <row r="29" spans="2:8" s="165" customFormat="1" ht="32.5" customHeight="1">
      <c r="B29" s="269"/>
      <c r="C29" s="272"/>
      <c r="D29" s="145" t="s">
        <v>287</v>
      </c>
      <c r="E29" s="146" t="s">
        <v>301</v>
      </c>
      <c r="F29" s="200">
        <v>2.2999999999999998</v>
      </c>
      <c r="G29" s="168"/>
      <c r="H29" s="143"/>
    </row>
    <row r="30" spans="2:8" s="165" customFormat="1" ht="32.5" customHeight="1">
      <c r="B30" s="269"/>
      <c r="C30" s="272"/>
      <c r="D30" s="145" t="s">
        <v>288</v>
      </c>
      <c r="E30" s="146" t="s">
        <v>302</v>
      </c>
      <c r="F30" s="200">
        <v>2.2999999999999998</v>
      </c>
      <c r="G30" s="168"/>
      <c r="H30" s="143"/>
    </row>
    <row r="31" spans="2:8" s="165" customFormat="1" ht="32.5" customHeight="1">
      <c r="B31" s="269"/>
      <c r="C31" s="272"/>
      <c r="D31" s="145" t="s">
        <v>378</v>
      </c>
      <c r="E31" s="146" t="s">
        <v>379</v>
      </c>
      <c r="F31" s="200" t="s">
        <v>376</v>
      </c>
      <c r="G31" s="168"/>
      <c r="H31" s="143"/>
    </row>
    <row r="32" spans="2:8" ht="32.5" customHeight="1">
      <c r="B32" s="270"/>
      <c r="C32" s="273"/>
      <c r="D32" s="145" t="s">
        <v>289</v>
      </c>
      <c r="E32" s="154" t="s">
        <v>303</v>
      </c>
      <c r="F32" s="200">
        <v>2.4</v>
      </c>
      <c r="G32" s="140"/>
    </row>
    <row r="33" spans="2:8" ht="30" customHeight="1">
      <c r="B33" s="268">
        <v>2.5</v>
      </c>
      <c r="C33" s="274" t="s">
        <v>275</v>
      </c>
      <c r="D33" s="144" t="s">
        <v>304</v>
      </c>
      <c r="E33" s="191" t="s">
        <v>319</v>
      </c>
      <c r="F33" s="203" t="s">
        <v>392</v>
      </c>
      <c r="G33" s="140"/>
    </row>
    <row r="34" spans="2:8" s="165" customFormat="1" ht="30" customHeight="1">
      <c r="B34" s="269"/>
      <c r="C34" s="275"/>
      <c r="D34" s="145" t="s">
        <v>305</v>
      </c>
      <c r="E34" s="192" t="s">
        <v>312</v>
      </c>
      <c r="F34" s="201">
        <v>3.1</v>
      </c>
      <c r="G34" s="168"/>
      <c r="H34" s="143"/>
    </row>
    <row r="35" spans="2:8" s="165" customFormat="1" ht="32.25" customHeight="1">
      <c r="B35" s="269"/>
      <c r="C35" s="272"/>
      <c r="D35" s="145" t="s">
        <v>306</v>
      </c>
      <c r="E35" s="154" t="s">
        <v>313</v>
      </c>
      <c r="F35" s="200">
        <v>3.2</v>
      </c>
      <c r="G35" s="168"/>
      <c r="H35" s="143"/>
    </row>
    <row r="36" spans="2:8" s="165" customFormat="1" ht="42" customHeight="1">
      <c r="B36" s="269"/>
      <c r="C36" s="272"/>
      <c r="D36" s="145" t="s">
        <v>307</v>
      </c>
      <c r="E36" s="154" t="s">
        <v>314</v>
      </c>
      <c r="F36" s="200">
        <v>3.3</v>
      </c>
      <c r="G36" s="168"/>
      <c r="H36" s="143"/>
    </row>
    <row r="37" spans="2:8" s="165" customFormat="1" ht="30" customHeight="1">
      <c r="B37" s="269"/>
      <c r="C37" s="272"/>
      <c r="D37" s="145" t="s">
        <v>308</v>
      </c>
      <c r="E37" s="154" t="s">
        <v>315</v>
      </c>
      <c r="F37" s="200">
        <v>3.4</v>
      </c>
      <c r="G37" s="168"/>
      <c r="H37" s="143"/>
    </row>
    <row r="38" spans="2:8" s="165" customFormat="1" ht="30" customHeight="1">
      <c r="B38" s="269"/>
      <c r="C38" s="272"/>
      <c r="D38" s="145" t="s">
        <v>309</v>
      </c>
      <c r="E38" s="154" t="s">
        <v>316</v>
      </c>
      <c r="F38" s="200">
        <v>3.5</v>
      </c>
      <c r="G38" s="168"/>
      <c r="H38" s="143"/>
    </row>
    <row r="39" spans="2:8" ht="30" customHeight="1">
      <c r="B39" s="269"/>
      <c r="C39" s="272"/>
      <c r="D39" s="145" t="s">
        <v>310</v>
      </c>
      <c r="E39" s="154" t="s">
        <v>317</v>
      </c>
      <c r="F39" s="204">
        <v>3.8</v>
      </c>
      <c r="G39" s="140"/>
    </row>
    <row r="40" spans="2:8" ht="30" customHeight="1">
      <c r="B40" s="270"/>
      <c r="C40" s="273"/>
      <c r="D40" s="149" t="s">
        <v>311</v>
      </c>
      <c r="E40" s="155" t="s">
        <v>318</v>
      </c>
      <c r="F40" s="204">
        <v>3.1</v>
      </c>
      <c r="G40" s="140"/>
    </row>
  </sheetData>
  <mergeCells count="11">
    <mergeCell ref="B17:B32"/>
    <mergeCell ref="C17:C32"/>
    <mergeCell ref="B33:B40"/>
    <mergeCell ref="C33:C40"/>
    <mergeCell ref="A8:P8"/>
    <mergeCell ref="A9:P9"/>
    <mergeCell ref="A11:P11"/>
    <mergeCell ref="B13:C13"/>
    <mergeCell ref="D13:E13"/>
    <mergeCell ref="B14:B16"/>
    <mergeCell ref="C14:C16"/>
  </mergeCells>
  <phoneticPr fontId="44" type="noConversion"/>
  <hyperlinks>
    <hyperlink ref="F14" location="'1.1'!A1" display="'1.1'!A1" xr:uid="{67C15DFC-6C56-4F6A-8C56-2A0062B2EE8C}"/>
    <hyperlink ref="F15" location="'1.1'!A1" display="'1.1'!A1" xr:uid="{3CFDF15A-6683-4F0A-919E-D8B706153537}"/>
    <hyperlink ref="F16" location="'1.1'!A1" display="'1.1'!A1" xr:uid="{98A46C47-75B2-425F-AEC2-1EFC76EC04EF}"/>
    <hyperlink ref="F17" location="'2.1'!A1" display="'2.1'!A1" xr:uid="{2D8CCB57-4011-47F2-A527-3F3AEA32806A}"/>
    <hyperlink ref="F18" location="'2.1'!A1" display="'2.1'!A1" xr:uid="{10EB6AAB-8D3A-4D29-9736-66F99F434C1E}"/>
    <hyperlink ref="F19" location="'2.1'!A1" display="'2.1'!A1" xr:uid="{57BCF35E-B780-415A-BD4D-9E376AE56ECA}"/>
    <hyperlink ref="F20" location="'2.1'!A1" display="'2.1'!A1" xr:uid="{6357E023-63EB-4442-8E2E-865B988861C0}"/>
    <hyperlink ref="F21" location="'2.1'!A1" display="'2.1'!A1" xr:uid="{EE2BF9CC-BCAA-4C0C-A214-B4FD119C1013}"/>
    <hyperlink ref="F22" location="'2.2'!A1" display="'2.2'!A1" xr:uid="{5EB01BEE-76FD-4C72-913F-FBB2C2C45436}"/>
    <hyperlink ref="F23" location="'2.2'!A1" display="'2.2'!A1" xr:uid="{C40A1305-7900-4811-9E03-6063CAC096C5}"/>
    <hyperlink ref="F24" location="'2.2'!A1" display="'2.2'!A1" xr:uid="{5B64712E-A2B7-4437-AA6E-F23C91D15B8E}"/>
    <hyperlink ref="F25" location="'2.3'!A1" display="'2.3'!A1" xr:uid="{B78D70B2-7074-4F02-B451-6C1D86D5C047}"/>
    <hyperlink ref="F26" location="'2.3'!A1" display="'2.3'!A1" xr:uid="{61FDB398-D02E-452C-887B-398C89E749FA}"/>
    <hyperlink ref="F27" location="'2.3'!A1" display="'2.3'!A1" xr:uid="{3A7D3471-6F44-45A9-B0E7-E9CC928A3E8B}"/>
    <hyperlink ref="F28" location="'2.3'!A1" display="'2.3'!A1" xr:uid="{D715BA03-80F4-472E-A979-7B1CD152312C}"/>
    <hyperlink ref="F29" location="'2.3'!A1" display="'2.3'!A1" xr:uid="{5568EB13-31C3-4D59-AFB5-E0879103112B}"/>
    <hyperlink ref="F30" location="'2.3'!A1" display="'2.3'!A1" xr:uid="{9F50B705-5834-4F28-A277-EB6D887E69F3}"/>
    <hyperlink ref="F31" location="'2.3a'!A1" display="2.3a" xr:uid="{BA7E613A-E434-417D-90AB-962BE2541C53}"/>
    <hyperlink ref="F32" location="'2.4'!A1" display="'2.4'!A1" xr:uid="{7097351D-ADEF-4589-BD30-A96252D15CAC}"/>
    <hyperlink ref="F34" location="'3.1'!A1" display="'3.1'!A1" xr:uid="{86EB6C25-4E2D-4C00-BFFE-D65D87E66A1C}"/>
    <hyperlink ref="F35" location="'3.2'!A1" display="'3.2'!A1" xr:uid="{8437B74F-32F2-4DB6-B936-FC78948FD130}"/>
    <hyperlink ref="F36" location="'3.3'!A1" display="'3.3'!A1" xr:uid="{87B44B2A-21E9-4E3C-94D0-CF2F1CFE27A1}"/>
    <hyperlink ref="F37" location="'3.4'!A1" display="'3.4'!A1" xr:uid="{546BC6DA-6773-4B4D-9E86-EFA0A899B298}"/>
    <hyperlink ref="F38" location="'3.5'!A1" display="'3.5'!A1" xr:uid="{1C477A3E-2BA8-4C74-B2C1-F1FA82BBFB99}"/>
    <hyperlink ref="F33" location="'3.6'!A1" display="3.6" xr:uid="{2E86E214-783F-4955-84BF-EB0A5ADC8E1A}"/>
    <hyperlink ref="F40" location="'3.1'!A1" display="'3.1'!A1" xr:uid="{54F458B5-063A-40B8-90A8-D441C08B4DAA}"/>
    <hyperlink ref="F39" location="'3.8'!A1" display="'3.8'!A1" xr:uid="{149CD744-88A1-4CE8-B19C-C57B05D51083}"/>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42566-37EF-45CB-8F78-AF2D28B1F51A}">
  <dimension ref="A1:AB29"/>
  <sheetViews>
    <sheetView showGridLines="0" workbookViewId="0"/>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4" width="8.81640625" style="168"/>
    <col min="15" max="15" width="3.7265625" style="168" customWidth="1"/>
    <col min="16" max="17" width="8.81640625" style="168"/>
    <col min="18" max="18" width="4.453125" style="168" customWidth="1"/>
    <col min="19" max="19" width="3.1796875" style="168" customWidth="1"/>
    <col min="20" max="20" width="4.26953125" style="168" customWidth="1"/>
    <col min="21" max="23" width="8.81640625" style="168"/>
    <col min="24" max="24" width="4" style="168" customWidth="1"/>
    <col min="25" max="26" width="8.81640625" style="168"/>
    <col min="27" max="27" width="4.453125" style="168" customWidth="1"/>
    <col min="28" max="28" width="3.81640625" style="168" customWidth="1"/>
    <col min="29" max="16384" width="8.81640625" style="168"/>
  </cols>
  <sheetData>
    <row r="1" spans="1:28">
      <c r="A1" s="1"/>
    </row>
    <row r="2" spans="1:28">
      <c r="A2" s="1"/>
    </row>
    <row r="3" spans="1:28">
      <c r="A3" s="1"/>
    </row>
    <row r="4" spans="1:28">
      <c r="A4" s="1"/>
    </row>
    <row r="5" spans="1:28">
      <c r="A5" s="1"/>
      <c r="H5" s="178"/>
      <c r="I5" s="178"/>
    </row>
    <row r="6" spans="1:28">
      <c r="A6" s="1"/>
    </row>
    <row r="7" spans="1:28" ht="14.5">
      <c r="A7" s="3" t="s">
        <v>368</v>
      </c>
    </row>
    <row r="8" spans="1:28">
      <c r="A8" s="5"/>
    </row>
    <row r="9" spans="1:28">
      <c r="A9" s="16" t="s">
        <v>369</v>
      </c>
      <c r="B9" s="164"/>
      <c r="C9" s="164"/>
      <c r="D9" s="164"/>
      <c r="E9" s="164"/>
      <c r="F9" s="164"/>
      <c r="G9" s="164"/>
      <c r="H9" s="164"/>
      <c r="I9" s="164"/>
      <c r="J9" s="164"/>
      <c r="K9" s="164"/>
    </row>
    <row r="10" spans="1:28" ht="50.5" customHeight="1">
      <c r="A10" s="34"/>
      <c r="B10" s="164"/>
      <c r="C10" s="286" t="s">
        <v>338</v>
      </c>
      <c r="D10" s="287"/>
      <c r="E10" s="288"/>
      <c r="F10" s="164"/>
      <c r="G10" s="286" t="s">
        <v>339</v>
      </c>
      <c r="H10" s="287"/>
      <c r="I10" s="287"/>
      <c r="J10" s="288"/>
      <c r="K10" s="22"/>
      <c r="L10" s="286" t="s">
        <v>372</v>
      </c>
      <c r="M10" s="287"/>
      <c r="N10" s="288"/>
      <c r="O10" s="164"/>
      <c r="P10" s="286" t="s">
        <v>373</v>
      </c>
      <c r="Q10" s="287"/>
      <c r="R10" s="287"/>
      <c r="S10" s="288"/>
      <c r="U10" s="286" t="s">
        <v>374</v>
      </c>
      <c r="V10" s="287"/>
      <c r="W10" s="288"/>
      <c r="X10" s="164"/>
      <c r="Y10" s="286" t="s">
        <v>375</v>
      </c>
      <c r="Z10" s="287"/>
      <c r="AA10" s="287"/>
      <c r="AB10" s="288"/>
    </row>
    <row r="11" spans="1:28">
      <c r="A11" s="32" t="s">
        <v>329</v>
      </c>
      <c r="B11" s="27"/>
      <c r="C11" s="23" t="s">
        <v>9</v>
      </c>
      <c r="D11" s="289" t="s">
        <v>6</v>
      </c>
      <c r="E11" s="290"/>
      <c r="F11" s="27"/>
      <c r="G11" s="173" t="s">
        <v>4</v>
      </c>
      <c r="H11" s="289" t="s">
        <v>44</v>
      </c>
      <c r="I11" s="291"/>
      <c r="J11" s="292"/>
      <c r="K11" s="13"/>
      <c r="L11" s="23" t="s">
        <v>9</v>
      </c>
      <c r="M11" s="289" t="s">
        <v>6</v>
      </c>
      <c r="N11" s="290"/>
      <c r="O11" s="27"/>
      <c r="P11" s="173" t="s">
        <v>4</v>
      </c>
      <c r="Q11" s="289" t="s">
        <v>44</v>
      </c>
      <c r="R11" s="291"/>
      <c r="S11" s="292"/>
      <c r="U11" s="23" t="s">
        <v>9</v>
      </c>
      <c r="V11" s="289" t="s">
        <v>6</v>
      </c>
      <c r="W11" s="290"/>
      <c r="X11" s="27"/>
      <c r="Y11" s="173" t="s">
        <v>4</v>
      </c>
      <c r="Z11" s="289" t="s">
        <v>44</v>
      </c>
      <c r="AA11" s="291"/>
      <c r="AB11" s="292"/>
    </row>
    <row r="12" spans="1:28">
      <c r="A12" s="197" t="s">
        <v>330</v>
      </c>
      <c r="B12" s="164"/>
      <c r="C12" s="6">
        <f>VLOOKUP("New Zealand Average",'[1]Extra 8'!$B$4:$F$130,2,FALSE)</f>
        <v>947</v>
      </c>
      <c r="D12" s="180">
        <f>VLOOKUP("New Zealand Average",'[1]Extra 8'!$B$4:$F$130,3,FALSE)</f>
        <v>3.67</v>
      </c>
      <c r="E12" s="52" t="str">
        <f>VLOOKUP("New Zealand Average",'[1]Extra 8'!$B$4:$F$130,4,FALSE)</f>
        <v/>
      </c>
      <c r="F12" s="164"/>
      <c r="G12" s="8">
        <f>VLOOKUP("New Zealand Average",'[1]Extra 7'!$B$4:$F$130,2,FALSE)</f>
        <v>23.47</v>
      </c>
      <c r="H12" s="180">
        <f>VLOOKUP("New Zealand Average",'[1]Extra 7'!$B$4:$F$130,3,FALSE)</f>
        <v>0.86</v>
      </c>
      <c r="I12" s="174" t="str">
        <f>VLOOKUP("New Zealand Average",'[1]Extra 7'!$B$4:$F$130,4,FALSE)</f>
        <v>.</v>
      </c>
      <c r="J12" s="175" t="str">
        <f>VLOOKUP("New Zealand Average",'[1]Extra 7'!$B$4:$F$130,5,FALSE)</f>
        <v/>
      </c>
      <c r="K12" s="164"/>
      <c r="L12" s="6">
        <f>VLOOKUP("New Zealand Average",'[2]Extra 8'!$B$4:$F$130,2,FALSE)</f>
        <v>406</v>
      </c>
      <c r="M12" s="180">
        <f>VLOOKUP("New Zealand Average",'[2]Extra 8'!$B$4:$F$130,3,FALSE)</f>
        <v>5.68</v>
      </c>
      <c r="N12" s="52" t="str">
        <f>VLOOKUP("New Zealand Average",'[2]Extra 8'!$B$4:$F$130,4,FALSE)</f>
        <v/>
      </c>
      <c r="O12" s="164"/>
      <c r="P12" s="8">
        <f>VLOOKUP("New Zealand Average",'[2]Extra 7'!$B$4:$F$130,2,FALSE)</f>
        <v>20.399999999999999</v>
      </c>
      <c r="Q12" s="180">
        <f>VLOOKUP("New Zealand Average",'[2]Extra 7'!$B$4:$F$130,3,FALSE)</f>
        <v>1.18</v>
      </c>
      <c r="R12" s="174" t="str">
        <f>VLOOKUP("New Zealand Average",'[2]Extra 7'!$B$4:$F$130,4,FALSE)</f>
        <v>.</v>
      </c>
      <c r="S12" s="175" t="str">
        <f>VLOOKUP("New Zealand Average",'[2]Extra 7'!$B$4:$F$130,5,FALSE)</f>
        <v/>
      </c>
      <c r="U12" s="6">
        <f>VLOOKUP("New Zealand Average",'[3]Extra 8'!$B$4:$F$130,2,FALSE)</f>
        <v>534</v>
      </c>
      <c r="V12" s="180">
        <f>VLOOKUP("New Zealand Average",'[3]Extra 8'!$B$4:$F$130,3,FALSE)</f>
        <v>5.21</v>
      </c>
      <c r="W12" s="52" t="str">
        <f>VLOOKUP("New Zealand Average",'[3]Extra 8'!$B$4:$F$130,4,FALSE)</f>
        <v/>
      </c>
      <c r="X12" s="164"/>
      <c r="Y12" s="8">
        <f>VLOOKUP("New Zealand Average",'[3]Extra 7'!$B$4:$F$130,2,FALSE)</f>
        <v>26.29</v>
      </c>
      <c r="Z12" s="180">
        <f>VLOOKUP("New Zealand Average",'[3]Extra 7'!$B$4:$F$130,3,FALSE)</f>
        <v>1.2</v>
      </c>
      <c r="AA12" s="174" t="str">
        <f>VLOOKUP("New Zealand Average",'[3]Extra 7'!$B$4:$F$130,4,FALSE)</f>
        <v>.</v>
      </c>
      <c r="AB12" s="175" t="str">
        <f>VLOOKUP("New Zealand Average",'[3]Extra 7'!$B$4:$F$130,5,FALSE)</f>
        <v/>
      </c>
    </row>
    <row r="13" spans="1:28">
      <c r="A13" s="193" t="s">
        <v>331</v>
      </c>
      <c r="B13" s="164"/>
      <c r="C13" s="9">
        <f>VLOOKUP("New Zealand Average",'[1]Extra 10'!$B$4:$F$130,2,FALSE)</f>
        <v>23</v>
      </c>
      <c r="D13" s="24">
        <f>VLOOKUP("New Zealand Average",'[1]Extra 10'!$B$4:$F$130,3,FALSE)</f>
        <v>25.74</v>
      </c>
      <c r="E13" s="45" t="str">
        <f>VLOOKUP("New Zealand Average",'[1]Extra 10'!$B$4:$F$130,4,FALSE)</f>
        <v>#</v>
      </c>
      <c r="F13" s="164"/>
      <c r="G13" s="10">
        <f>VLOOKUP("New Zealand Average",'[1]Extra 9'!$B$4:$F$130,2,FALSE)</f>
        <v>2.42</v>
      </c>
      <c r="H13" s="24">
        <f>VLOOKUP("New Zealand Average",'[1]Extra 9'!$B$4:$F$130,3,FALSE)</f>
        <v>0.59</v>
      </c>
      <c r="I13" s="33" t="str">
        <f>VLOOKUP("New Zealand Average",'[1]Extra 9'!$B$4:$F$130,4,FALSE)</f>
        <v>.‡</v>
      </c>
      <c r="J13" s="15" t="str">
        <f>VLOOKUP("New Zealand Average",'[1]Extra 9'!$B$4:$F$130,5,FALSE)</f>
        <v/>
      </c>
      <c r="K13" s="164"/>
      <c r="L13" s="9" t="str">
        <f>VLOOKUP("New Zealand Average",'[2]Extra 10'!$B$4:$F$130,2,FALSE)</f>
        <v>S</v>
      </c>
      <c r="M13" s="24">
        <f>VLOOKUP("New Zealand Average",'[2]Extra 10'!$B$4:$F$130,3,FALSE)</f>
        <v>62.69</v>
      </c>
      <c r="N13" s="45" t="str">
        <f>VLOOKUP("New Zealand Average",'[2]Extra 10'!$B$4:$F$130,4,FALSE)</f>
        <v/>
      </c>
      <c r="O13" s="164"/>
      <c r="P13" s="10" t="str">
        <f>VLOOKUP("New Zealand Average",'[2]Extra 9'!$B$4:$F$130,2,FALSE)</f>
        <v>SŜ</v>
      </c>
      <c r="Q13" s="24">
        <f>VLOOKUP("New Zealand Average",'[2]Extra 9'!$B$4:$F$130,3,FALSE)</f>
        <v>0.95</v>
      </c>
      <c r="R13" s="33" t="str">
        <f>VLOOKUP("New Zealand Average",'[2]Extra 9'!$B$4:$F$130,4,FALSE)</f>
        <v/>
      </c>
      <c r="S13" s="15" t="str">
        <f>VLOOKUP("New Zealand Average",'[2]Extra 9'!$B$4:$F$130,5,FALSE)</f>
        <v/>
      </c>
      <c r="U13" s="9">
        <f>VLOOKUP("New Zealand Average",'[3]Extra 10'!$B$4:$F$130,2,FALSE)</f>
        <v>17</v>
      </c>
      <c r="V13" s="24">
        <f>VLOOKUP("New Zealand Average",'[3]Extra 10'!$B$4:$F$130,3,FALSE)</f>
        <v>28.02</v>
      </c>
      <c r="W13" s="45" t="str">
        <f>VLOOKUP("New Zealand Average",'[3]Extra 10'!$B$4:$F$130,4,FALSE)</f>
        <v>#</v>
      </c>
      <c r="X13" s="164"/>
      <c r="Y13" s="10">
        <f>VLOOKUP("New Zealand Average",'[3]Extra 9'!$B$4:$F$130,2,FALSE)</f>
        <v>3.09</v>
      </c>
      <c r="Z13" s="24">
        <f>VLOOKUP("New Zealand Average",'[3]Extra 9'!$B$4:$F$130,3,FALSE)</f>
        <v>0.84</v>
      </c>
      <c r="AA13" s="33" t="str">
        <f>VLOOKUP("New Zealand Average",'[3]Extra 9'!$B$4:$F$130,4,FALSE)</f>
        <v>.‡</v>
      </c>
      <c r="AB13" s="15" t="str">
        <f>VLOOKUP("New Zealand Average",'[3]Extra 9'!$B$4:$F$130,5,FALSE)</f>
        <v/>
      </c>
    </row>
    <row r="14" spans="1:28">
      <c r="A14" s="14"/>
      <c r="B14" s="164"/>
      <c r="C14" s="9"/>
      <c r="D14" s="24"/>
      <c r="E14" s="45"/>
      <c r="F14" s="164"/>
      <c r="G14" s="10"/>
      <c r="H14" s="24"/>
      <c r="I14" s="33"/>
      <c r="J14" s="15"/>
      <c r="K14" s="164"/>
      <c r="L14" s="9"/>
      <c r="M14" s="24"/>
      <c r="N14" s="45"/>
      <c r="O14" s="164"/>
      <c r="P14" s="10"/>
      <c r="Q14" s="24"/>
      <c r="R14" s="33"/>
      <c r="S14" s="15"/>
      <c r="U14" s="9"/>
      <c r="V14" s="24"/>
      <c r="W14" s="45"/>
      <c r="X14" s="164"/>
      <c r="Y14" s="10"/>
      <c r="Z14" s="24"/>
      <c r="AA14" s="33"/>
      <c r="AB14" s="15"/>
    </row>
    <row r="15" spans="1:28">
      <c r="A15" s="59" t="s">
        <v>332</v>
      </c>
      <c r="B15" s="164"/>
      <c r="C15" s="9">
        <f>VLOOKUP("New Zealand Average",'[1]Extra 6'!$B$4:$F$130,2,FALSE)</f>
        <v>3088</v>
      </c>
      <c r="D15" s="10">
        <f>VLOOKUP("New Zealand Average",'[1]Extra 6'!$B$4:$F$130,3,FALSE)</f>
        <v>1.1299999999999999</v>
      </c>
      <c r="E15" s="15" t="str">
        <f>VLOOKUP("New Zealand Average",'[1]Extra 6'!$B$4:$F$130,4,FALSE)</f>
        <v/>
      </c>
      <c r="F15" s="164"/>
      <c r="G15" s="10">
        <f>VLOOKUP("New Zealand Average",'[1]Extra 5'!$B$4:$F$130,2,FALSE)</f>
        <v>76.53</v>
      </c>
      <c r="H15" s="198">
        <f>VLOOKUP("New Zealand Average",'[1]Extra 5'!$B$4:$F$130,3,FALSE)</f>
        <v>0.86</v>
      </c>
      <c r="I15" s="33" t="str">
        <f>VLOOKUP("New Zealand Average",'[1]Extra 5'!$B$4:$F$130,4,FALSE)</f>
        <v>.</v>
      </c>
      <c r="J15" s="15" t="str">
        <f>VLOOKUP("New Zealand Average",'[1]Extra 5'!$B$4:$F$130,5,FALSE)</f>
        <v/>
      </c>
      <c r="K15" s="164"/>
      <c r="L15" s="9">
        <f>VLOOKUP("New Zealand Average",'[2]Extra 6'!$B$4:$F$130,2,FALSE)</f>
        <v>1585</v>
      </c>
      <c r="M15" s="10">
        <f>VLOOKUP("New Zealand Average",'[2]Extra 6'!$B$4:$F$130,3,FALSE)</f>
        <v>2.76</v>
      </c>
      <c r="N15" s="15" t="str">
        <f>VLOOKUP("New Zealand Average",'[2]Extra 6'!$B$4:$F$130,4,FALSE)</f>
        <v/>
      </c>
      <c r="O15" s="164"/>
      <c r="P15" s="10">
        <f>VLOOKUP("New Zealand Average",'[2]Extra 5'!$B$4:$F$130,2,FALSE)</f>
        <v>79.599999999999994</v>
      </c>
      <c r="Q15" s="198">
        <f>VLOOKUP("New Zealand Average",'[2]Extra 5'!$B$4:$F$130,3,FALSE)</f>
        <v>1.18</v>
      </c>
      <c r="R15" s="33" t="str">
        <f>VLOOKUP("New Zealand Average",'[2]Extra 5'!$B$4:$F$130,4,FALSE)</f>
        <v>.</v>
      </c>
      <c r="S15" s="15" t="str">
        <f>VLOOKUP("New Zealand Average",'[2]Extra 5'!$B$4:$F$130,5,FALSE)</f>
        <v/>
      </c>
      <c r="U15" s="9">
        <f>VLOOKUP("New Zealand Average",'[3]Extra 6'!$B$4:$F$130,2,FALSE)</f>
        <v>1497</v>
      </c>
      <c r="V15" s="10">
        <f>VLOOKUP("New Zealand Average",'[3]Extra 6'!$B$4:$F$130,3,FALSE)</f>
        <v>2.37</v>
      </c>
      <c r="W15" s="15" t="str">
        <f>VLOOKUP("New Zealand Average",'[3]Extra 6'!$B$4:$F$130,4,FALSE)</f>
        <v/>
      </c>
      <c r="X15" s="164"/>
      <c r="Y15" s="10">
        <f>VLOOKUP("New Zealand Average",'[3]Extra 5'!$B$4:$F$130,2,FALSE)</f>
        <v>73.709999999999994</v>
      </c>
      <c r="Z15" s="198">
        <f>VLOOKUP("New Zealand Average",'[3]Extra 5'!$B$4:$F$130,3,FALSE)</f>
        <v>1.2</v>
      </c>
      <c r="AA15" s="33" t="str">
        <f>VLOOKUP("New Zealand Average",'[3]Extra 5'!$B$4:$F$130,4,FALSE)</f>
        <v>.</v>
      </c>
      <c r="AB15" s="15" t="str">
        <f>VLOOKUP("New Zealand Average",'[3]Extra 5'!$B$4:$F$130,5,FALSE)</f>
        <v/>
      </c>
    </row>
    <row r="16" spans="1:28" ht="25.5">
      <c r="A16" s="194" t="s">
        <v>333</v>
      </c>
      <c r="B16" s="164"/>
      <c r="C16" s="9">
        <f>VLOOKUP("New Zealand Average",'[1]Extra 12'!$B$4:$F$130,2,FALSE)</f>
        <v>146</v>
      </c>
      <c r="D16" s="10">
        <f>VLOOKUP("New Zealand Average",'[1]Extra 12'!$B$4:$F$130,3,FALSE)</f>
        <v>11.31</v>
      </c>
      <c r="E16" s="15" t="str">
        <f>VLOOKUP("New Zealand Average",'[1]Extra 12'!$B$4:$F$130,4,FALSE)</f>
        <v/>
      </c>
      <c r="F16" s="164"/>
      <c r="G16" s="10">
        <f>VLOOKUP("New Zealand Average",'[1]Extra 11'!$B$4:$F$130,2,FALSE)</f>
        <v>4.71</v>
      </c>
      <c r="H16" s="198">
        <f>VLOOKUP("New Zealand Average",'[1]Extra 11'!$B$4:$F$130,3,FALSE)</f>
        <v>0.53</v>
      </c>
      <c r="I16" s="33" t="str">
        <f>VLOOKUP("New Zealand Average",'[1]Extra 11'!$B$4:$F$130,4,FALSE)</f>
        <v>.</v>
      </c>
      <c r="J16" s="15" t="str">
        <f>VLOOKUP("New Zealand Average",'[1]Extra 11'!$B$4:$F$130,5,FALSE)</f>
        <v/>
      </c>
      <c r="K16" s="164"/>
      <c r="L16" s="9">
        <f>VLOOKUP("New Zealand Average",'[2]Extra 12'!$B$4:$F$130,2,FALSE)</f>
        <v>58</v>
      </c>
      <c r="M16" s="10">
        <f>VLOOKUP("New Zealand Average",'[2]Extra 12'!$B$4:$F$130,3,FALSE)</f>
        <v>18.96</v>
      </c>
      <c r="N16" s="15" t="str">
        <f>VLOOKUP("New Zealand Average",'[2]Extra 12'!$B$4:$F$130,4,FALSE)</f>
        <v/>
      </c>
      <c r="O16" s="164"/>
      <c r="P16" s="10">
        <f>VLOOKUP("New Zealand Average",'[2]Extra 11'!$B$4:$F$130,2,FALSE)</f>
        <v>3.67</v>
      </c>
      <c r="Q16" s="198">
        <f>VLOOKUP("New Zealand Average",'[2]Extra 11'!$B$4:$F$130,3,FALSE)</f>
        <v>0.7</v>
      </c>
      <c r="R16" s="33" t="str">
        <f>VLOOKUP("New Zealand Average",'[2]Extra 11'!$B$4:$F$130,4,FALSE)</f>
        <v>.</v>
      </c>
      <c r="S16" s="15" t="str">
        <f>VLOOKUP("New Zealand Average",'[2]Extra 11'!$B$4:$F$130,5,FALSE)</f>
        <v/>
      </c>
      <c r="U16" s="9">
        <f>VLOOKUP("New Zealand Average",'[3]Extra 12'!$B$4:$F$130,2,FALSE)</f>
        <v>86</v>
      </c>
      <c r="V16" s="10">
        <f>VLOOKUP("New Zealand Average",'[3]Extra 12'!$B$4:$F$130,3,FALSE)</f>
        <v>12.59</v>
      </c>
      <c r="W16" s="15" t="str">
        <f>VLOOKUP("New Zealand Average",'[3]Extra 12'!$B$4:$F$130,4,FALSE)</f>
        <v/>
      </c>
      <c r="X16" s="164"/>
      <c r="Y16" s="10">
        <f>VLOOKUP("New Zealand Average",'[3]Extra 11'!$B$4:$F$130,2,FALSE)</f>
        <v>5.77</v>
      </c>
      <c r="Z16" s="198">
        <f>VLOOKUP("New Zealand Average",'[3]Extra 11'!$B$4:$F$130,3,FALSE)</f>
        <v>0.69</v>
      </c>
      <c r="AA16" s="33" t="str">
        <f>VLOOKUP("New Zealand Average",'[3]Extra 11'!$B$4:$F$130,4,FALSE)</f>
        <v>.</v>
      </c>
      <c r="AB16" s="15" t="str">
        <f>VLOOKUP("New Zealand Average",'[3]Extra 11'!$B$4:$F$130,5,FALSE)</f>
        <v/>
      </c>
    </row>
    <row r="17" spans="1:28">
      <c r="A17" s="195" t="s">
        <v>334</v>
      </c>
      <c r="B17" s="164"/>
      <c r="C17" s="9">
        <f>VLOOKUP("New Zealand Average",'[1]Extra 14'!$B$4:$F$130,2,FALSE)</f>
        <v>64</v>
      </c>
      <c r="D17" s="10">
        <f>VLOOKUP("New Zealand Average",'[1]Extra 14'!$B$4:$F$130,3,FALSE)</f>
        <v>15.65</v>
      </c>
      <c r="E17" s="15" t="str">
        <f>VLOOKUP("New Zealand Average",'[1]Extra 14'!$B$4:$F$130,4,FALSE)</f>
        <v/>
      </c>
      <c r="F17" s="164"/>
      <c r="G17" s="10">
        <f>VLOOKUP("New Zealand Average",'[1]Extra 13'!$B$4:$F$130,2,FALSE)</f>
        <v>43.92</v>
      </c>
      <c r="H17" s="198">
        <f>VLOOKUP("New Zealand Average",'[1]Extra 13'!$B$4:$F$130,3,FALSE)</f>
        <v>5.54</v>
      </c>
      <c r="I17" s="33" t="str">
        <f>VLOOKUP("New Zealand Average",'[1]Extra 13'!$B$4:$F$130,4,FALSE)</f>
        <v>.</v>
      </c>
      <c r="J17" s="15" t="str">
        <f>VLOOKUP("New Zealand Average",'[1]Extra 13'!$B$4:$F$130,5,FALSE)</f>
        <v/>
      </c>
      <c r="K17" s="164"/>
      <c r="L17" s="9">
        <f>VLOOKUP("New Zealand Average",'[2]Extra 14'!$B$4:$F$130,2,FALSE)</f>
        <v>15</v>
      </c>
      <c r="M17" s="10">
        <f>VLOOKUP("New Zealand Average",'[2]Extra 14'!$B$4:$F$130,3,FALSE)</f>
        <v>37.450000000000003</v>
      </c>
      <c r="N17" s="15" t="str">
        <f>VLOOKUP("New Zealand Average",'[2]Extra 14'!$B$4:$F$130,4,FALSE)</f>
        <v>#</v>
      </c>
      <c r="O17" s="164"/>
      <c r="P17" s="10">
        <f>VLOOKUP("New Zealand Average",'[2]Extra 13'!$B$4:$F$130,2,FALSE)</f>
        <v>25.6</v>
      </c>
      <c r="Q17" s="198">
        <f>VLOOKUP("New Zealand Average",'[2]Extra 13'!$B$4:$F$130,3,FALSE)</f>
        <v>8.77</v>
      </c>
      <c r="R17" s="33" t="str">
        <f>VLOOKUP("New Zealand Average",'[2]Extra 13'!$B$4:$F$130,4,FALSE)</f>
        <v>.‡</v>
      </c>
      <c r="S17" s="15" t="str">
        <f>VLOOKUP("New Zealand Average",'[2]Extra 13'!$B$4:$F$130,5,FALSE)</f>
        <v/>
      </c>
      <c r="U17" s="9">
        <f>VLOOKUP("New Zealand Average",'[3]Extra 14'!$B$4:$F$130,2,FALSE)</f>
        <v>49</v>
      </c>
      <c r="V17" s="10">
        <f>VLOOKUP("New Zealand Average",'[3]Extra 14'!$B$4:$F$130,3,FALSE)</f>
        <v>17.23</v>
      </c>
      <c r="W17" s="15" t="str">
        <f>VLOOKUP("New Zealand Average",'[3]Extra 14'!$B$4:$F$130,4,FALSE)</f>
        <v/>
      </c>
      <c r="X17" s="164"/>
      <c r="Y17" s="10">
        <f>VLOOKUP("New Zealand Average",'[3]Extra 13'!$B$4:$F$130,2,FALSE)</f>
        <v>56.22</v>
      </c>
      <c r="Z17" s="198">
        <f>VLOOKUP("New Zealand Average",'[3]Extra 13'!$B$4:$F$130,3,FALSE)</f>
        <v>6.79</v>
      </c>
      <c r="AA17" s="33" t="str">
        <f>VLOOKUP("New Zealand Average",'[3]Extra 13'!$B$4:$F$130,4,FALSE)</f>
        <v>.</v>
      </c>
      <c r="AB17" s="15" t="str">
        <f>VLOOKUP("New Zealand Average",'[3]Extra 13'!$B$4:$F$130,5,FALSE)</f>
        <v/>
      </c>
    </row>
    <row r="18" spans="1:28">
      <c r="A18" s="177" t="s">
        <v>335</v>
      </c>
      <c r="B18" s="164"/>
      <c r="C18" s="9">
        <f>VLOOKUP("New Zealand Average",'[1]Extra 16'!$B$4:$F$130,2,FALSE)</f>
        <v>45</v>
      </c>
      <c r="D18" s="10">
        <f>VLOOKUP("New Zealand Average",'[1]Extra 16'!$B$4:$F$130,3,FALSE)</f>
        <v>19.61</v>
      </c>
      <c r="E18" s="15" t="str">
        <f>VLOOKUP("New Zealand Average",'[1]Extra 16'!$B$4:$F$130,4,FALSE)</f>
        <v/>
      </c>
      <c r="F18" s="164"/>
      <c r="G18" s="10">
        <f>VLOOKUP("New Zealand Average",'[1]Extra 15'!$B$4:$F$130,2,FALSE)</f>
        <v>31.11</v>
      </c>
      <c r="H18" s="198">
        <f>VLOOKUP("New Zealand Average",'[1]Extra 15'!$B$4:$F$130,3,FALSE)</f>
        <v>5.72</v>
      </c>
      <c r="I18" s="33" t="str">
        <f>VLOOKUP("New Zealand Average",'[1]Extra 15'!$B$4:$F$130,4,FALSE)</f>
        <v>.</v>
      </c>
      <c r="J18" s="15" t="str">
        <f>VLOOKUP("New Zealand Average",'[1]Extra 15'!$B$4:$F$130,5,FALSE)</f>
        <v/>
      </c>
      <c r="K18" s="164"/>
      <c r="L18" s="9">
        <f>VLOOKUP("New Zealand Average",'[2]Extra 16'!$B$4:$F$130,2,FALSE)</f>
        <v>9</v>
      </c>
      <c r="M18" s="10">
        <f>VLOOKUP("New Zealand Average",'[2]Extra 16'!$B$4:$F$130,3,FALSE)</f>
        <v>39.659999999999997</v>
      </c>
      <c r="N18" s="15" t="str">
        <f>VLOOKUP("New Zealand Average",'[2]Extra 16'!$B$4:$F$130,4,FALSE)</f>
        <v>#</v>
      </c>
      <c r="O18" s="164"/>
      <c r="P18" s="10">
        <f>VLOOKUP("New Zealand Average",'[2]Extra 15'!$B$4:$F$130,2,FALSE)</f>
        <v>16.170000000000002</v>
      </c>
      <c r="Q18" s="198">
        <f>VLOOKUP("New Zealand Average",'[2]Extra 15'!$B$4:$F$130,3,FALSE)</f>
        <v>6.17</v>
      </c>
      <c r="R18" s="33" t="str">
        <f>VLOOKUP("New Zealand Average",'[2]Extra 15'!$B$4:$F$130,4,FALSE)</f>
        <v>.‡</v>
      </c>
      <c r="S18" s="15" t="str">
        <f>VLOOKUP("New Zealand Average",'[2]Extra 15'!$B$4:$F$130,5,FALSE)</f>
        <v/>
      </c>
      <c r="U18" s="9">
        <f>VLOOKUP("New Zealand Average",'[3]Extra 16'!$B$4:$F$130,2,FALSE)</f>
        <v>36</v>
      </c>
      <c r="V18" s="10">
        <f>VLOOKUP("New Zealand Average",'[3]Extra 16'!$B$4:$F$130,3,FALSE)</f>
        <v>20.14</v>
      </c>
      <c r="W18" s="15" t="str">
        <f>VLOOKUP("New Zealand Average",'[3]Extra 16'!$B$4:$F$130,4,FALSE)</f>
        <v>#</v>
      </c>
      <c r="X18" s="164"/>
      <c r="Y18" s="10">
        <f>VLOOKUP("New Zealand Average",'[3]Extra 15'!$B$4:$F$130,2,FALSE)</f>
        <v>41.25</v>
      </c>
      <c r="Z18" s="198">
        <f>VLOOKUP("New Zealand Average",'[3]Extra 15'!$B$4:$F$130,3,FALSE)</f>
        <v>7.39</v>
      </c>
      <c r="AA18" s="33" t="str">
        <f>VLOOKUP("New Zealand Average",'[3]Extra 15'!$B$4:$F$130,4,FALSE)</f>
        <v>.‡</v>
      </c>
      <c r="AB18" s="15" t="str">
        <f>VLOOKUP("New Zealand Average",'[3]Extra 15'!$B$4:$F$130,5,FALSE)</f>
        <v/>
      </c>
    </row>
    <row r="19" spans="1:28">
      <c r="A19" s="177" t="s">
        <v>328</v>
      </c>
      <c r="B19" s="164"/>
      <c r="C19" s="9">
        <f>VLOOKUP("New Zealand Average",'[1]Extra 18'!$B$4:$F$130,2,FALSE)</f>
        <v>21</v>
      </c>
      <c r="D19" s="10">
        <f>VLOOKUP("New Zealand Average",'[1]Extra 18'!$B$4:$F$130,3,FALSE)</f>
        <v>29.55</v>
      </c>
      <c r="E19" s="15" t="str">
        <f>VLOOKUP("New Zealand Average",'[1]Extra 18'!$B$4:$F$130,4,FALSE)</f>
        <v>#</v>
      </c>
      <c r="F19" s="164"/>
      <c r="G19" s="10">
        <f>VLOOKUP("New Zealand Average",'[1]Extra 17'!$B$4:$F$130,2,FALSE)</f>
        <v>14.31</v>
      </c>
      <c r="H19" s="198">
        <f>VLOOKUP("New Zealand Average",'[1]Extra 17'!$B$4:$F$130,3,FALSE)</f>
        <v>3.89</v>
      </c>
      <c r="I19" s="33" t="str">
        <f>VLOOKUP("New Zealand Average",'[1]Extra 17'!$B$4:$F$130,4,FALSE)</f>
        <v>.‡</v>
      </c>
      <c r="J19" s="15" t="str">
        <f>VLOOKUP("New Zealand Average",'[1]Extra 17'!$B$4:$F$130,5,FALSE)</f>
        <v/>
      </c>
      <c r="K19" s="164"/>
      <c r="L19" s="9" t="str">
        <f>VLOOKUP("New Zealand Average",'[2]Extra 18'!$B$4:$F$130,2,FALSE)</f>
        <v>S</v>
      </c>
      <c r="M19" s="10">
        <f>VLOOKUP("New Zealand Average",'[2]Extra 18'!$B$4:$F$130,3,FALSE)</f>
        <v>64.63</v>
      </c>
      <c r="N19" s="15" t="str">
        <f>VLOOKUP("New Zealand Average",'[2]Extra 18'!$B$4:$F$130,4,FALSE)</f>
        <v/>
      </c>
      <c r="O19" s="164"/>
      <c r="P19" s="10" t="str">
        <f>VLOOKUP("New Zealand Average",'[2]Extra 17'!$B$4:$F$130,2,FALSE)</f>
        <v>SŜ</v>
      </c>
      <c r="Q19" s="198">
        <f>VLOOKUP("New Zealand Average",'[2]Extra 17'!$B$4:$F$130,3,FALSE)</f>
        <v>6.49</v>
      </c>
      <c r="R19" s="33" t="str">
        <f>VLOOKUP("New Zealand Average",'[2]Extra 17'!$B$4:$F$130,4,FALSE)</f>
        <v/>
      </c>
      <c r="S19" s="15" t="str">
        <f>VLOOKUP("New Zealand Average",'[2]Extra 17'!$B$4:$F$130,5,FALSE)</f>
        <v/>
      </c>
      <c r="U19" s="9">
        <f>VLOOKUP("New Zealand Average",'[3]Extra 18'!$B$4:$F$130,2,FALSE)</f>
        <v>15</v>
      </c>
      <c r="V19" s="10">
        <f>VLOOKUP("New Zealand Average",'[3]Extra 18'!$B$4:$F$130,3,FALSE)</f>
        <v>36.020000000000003</v>
      </c>
      <c r="W19" s="15" t="str">
        <f>VLOOKUP("New Zealand Average",'[3]Extra 18'!$B$4:$F$130,4,FALSE)</f>
        <v>#</v>
      </c>
      <c r="X19" s="164"/>
      <c r="Y19" s="10">
        <f>VLOOKUP("New Zealand Average",'[3]Extra 17'!$B$4:$F$130,2,FALSE)</f>
        <v>16.89</v>
      </c>
      <c r="Z19" s="198">
        <f>VLOOKUP("New Zealand Average",'[3]Extra 17'!$B$4:$F$130,3,FALSE)</f>
        <v>5.4</v>
      </c>
      <c r="AA19" s="33" t="str">
        <f>VLOOKUP("New Zealand Average",'[3]Extra 17'!$B$4:$F$130,4,FALSE)</f>
        <v>.‡</v>
      </c>
      <c r="AB19" s="15" t="str">
        <f>VLOOKUP("New Zealand Average",'[3]Extra 17'!$B$4:$F$130,5,FALSE)</f>
        <v/>
      </c>
    </row>
    <row r="20" spans="1:28" ht="25">
      <c r="A20" s="196" t="s">
        <v>336</v>
      </c>
      <c r="B20" s="164"/>
      <c r="C20" s="9">
        <f>VLOOKUP("New Zealand Average",'[1]Extra 20'!$B$4:$F$130,2,FALSE)</f>
        <v>24</v>
      </c>
      <c r="D20" s="10">
        <f>VLOOKUP("New Zealand Average",'[1]Extra 20'!$B$4:$F$130,3,FALSE)</f>
        <v>25</v>
      </c>
      <c r="E20" s="15" t="str">
        <f>VLOOKUP("New Zealand Average",'[1]Extra 20'!$B$4:$F$130,4,FALSE)</f>
        <v>#</v>
      </c>
      <c r="F20" s="164"/>
      <c r="G20" s="10">
        <f>VLOOKUP("New Zealand Average",'[1]Extra 19'!$B$4:$F$130,2,FALSE)</f>
        <v>16.54</v>
      </c>
      <c r="H20" s="198">
        <f>VLOOKUP("New Zealand Average",'[1]Extra 19'!$B$4:$F$130,3,FALSE)</f>
        <v>3.91</v>
      </c>
      <c r="I20" s="33" t="str">
        <f>VLOOKUP("New Zealand Average",'[1]Extra 19'!$B$4:$F$130,4,FALSE)</f>
        <v>.‡</v>
      </c>
      <c r="J20" s="15" t="str">
        <f>VLOOKUP("New Zealand Average",'[1]Extra 19'!$B$4:$F$130,5,FALSE)</f>
        <v/>
      </c>
      <c r="K20" s="164"/>
      <c r="L20" s="9" t="str">
        <f>VLOOKUP("New Zealand Average",'[2]Extra 20'!$B$4:$F$130,2,FALSE)</f>
        <v>S</v>
      </c>
      <c r="M20" s="10">
        <f>VLOOKUP("New Zealand Average",'[2]Extra 20'!$B$4:$F$130,3,FALSE)</f>
        <v>50.24</v>
      </c>
      <c r="N20" s="15" t="str">
        <f>VLOOKUP("New Zealand Average",'[2]Extra 20'!$B$4:$F$130,4,FALSE)</f>
        <v/>
      </c>
      <c r="O20" s="164"/>
      <c r="P20" s="10" t="str">
        <f>VLOOKUP("New Zealand Average",'[2]Extra 19'!$B$4:$F$130,2,FALSE)</f>
        <v>SŜ</v>
      </c>
      <c r="Q20" s="198">
        <f>VLOOKUP("New Zealand Average",'[2]Extra 19'!$B$4:$F$130,3,FALSE)</f>
        <v>3.71</v>
      </c>
      <c r="R20" s="33" t="str">
        <f>VLOOKUP("New Zealand Average",'[2]Extra 19'!$B$4:$F$130,4,FALSE)</f>
        <v/>
      </c>
      <c r="S20" s="15" t="str">
        <f>VLOOKUP("New Zealand Average",'[2]Extra 19'!$B$4:$F$130,5,FALSE)</f>
        <v/>
      </c>
      <c r="U20" s="9">
        <f>VLOOKUP("New Zealand Average",'[3]Extra 20'!$B$4:$F$130,2,FALSE)</f>
        <v>20</v>
      </c>
      <c r="V20" s="10">
        <f>VLOOKUP("New Zealand Average",'[3]Extra 20'!$B$4:$F$130,3,FALSE)</f>
        <v>25.26</v>
      </c>
      <c r="W20" s="15" t="str">
        <f>VLOOKUP("New Zealand Average",'[3]Extra 20'!$B$4:$F$130,4,FALSE)</f>
        <v>#</v>
      </c>
      <c r="X20" s="164"/>
      <c r="Y20" s="10">
        <f>VLOOKUP("New Zealand Average",'[3]Extra 19'!$B$4:$F$130,2,FALSE)</f>
        <v>22.71</v>
      </c>
      <c r="Z20" s="198">
        <f>VLOOKUP("New Zealand Average",'[3]Extra 19'!$B$4:$F$130,3,FALSE)</f>
        <v>5.31</v>
      </c>
      <c r="AA20" s="33" t="str">
        <f>VLOOKUP("New Zealand Average",'[3]Extra 19'!$B$4:$F$130,4,FALSE)</f>
        <v>.‡</v>
      </c>
      <c r="AB20" s="15" t="str">
        <f>VLOOKUP("New Zealand Average",'[3]Extra 19'!$B$4:$F$130,5,FALSE)</f>
        <v/>
      </c>
    </row>
    <row r="21" spans="1:28">
      <c r="A21" s="195" t="s">
        <v>337</v>
      </c>
      <c r="B21" s="164"/>
      <c r="C21" s="9">
        <f>VLOOKUP("New Zealand Average",'[1]Extra 22'!$B$4:$F$130,2,FALSE)</f>
        <v>82</v>
      </c>
      <c r="D21" s="10">
        <f>VLOOKUP("New Zealand Average",'[1]Extra 22'!$B$4:$F$130,3,FALSE)</f>
        <v>16.02</v>
      </c>
      <c r="E21" s="15" t="str">
        <f>VLOOKUP("New Zealand Average",'[1]Extra 22'!$B$4:$F$130,4,FALSE)</f>
        <v/>
      </c>
      <c r="F21" s="164"/>
      <c r="G21" s="10">
        <f>VLOOKUP("New Zealand Average",'[1]Extra 21'!$B$4:$F$130,2,FALSE)</f>
        <v>56.08</v>
      </c>
      <c r="H21" s="198">
        <f>VLOOKUP("New Zealand Average",'[1]Extra 21'!$B$4:$F$130,3,FALSE)</f>
        <v>5.54</v>
      </c>
      <c r="I21" s="33" t="str">
        <f>VLOOKUP("New Zealand Average",'[1]Extra 21'!$B$4:$F$130,4,FALSE)</f>
        <v>.</v>
      </c>
      <c r="J21" s="15" t="str">
        <f>VLOOKUP("New Zealand Average",'[1]Extra 21'!$B$4:$F$130,5,FALSE)</f>
        <v/>
      </c>
      <c r="K21" s="164"/>
      <c r="L21" s="9">
        <f>VLOOKUP("New Zealand Average",'[2]Extra 22'!$B$4:$F$130,2,FALSE)</f>
        <v>43</v>
      </c>
      <c r="M21" s="10">
        <f>VLOOKUP("New Zealand Average",'[2]Extra 22'!$B$4:$F$130,3,FALSE)</f>
        <v>22.9</v>
      </c>
      <c r="N21" s="15" t="str">
        <f>VLOOKUP("New Zealand Average",'[2]Extra 22'!$B$4:$F$130,4,FALSE)</f>
        <v>#</v>
      </c>
      <c r="O21" s="164"/>
      <c r="P21" s="10">
        <f>VLOOKUP("New Zealand Average",'[2]Extra 21'!$B$4:$F$130,2,FALSE)</f>
        <v>74.400000000000006</v>
      </c>
      <c r="Q21" s="198">
        <f>VLOOKUP("New Zealand Average",'[2]Extra 21'!$B$4:$F$130,3,FALSE)</f>
        <v>8.77</v>
      </c>
      <c r="R21" s="33" t="str">
        <f>VLOOKUP("New Zealand Average",'[2]Extra 21'!$B$4:$F$130,4,FALSE)</f>
        <v>.‡</v>
      </c>
      <c r="S21" s="15" t="str">
        <f>VLOOKUP("New Zealand Average",'[2]Extra 21'!$B$4:$F$130,5,FALSE)</f>
        <v/>
      </c>
      <c r="U21" s="9">
        <f>VLOOKUP("New Zealand Average",'[3]Extra 22'!$B$4:$F$130,2,FALSE)</f>
        <v>38</v>
      </c>
      <c r="V21" s="10">
        <f>VLOOKUP("New Zealand Average",'[3]Extra 22'!$B$4:$F$130,3,FALSE)</f>
        <v>20.13</v>
      </c>
      <c r="W21" s="15" t="str">
        <f>VLOOKUP("New Zealand Average",'[3]Extra 22'!$B$4:$F$130,4,FALSE)</f>
        <v>#</v>
      </c>
      <c r="X21" s="164"/>
      <c r="Y21" s="10">
        <f>VLOOKUP("New Zealand Average",'[3]Extra 21'!$B$4:$F$130,2,FALSE)</f>
        <v>43.78</v>
      </c>
      <c r="Z21" s="198">
        <f>VLOOKUP("New Zealand Average",'[3]Extra 21'!$B$4:$F$130,3,FALSE)</f>
        <v>6.79</v>
      </c>
      <c r="AA21" s="33" t="str">
        <f>VLOOKUP("New Zealand Average",'[3]Extra 21'!$B$4:$F$130,4,FALSE)</f>
        <v>.‡</v>
      </c>
      <c r="AB21" s="15" t="str">
        <f>VLOOKUP("New Zealand Average",'[3]Extra 21'!$B$4:$F$130,5,FALSE)</f>
        <v/>
      </c>
    </row>
    <row r="22" spans="1:28">
      <c r="A22" s="57"/>
      <c r="B22" s="164"/>
      <c r="C22" s="64"/>
      <c r="D22" s="64"/>
      <c r="E22" s="65"/>
      <c r="F22" s="164"/>
      <c r="G22" s="66"/>
      <c r="H22" s="137"/>
      <c r="I22" s="137"/>
      <c r="J22" s="65"/>
      <c r="K22" s="164"/>
      <c r="L22" s="64"/>
      <c r="M22" s="64"/>
      <c r="N22" s="65"/>
      <c r="O22" s="164"/>
      <c r="P22" s="66"/>
      <c r="Q22" s="137"/>
      <c r="R22" s="137"/>
      <c r="S22" s="65"/>
      <c r="U22" s="64"/>
      <c r="V22" s="64"/>
      <c r="W22" s="65"/>
      <c r="X22" s="164"/>
      <c r="Y22" s="66"/>
      <c r="Z22" s="137"/>
      <c r="AA22" s="137"/>
      <c r="AB22" s="65"/>
    </row>
    <row r="23" spans="1:28">
      <c r="A23" s="164"/>
      <c r="B23" s="164"/>
      <c r="C23" s="164"/>
      <c r="D23" s="164"/>
      <c r="E23" s="164"/>
      <c r="F23" s="164"/>
      <c r="G23" s="164"/>
      <c r="H23" s="164"/>
      <c r="I23" s="164"/>
      <c r="J23" s="164"/>
      <c r="K23" s="164"/>
    </row>
    <row r="24" spans="1:28" ht="27" customHeight="1">
      <c r="A24" s="293" t="s">
        <v>202</v>
      </c>
      <c r="B24" s="293"/>
      <c r="C24" s="293"/>
      <c r="D24" s="293"/>
      <c r="E24" s="293"/>
      <c r="F24" s="293"/>
      <c r="G24" s="293"/>
      <c r="H24" s="293"/>
      <c r="I24" s="293"/>
      <c r="J24" s="293"/>
      <c r="K24" s="293"/>
    </row>
    <row r="25" spans="1:28" ht="25.9" customHeight="1">
      <c r="A25" s="293" t="s">
        <v>203</v>
      </c>
      <c r="B25" s="293"/>
      <c r="C25" s="293"/>
      <c r="D25" s="293"/>
      <c r="E25" s="293"/>
      <c r="F25" s="293"/>
      <c r="G25" s="293"/>
      <c r="H25" s="293"/>
      <c r="I25" s="293"/>
      <c r="J25" s="293"/>
      <c r="K25" s="293"/>
    </row>
    <row r="26" spans="1:28" ht="26.5" customHeight="1">
      <c r="A26" s="293" t="s">
        <v>204</v>
      </c>
      <c r="B26" s="293"/>
      <c r="C26" s="293"/>
      <c r="D26" s="293"/>
      <c r="E26" s="293"/>
      <c r="F26" s="293"/>
      <c r="G26" s="293"/>
      <c r="H26" s="293"/>
      <c r="I26" s="293"/>
      <c r="J26" s="293"/>
      <c r="K26" s="293"/>
    </row>
    <row r="27" spans="1:28" ht="28.15" customHeight="1">
      <c r="A27" s="293" t="s">
        <v>205</v>
      </c>
      <c r="B27" s="293"/>
      <c r="C27" s="293"/>
      <c r="D27" s="293"/>
      <c r="E27" s="293"/>
      <c r="F27" s="293"/>
      <c r="G27" s="293"/>
      <c r="H27" s="293"/>
      <c r="I27" s="293"/>
      <c r="J27" s="293"/>
      <c r="K27" s="293"/>
    </row>
    <row r="29" spans="1:28" ht="14.5">
      <c r="A29" s="60" t="s">
        <v>5</v>
      </c>
    </row>
  </sheetData>
  <mergeCells count="16">
    <mergeCell ref="A27:K27"/>
    <mergeCell ref="L10:N10"/>
    <mergeCell ref="P10:S10"/>
    <mergeCell ref="M11:N11"/>
    <mergeCell ref="Q11:S11"/>
    <mergeCell ref="C10:E10"/>
    <mergeCell ref="G10:J10"/>
    <mergeCell ref="D11:E11"/>
    <mergeCell ref="H11:J11"/>
    <mergeCell ref="A24:K24"/>
    <mergeCell ref="A25:K25"/>
    <mergeCell ref="U10:W10"/>
    <mergeCell ref="Y10:AB10"/>
    <mergeCell ref="V11:W11"/>
    <mergeCell ref="Z11:AB11"/>
    <mergeCell ref="A26:K26"/>
  </mergeCells>
  <hyperlinks>
    <hyperlink ref="A29" location="Contents!A1" display="Return to contents" xr:uid="{BC2F324E-4F99-484F-B838-F8C33E5B54A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1F71-AB35-467E-919F-5E537D209D95}">
  <sheetPr codeName="Sheet35"/>
  <dimension ref="A1:O88"/>
  <sheetViews>
    <sheetView showGridLines="0" zoomScaleNormal="100" workbookViewId="0">
      <selection activeCell="B20" sqref="B20"/>
    </sheetView>
  </sheetViews>
  <sheetFormatPr defaultColWidth="9.1796875" defaultRowHeight="14.5"/>
  <cols>
    <col min="1" max="1" width="48.453125" style="157" customWidth="1"/>
    <col min="2" max="2" width="11.54296875" style="157" customWidth="1"/>
    <col min="3" max="3" width="7" style="157" bestFit="1" customWidth="1"/>
    <col min="4" max="4" width="5.1796875" style="157" bestFit="1" customWidth="1"/>
    <col min="5" max="5" width="2.7265625" style="157" customWidth="1"/>
    <col min="6" max="6" width="11.54296875" style="157" customWidth="1"/>
    <col min="7" max="7" width="6" style="157" bestFit="1" customWidth="1"/>
    <col min="8" max="9" width="2" style="157" bestFit="1" customWidth="1"/>
    <col min="10" max="10" width="2.7265625" style="157" customWidth="1"/>
    <col min="11" max="11" width="3" style="157" customWidth="1"/>
    <col min="12" max="16384" width="9.1796875" style="157"/>
  </cols>
  <sheetData>
    <row r="1" spans="1:15" s="1" customFormat="1" ht="14">
      <c r="B1" s="35"/>
      <c r="C1" s="35"/>
      <c r="D1" s="35"/>
      <c r="F1" s="35"/>
      <c r="G1" s="35"/>
      <c r="H1" s="35"/>
    </row>
    <row r="2" spans="1:15" s="1" customFormat="1" ht="14">
      <c r="B2" s="35"/>
      <c r="C2" s="35"/>
      <c r="D2" s="35"/>
      <c r="F2" s="35"/>
      <c r="G2" s="35"/>
      <c r="H2" s="35"/>
    </row>
    <row r="3" spans="1:15" s="1" customFormat="1" ht="14">
      <c r="B3" s="35"/>
      <c r="C3" s="35"/>
      <c r="D3" s="35"/>
      <c r="F3" s="35"/>
      <c r="G3" s="35"/>
      <c r="H3" s="35"/>
    </row>
    <row r="4" spans="1:15" s="1" customFormat="1" ht="18" customHeight="1">
      <c r="B4" s="35"/>
      <c r="C4" s="35"/>
      <c r="D4" s="35"/>
      <c r="F4" s="35"/>
      <c r="G4" s="35"/>
      <c r="H4" s="35"/>
    </row>
    <row r="5" spans="1:15" s="1" customFormat="1" ht="17.25" customHeight="1">
      <c r="B5" s="35"/>
      <c r="C5" s="35"/>
      <c r="D5" s="35"/>
      <c r="F5" s="35"/>
      <c r="G5" s="35"/>
      <c r="H5" s="35"/>
      <c r="L5" s="135"/>
      <c r="M5" s="135"/>
      <c r="N5" s="135"/>
      <c r="O5" s="135"/>
    </row>
    <row r="6" spans="1:15" s="1" customFormat="1" ht="25.9" customHeight="1">
      <c r="A6" s="3" t="s">
        <v>344</v>
      </c>
      <c r="B6" s="4"/>
      <c r="C6" s="4"/>
      <c r="D6" s="4"/>
      <c r="E6" s="4"/>
      <c r="F6" s="4"/>
      <c r="G6" s="4"/>
      <c r="H6" s="4"/>
      <c r="I6" s="4"/>
      <c r="J6" s="4"/>
    </row>
    <row r="7" spans="1:15" s="1" customFormat="1" ht="14">
      <c r="A7" s="5"/>
      <c r="B7" s="35"/>
      <c r="C7" s="35"/>
      <c r="D7" s="35"/>
      <c r="F7" s="35"/>
      <c r="G7" s="35"/>
      <c r="H7" s="35"/>
    </row>
    <row r="8" spans="1:15" s="2" customFormat="1" ht="13">
      <c r="A8" s="2" t="s">
        <v>345</v>
      </c>
      <c r="B8" s="7"/>
      <c r="C8" s="7"/>
      <c r="D8" s="7"/>
      <c r="F8" s="7"/>
      <c r="G8" s="7"/>
      <c r="H8" s="7"/>
    </row>
    <row r="9" spans="1:15" s="2" customFormat="1" ht="58.15" customHeight="1">
      <c r="A9" s="134" t="s">
        <v>340</v>
      </c>
      <c r="B9" s="286" t="s">
        <v>51</v>
      </c>
      <c r="C9" s="287"/>
      <c r="D9" s="288"/>
      <c r="F9" s="295" t="s">
        <v>8</v>
      </c>
      <c r="G9" s="296"/>
      <c r="H9" s="296"/>
      <c r="I9" s="297"/>
    </row>
    <row r="10" spans="1:15" s="2" customFormat="1" ht="12.5">
      <c r="A10" s="11"/>
      <c r="B10" s="51" t="s">
        <v>399</v>
      </c>
      <c r="C10" s="289" t="s">
        <v>6</v>
      </c>
      <c r="D10" s="290"/>
      <c r="F10" s="51" t="s">
        <v>4</v>
      </c>
      <c r="G10" s="289" t="s">
        <v>44</v>
      </c>
      <c r="H10" s="291"/>
      <c r="I10" s="290"/>
    </row>
    <row r="11" spans="1:15" s="2" customFormat="1" ht="13">
      <c r="A11" s="39" t="s">
        <v>229</v>
      </c>
      <c r="B11" s="36">
        <f>VLOOKUP($A11,'[4]CB 3.2'!$B$4:$F$130,2,FALSE)</f>
        <v>58</v>
      </c>
      <c r="C11" s="20">
        <f>VLOOKUP($A11,'[4]CB 3.2'!$B$4:$F$130,3,FALSE)</f>
        <v>19.829999999999998</v>
      </c>
      <c r="D11" s="36" t="str">
        <f>VLOOKUP($A11,'[4]CB 3.2'!$B$4:$F$130,4,FALSE)</f>
        <v/>
      </c>
      <c r="F11" s="36">
        <f>VLOOKUP($A11,'[4]CB 1.2'!$B$4:$F$130,2,FALSE)</f>
        <v>1.89</v>
      </c>
      <c r="G11" s="20">
        <f>VLOOKUP($A11,'[4]CB 1.2'!$B$4:$F$130,3,FALSE)</f>
        <v>0.38</v>
      </c>
      <c r="H11" s="20" t="str">
        <f>VLOOKUP($A11,'[4]CB 1.2'!$B$4:$F$130,4,FALSE)</f>
        <v>.</v>
      </c>
      <c r="I11" s="53" t="str">
        <f>VLOOKUP($A11,'[4]CB 1.2'!$B$4:$F$130,5,FALSE)</f>
        <v/>
      </c>
    </row>
    <row r="12" spans="1:15" s="2" customFormat="1" ht="13">
      <c r="A12" s="40" t="s">
        <v>54</v>
      </c>
      <c r="B12" s="45"/>
      <c r="C12" s="45"/>
      <c r="D12" s="45"/>
      <c r="F12" s="45"/>
      <c r="G12" s="45"/>
      <c r="H12" s="33"/>
      <c r="I12" s="15"/>
    </row>
    <row r="13" spans="1:15" s="2" customFormat="1" ht="12.5">
      <c r="A13" s="17" t="s">
        <v>11</v>
      </c>
      <c r="B13" s="45">
        <f>VLOOKUP($A13,'[4]CB 3.2'!$B$4:$F$130,2,FALSE)</f>
        <v>20</v>
      </c>
      <c r="C13" s="15">
        <f>VLOOKUP($A13,'[4]CB 3.2'!$B$4:$F$130,3,FALSE)</f>
        <v>31.69</v>
      </c>
      <c r="D13" s="45" t="str">
        <f>VLOOKUP($A13,'[4]CB 3.2'!$B$4:$F$130,4,FALSE)</f>
        <v>#</v>
      </c>
      <c r="F13" s="45">
        <f>VLOOKUP($A13,'[4]CB 1.2'!$B$4:$F$130,2,FALSE)</f>
        <v>1.31</v>
      </c>
      <c r="G13" s="15">
        <f>VLOOKUP($A13,'[4]CB 1.2'!$B$4:$F$130,3,FALSE)</f>
        <v>0.42</v>
      </c>
      <c r="H13" s="13" t="str">
        <f>VLOOKUP($A13,'[4]CB 1.2'!$B$4:$F$130,4,FALSE)</f>
        <v>.‡</v>
      </c>
      <c r="I13" s="15" t="str">
        <f>VLOOKUP($A13,'[4]CB 1.2'!$B$4:$F$130,5,FALSE)</f>
        <v/>
      </c>
    </row>
    <row r="14" spans="1:15" s="2" customFormat="1" ht="12.5">
      <c r="A14" s="17" t="s">
        <v>12</v>
      </c>
      <c r="B14" s="45">
        <f>VLOOKUP($A14,'[4]CB 3.2'!$B$4:$F$130,2,FALSE)</f>
        <v>36</v>
      </c>
      <c r="C14" s="15">
        <f>VLOOKUP($A14,'[4]CB 3.2'!$B$4:$F$130,3,FALSE)</f>
        <v>24.96</v>
      </c>
      <c r="D14" s="45" t="str">
        <f>VLOOKUP($A14,'[4]CB 3.2'!$B$4:$F$130,4,FALSE)</f>
        <v>#</v>
      </c>
      <c r="F14" s="45">
        <f>VLOOKUP($A14,'[4]CB 1.2'!$B$4:$F$130,2,FALSE)</f>
        <v>2.4700000000000002</v>
      </c>
      <c r="G14" s="15">
        <f>VLOOKUP($A14,'[4]CB 1.2'!$B$4:$F$130,3,FALSE)</f>
        <v>0.61</v>
      </c>
      <c r="H14" s="13" t="str">
        <f>VLOOKUP($A14,'[4]CB 1.2'!$B$4:$F$130,4,FALSE)</f>
        <v>.‡</v>
      </c>
      <c r="I14" s="15" t="str">
        <f>VLOOKUP($A14,'[4]CB 1.2'!$B$4:$F$130,5,FALSE)</f>
        <v/>
      </c>
    </row>
    <row r="15" spans="1:15" s="2" customFormat="1" ht="12.5">
      <c r="A15" s="17" t="s">
        <v>55</v>
      </c>
      <c r="B15" s="45" t="str">
        <f>VLOOKUP($A15,'[4]CB 3.2'!$B$4:$F$130,2,FALSE)</f>
        <v>S</v>
      </c>
      <c r="C15" s="15">
        <f>VLOOKUP($A15,'[4]CB 3.2'!$B$4:$F$130,3,FALSE)</f>
        <v>137.76</v>
      </c>
      <c r="D15" s="45" t="str">
        <f>VLOOKUP($A15,'[4]CB 3.2'!$B$4:$F$130,4,FALSE)</f>
        <v/>
      </c>
      <c r="F15" s="45" t="str">
        <f>VLOOKUP($A15,'[4]CB 1.2'!$B$4:$F$130,2,FALSE)</f>
        <v>SŜ</v>
      </c>
      <c r="G15" s="15">
        <f>VLOOKUP($A15,'[4]CB 1.2'!$B$4:$F$130,3,FALSE)</f>
        <v>12.61</v>
      </c>
      <c r="H15" s="13" t="str">
        <f>VLOOKUP($A15,'[4]CB 1.2'!$B$4:$F$130,4,FALSE)</f>
        <v/>
      </c>
      <c r="I15" s="15" t="str">
        <f>VLOOKUP($A15,'[4]CB 1.2'!$B$4:$F$130,5,FALSE)</f>
        <v/>
      </c>
    </row>
    <row r="16" spans="1:15" s="2" customFormat="1" ht="12.5">
      <c r="A16" s="17"/>
      <c r="B16" s="45"/>
      <c r="C16" s="15"/>
      <c r="D16" s="45"/>
      <c r="F16" s="45"/>
      <c r="G16" s="15"/>
      <c r="H16" s="13"/>
      <c r="I16" s="15"/>
    </row>
    <row r="17" spans="1:10" s="2" customFormat="1" ht="13">
      <c r="A17" s="40" t="s">
        <v>60</v>
      </c>
      <c r="B17" s="45"/>
      <c r="C17" s="15"/>
      <c r="D17" s="45"/>
      <c r="F17" s="45"/>
      <c r="G17" s="15"/>
      <c r="H17" s="13"/>
      <c r="I17" s="15"/>
    </row>
    <row r="18" spans="1:10" s="2" customFormat="1" ht="12.5">
      <c r="A18" s="17" t="s">
        <v>219</v>
      </c>
      <c r="B18" s="45">
        <f>VLOOKUP($A18,'[4]CB 3.2'!$B$4:$F$130,2,FALSE)</f>
        <v>52</v>
      </c>
      <c r="C18" s="15">
        <f>VLOOKUP($A18,'[4]CB 3.2'!$B$4:$F$130,3,FALSE)</f>
        <v>21.1</v>
      </c>
      <c r="D18" s="45" t="str">
        <f>VLOOKUP($A18,'[4]CB 3.2'!$B$4:$F$130,4,FALSE)</f>
        <v>#</v>
      </c>
      <c r="F18" s="45">
        <f>VLOOKUP($A18,'[4]CB 1.2'!$B$4:$F$130,2,FALSE)</f>
        <v>1.77</v>
      </c>
      <c r="G18" s="15">
        <f>VLOOKUP($A18,'[4]CB 1.2'!$B$4:$F$130,3,FALSE)</f>
        <v>0.37</v>
      </c>
      <c r="H18" s="13" t="str">
        <f>VLOOKUP($A18,'[4]CB 1.2'!$B$4:$F$130,4,FALSE)</f>
        <v>.‡</v>
      </c>
      <c r="I18" s="15" t="str">
        <f>VLOOKUP($A18,'[4]CB 1.2'!$B$4:$F$130,5,FALSE)</f>
        <v/>
      </c>
    </row>
    <row r="19" spans="1:10" s="2" customFormat="1" ht="12.5">
      <c r="A19" s="17" t="s">
        <v>13</v>
      </c>
      <c r="B19" s="45" t="str">
        <f>VLOOKUP($A19,'[4]CB 3.2'!$B$4:$F$130,2,FALSE)</f>
        <v>S</v>
      </c>
      <c r="C19" s="15">
        <f>VLOOKUP($A19,'[4]CB 3.2'!$B$4:$F$130,3,FALSE)</f>
        <v>122.6</v>
      </c>
      <c r="D19" s="45" t="str">
        <f>VLOOKUP($A19,'[4]CB 3.2'!$B$4:$F$130,4,FALSE)</f>
        <v/>
      </c>
      <c r="F19" s="45" t="str">
        <f>VLOOKUP($A19,'[4]CB 1.2'!$B$4:$F$130,2,FALSE)</f>
        <v>SŜ</v>
      </c>
      <c r="G19" s="15">
        <f>VLOOKUP($A19,'[4]CB 1.2'!$B$4:$F$130,3,FALSE)</f>
        <v>4.47</v>
      </c>
      <c r="H19" s="13" t="str">
        <f>VLOOKUP($A19,'[4]CB 1.2'!$B$4:$F$130,4,FALSE)</f>
        <v/>
      </c>
      <c r="I19" s="15" t="str">
        <f>VLOOKUP($A19,'[4]CB 1.2'!$B$4:$F$130,5,FALSE)</f>
        <v/>
      </c>
      <c r="J19" s="12"/>
    </row>
    <row r="20" spans="1:10" s="2" customFormat="1" ht="12.5">
      <c r="A20" s="17" t="s">
        <v>14</v>
      </c>
      <c r="B20" s="45" t="str">
        <f>VLOOKUP($A20,'[4]CB 3.2'!$B$4:$F$130,2,FALSE)</f>
        <v>S</v>
      </c>
      <c r="C20" s="15">
        <f>VLOOKUP($A20,'[4]CB 3.2'!$B$4:$F$130,3,FALSE)</f>
        <v>65.989999999999995</v>
      </c>
      <c r="D20" s="45" t="str">
        <f>VLOOKUP($A20,'[4]CB 3.2'!$B$4:$F$130,4,FALSE)</f>
        <v/>
      </c>
      <c r="F20" s="45" t="str">
        <f>VLOOKUP($A20,'[4]CB 1.2'!$B$4:$F$130,2,FALSE)</f>
        <v>SŜ</v>
      </c>
      <c r="G20" s="15">
        <f>VLOOKUP($A20,'[4]CB 1.2'!$B$4:$F$130,3,FALSE)</f>
        <v>4.7699999999999996</v>
      </c>
      <c r="H20" s="13" t="str">
        <f>VLOOKUP($A20,'[4]CB 1.2'!$B$4:$F$130,4,FALSE)</f>
        <v/>
      </c>
      <c r="I20" s="15" t="str">
        <f>VLOOKUP($A20,'[4]CB 1.2'!$B$4:$F$130,5,FALSE)</f>
        <v/>
      </c>
      <c r="J20" s="12"/>
    </row>
    <row r="21" spans="1:10" s="2" customFormat="1" ht="12.5">
      <c r="A21" s="17" t="s">
        <v>220</v>
      </c>
      <c r="B21" s="45" t="str">
        <f>VLOOKUP($A21,'[4]CB 3.2'!$B$4:$F$130,2,FALSE)</f>
        <v>S</v>
      </c>
      <c r="C21" s="15">
        <f>VLOOKUP($A21,'[4]CB 3.2'!$B$4:$F$130,3,FALSE)</f>
        <v>166.82</v>
      </c>
      <c r="D21" s="45" t="str">
        <f>VLOOKUP($A21,'[4]CB 3.2'!$B$4:$F$130,4,FALSE)</f>
        <v/>
      </c>
      <c r="F21" s="45" t="str">
        <f>VLOOKUP($A21,'[4]CB 1.2'!$B$4:$F$130,2,FALSE)</f>
        <v>SŜ</v>
      </c>
      <c r="G21" s="15">
        <f>VLOOKUP($A21,'[4]CB 1.2'!$B$4:$F$130,3,FALSE)</f>
        <v>8.68</v>
      </c>
      <c r="H21" s="13" t="str">
        <f>VLOOKUP($A21,'[4]CB 1.2'!$B$4:$F$130,4,FALSE)</f>
        <v/>
      </c>
      <c r="I21" s="15" t="str">
        <f>VLOOKUP($A21,'[4]CB 1.2'!$B$4:$F$130,5,FALSE)</f>
        <v/>
      </c>
      <c r="J21" s="12"/>
    </row>
    <row r="22" spans="1:10" s="2" customFormat="1" ht="12.5">
      <c r="A22" s="17"/>
      <c r="B22" s="45"/>
      <c r="C22" s="15"/>
      <c r="D22" s="45"/>
      <c r="F22" s="45"/>
      <c r="G22" s="15"/>
      <c r="H22" s="13"/>
      <c r="I22" s="15"/>
    </row>
    <row r="23" spans="1:10" s="2" customFormat="1" ht="13">
      <c r="A23" s="40" t="s">
        <v>15</v>
      </c>
      <c r="B23" s="45"/>
      <c r="C23" s="15"/>
      <c r="D23" s="45"/>
      <c r="F23" s="45"/>
      <c r="G23" s="15"/>
      <c r="H23" s="13"/>
      <c r="I23" s="15"/>
    </row>
    <row r="24" spans="1:10" s="2" customFormat="1" ht="12.5">
      <c r="A24" s="17" t="s">
        <v>56</v>
      </c>
      <c r="B24" s="45">
        <f>VLOOKUP($A24,'[4]CB 3.2'!$B$4:$F$130,2,FALSE)</f>
        <v>22</v>
      </c>
      <c r="C24" s="15">
        <f>VLOOKUP($A24,'[4]CB 3.2'!$B$4:$F$130,3,FALSE)</f>
        <v>28.18</v>
      </c>
      <c r="D24" s="45" t="str">
        <f>VLOOKUP($A24,'[4]CB 3.2'!$B$4:$F$130,4,FALSE)</f>
        <v>#</v>
      </c>
      <c r="F24" s="45">
        <f>VLOOKUP($A24,'[4]CB 1.2'!$B$4:$F$130,2,FALSE)</f>
        <v>4.54</v>
      </c>
      <c r="G24" s="15">
        <f>VLOOKUP($A24,'[4]CB 1.2'!$B$4:$F$130,3,FALSE)</f>
        <v>1.24</v>
      </c>
      <c r="H24" s="13" t="str">
        <f>VLOOKUP($A24,'[4]CB 1.2'!$B$4:$F$130,4,FALSE)</f>
        <v>.‡</v>
      </c>
      <c r="I24" s="15" t="str">
        <f>VLOOKUP($A24,'[4]CB 1.2'!$B$4:$F$130,5,FALSE)</f>
        <v>*</v>
      </c>
    </row>
    <row r="25" spans="1:10" s="2" customFormat="1" ht="12.5">
      <c r="A25" s="17" t="s">
        <v>57</v>
      </c>
      <c r="B25" s="45">
        <f>VLOOKUP($A25,'[4]CB 3.2'!$B$4:$F$130,2,FALSE)</f>
        <v>33</v>
      </c>
      <c r="C25" s="15">
        <f>VLOOKUP($A25,'[4]CB 3.2'!$B$4:$F$130,3,FALSE)</f>
        <v>25.03</v>
      </c>
      <c r="D25" s="45" t="str">
        <f>VLOOKUP($A25,'[4]CB 3.2'!$B$4:$F$130,4,FALSE)</f>
        <v>#</v>
      </c>
      <c r="F25" s="45">
        <f>VLOOKUP($A25,'[4]CB 1.2'!$B$4:$F$130,2,FALSE)</f>
        <v>1.64</v>
      </c>
      <c r="G25" s="15">
        <f>VLOOKUP($A25,'[4]CB 1.2'!$B$4:$F$130,3,FALSE)</f>
        <v>0.41</v>
      </c>
      <c r="H25" s="13" t="str">
        <f>VLOOKUP($A25,'[4]CB 1.2'!$B$4:$F$130,4,FALSE)</f>
        <v>.‡</v>
      </c>
      <c r="I25" s="15" t="str">
        <f>VLOOKUP($A25,'[4]CB 1.2'!$B$4:$F$130,5,FALSE)</f>
        <v/>
      </c>
    </row>
    <row r="26" spans="1:10" s="2" customFormat="1" ht="12.5">
      <c r="A26" s="17" t="s">
        <v>16</v>
      </c>
      <c r="B26" s="45" t="str">
        <f>VLOOKUP($A26,'[4]CB 3.2'!$B$4:$F$130,2,FALSE)</f>
        <v>S</v>
      </c>
      <c r="C26" s="15">
        <f>VLOOKUP($A26,'[4]CB 3.2'!$B$4:$F$130,3,FALSE)</f>
        <v>75.97</v>
      </c>
      <c r="D26" s="45" t="str">
        <f>VLOOKUP($A26,'[4]CB 3.2'!$B$4:$F$130,4,FALSE)</f>
        <v/>
      </c>
      <c r="F26" s="45" t="str">
        <f>VLOOKUP($A26,'[4]CB 1.2'!$B$4:$F$130,2,FALSE)</f>
        <v>SŜ</v>
      </c>
      <c r="G26" s="15">
        <f>VLOOKUP($A26,'[4]CB 1.2'!$B$4:$F$130,3,FALSE)</f>
        <v>0.33</v>
      </c>
      <c r="H26" s="13" t="str">
        <f>VLOOKUP($A26,'[4]CB 1.2'!$B$4:$F$130,4,FALSE)</f>
        <v/>
      </c>
      <c r="I26" s="15" t="str">
        <f>VLOOKUP($A26,'[4]CB 1.2'!$B$4:$F$130,5,FALSE)</f>
        <v>*</v>
      </c>
    </row>
    <row r="27" spans="1:10" s="2" customFormat="1" ht="12.5">
      <c r="A27" s="17"/>
      <c r="B27" s="45"/>
      <c r="C27" s="15"/>
      <c r="D27" s="45"/>
      <c r="F27" s="45"/>
      <c r="G27" s="15"/>
      <c r="H27" s="13"/>
      <c r="I27" s="15"/>
    </row>
    <row r="28" spans="1:10" s="2" customFormat="1" ht="13">
      <c r="A28" s="40" t="s">
        <v>17</v>
      </c>
      <c r="B28" s="45"/>
      <c r="C28" s="15"/>
      <c r="D28" s="45"/>
      <c r="F28" s="45"/>
      <c r="G28" s="15"/>
      <c r="H28" s="13"/>
      <c r="I28" s="15"/>
    </row>
    <row r="29" spans="1:10" s="2" customFormat="1" ht="12.5">
      <c r="A29" s="17" t="s">
        <v>18</v>
      </c>
      <c r="B29" s="45">
        <f>VLOOKUP($A29,'[4]CB 3.2'!$B$4:$F$130,2,FALSE)</f>
        <v>36</v>
      </c>
      <c r="C29" s="15">
        <f>VLOOKUP($A29,'[4]CB 3.2'!$B$4:$F$130,3,FALSE)</f>
        <v>25.16</v>
      </c>
      <c r="D29" s="45" t="str">
        <f>VLOOKUP($A29,'[4]CB 3.2'!$B$4:$F$130,4,FALSE)</f>
        <v>#</v>
      </c>
      <c r="F29" s="45">
        <f>VLOOKUP($A29,'[4]CB 1.2'!$B$4:$F$130,2,FALSE)</f>
        <v>1.71</v>
      </c>
      <c r="G29" s="15">
        <f>VLOOKUP($A29,'[4]CB 1.2'!$B$4:$F$130,3,FALSE)</f>
        <v>0.43</v>
      </c>
      <c r="H29" s="13" t="str">
        <f>VLOOKUP($A29,'[4]CB 1.2'!$B$4:$F$130,4,FALSE)</f>
        <v>.‡</v>
      </c>
      <c r="I29" s="15" t="str">
        <f>VLOOKUP($A29,'[4]CB 1.2'!$B$4:$F$130,5,FALSE)</f>
        <v/>
      </c>
    </row>
    <row r="30" spans="1:10" s="2" customFormat="1" ht="12.5">
      <c r="A30" s="17" t="s">
        <v>19</v>
      </c>
      <c r="B30" s="45">
        <f>VLOOKUP($A30,'[4]CB 3.2'!$B$4:$F$130,2,FALSE)</f>
        <v>16</v>
      </c>
      <c r="C30" s="15">
        <f>VLOOKUP($A30,'[4]CB 3.2'!$B$4:$F$130,3,FALSE)</f>
        <v>26.74</v>
      </c>
      <c r="D30" s="45" t="str">
        <f>VLOOKUP($A30,'[4]CB 3.2'!$B$4:$F$130,4,FALSE)</f>
        <v>#</v>
      </c>
      <c r="F30" s="45">
        <f>VLOOKUP($A30,'[4]CB 1.2'!$B$4:$F$130,2,FALSE)</f>
        <v>3.98</v>
      </c>
      <c r="G30" s="15">
        <f>VLOOKUP($A30,'[4]CB 1.2'!$B$4:$F$130,3,FALSE)</f>
        <v>1.07</v>
      </c>
      <c r="H30" s="13" t="str">
        <f>VLOOKUP($A30,'[4]CB 1.2'!$B$4:$F$130,4,FALSE)</f>
        <v>.‡</v>
      </c>
      <c r="I30" s="15" t="str">
        <f>VLOOKUP($A30,'[4]CB 1.2'!$B$4:$F$130,5,FALSE)</f>
        <v>*</v>
      </c>
    </row>
    <row r="31" spans="1:10" s="2" customFormat="1" ht="12.5">
      <c r="A31" s="17" t="s">
        <v>20</v>
      </c>
      <c r="B31" s="45" t="str">
        <f>VLOOKUP($A31,'[4]CB 3.2'!$B$4:$F$130,2,FALSE)</f>
        <v>S</v>
      </c>
      <c r="C31" s="15">
        <f>VLOOKUP($A31,'[4]CB 3.2'!$B$4:$F$130,3,FALSE)</f>
        <v>57.85</v>
      </c>
      <c r="D31" s="45" t="str">
        <f>VLOOKUP($A31,'[4]CB 3.2'!$B$4:$F$130,4,FALSE)</f>
        <v/>
      </c>
      <c r="F31" s="45" t="str">
        <f>VLOOKUP($A31,'[4]CB 1.2'!$B$4:$F$130,2,FALSE)</f>
        <v>SŜ</v>
      </c>
      <c r="G31" s="15">
        <f>VLOOKUP($A31,'[4]CB 1.2'!$B$4:$F$130,3,FALSE)</f>
        <v>2.34</v>
      </c>
      <c r="H31" s="13" t="str">
        <f>VLOOKUP($A31,'[4]CB 1.2'!$B$4:$F$130,4,FALSE)</f>
        <v/>
      </c>
      <c r="I31" s="15" t="str">
        <f>VLOOKUP($A31,'[4]CB 1.2'!$B$4:$F$130,5,FALSE)</f>
        <v/>
      </c>
    </row>
    <row r="32" spans="1:10" s="2" customFormat="1" ht="12.5">
      <c r="A32" s="17" t="s">
        <v>37</v>
      </c>
      <c r="B32" s="45" t="str">
        <f>VLOOKUP($A32,'[4]CB 3.2'!$B$4:$F$130,2,FALSE)</f>
        <v>S</v>
      </c>
      <c r="C32" s="15">
        <f>VLOOKUP($A32,'[4]CB 3.2'!$B$4:$F$130,3,FALSE)</f>
        <v>78.489999999999995</v>
      </c>
      <c r="D32" s="45" t="str">
        <f>VLOOKUP($A32,'[4]CB 3.2'!$B$4:$F$130,4,FALSE)</f>
        <v/>
      </c>
      <c r="F32" s="45" t="str">
        <f>VLOOKUP($A32,'[4]CB 1.2'!$B$4:$F$130,2,FALSE)</f>
        <v>SŜ</v>
      </c>
      <c r="G32" s="15">
        <f>VLOOKUP($A32,'[4]CB 1.2'!$B$4:$F$130,3,FALSE)</f>
        <v>0.76</v>
      </c>
      <c r="H32" s="13" t="str">
        <f>VLOOKUP($A32,'[4]CB 1.2'!$B$4:$F$130,4,FALSE)</f>
        <v/>
      </c>
      <c r="I32" s="15" t="str">
        <f>VLOOKUP($A32,'[4]CB 1.2'!$B$4:$F$130,5,FALSE)</f>
        <v/>
      </c>
    </row>
    <row r="33" spans="1:10" s="2" customFormat="1" ht="12.5">
      <c r="A33" s="17" t="s">
        <v>218</v>
      </c>
      <c r="B33" s="45" t="str">
        <f>VLOOKUP($A33,'[4]CB 3.2'!$B$4:$F$130,2,FALSE)</f>
        <v>S</v>
      </c>
      <c r="C33" s="15">
        <f>VLOOKUP($A33,'[4]CB 3.2'!$B$4:$F$130,3,FALSE)</f>
        <v>69.489999999999995</v>
      </c>
      <c r="D33" s="45" t="str">
        <f>VLOOKUP($A33,'[4]CB 3.2'!$B$4:$F$130,4,FALSE)</f>
        <v/>
      </c>
      <c r="F33" s="45" t="str">
        <f>VLOOKUP($A33,'[4]CB 1.2'!$B$4:$F$130,2,FALSE)</f>
        <v>SŜ</v>
      </c>
      <c r="G33" s="15">
        <f>VLOOKUP($A33,'[4]CB 1.2'!$B$4:$F$130,3,FALSE)</f>
        <v>0.7</v>
      </c>
      <c r="H33" s="13" t="str">
        <f>VLOOKUP($A33,'[4]CB 1.2'!$B$4:$F$130,4,FALSE)</f>
        <v/>
      </c>
      <c r="I33" s="15" t="str">
        <f>VLOOKUP($A33,'[4]CB 1.2'!$B$4:$F$130,5,FALSE)</f>
        <v/>
      </c>
    </row>
    <row r="34" spans="1:10" s="2" customFormat="1" ht="12.5">
      <c r="A34" s="41"/>
      <c r="B34" s="45"/>
      <c r="C34" s="15"/>
      <c r="D34" s="45"/>
      <c r="F34" s="45"/>
      <c r="G34" s="15"/>
      <c r="H34" s="13"/>
      <c r="I34" s="15"/>
    </row>
    <row r="35" spans="1:10" s="2" customFormat="1" ht="13">
      <c r="A35" s="42" t="s">
        <v>45</v>
      </c>
      <c r="B35" s="45"/>
      <c r="C35" s="15"/>
      <c r="D35" s="45"/>
      <c r="F35" s="45"/>
      <c r="G35" s="15"/>
      <c r="H35" s="13"/>
      <c r="I35" s="15"/>
    </row>
    <row r="36" spans="1:10" s="2" customFormat="1" ht="12.5">
      <c r="A36" s="28" t="s">
        <v>61</v>
      </c>
      <c r="B36" s="45" t="str">
        <f>VLOOKUP($A36,'[4]CB 3.2'!$B$4:$F$130,2,FALSE)</f>
        <v>S</v>
      </c>
      <c r="C36" s="15">
        <f>VLOOKUP($A36,'[4]CB 3.2'!$B$4:$F$130,3,FALSE)</f>
        <v>91.17</v>
      </c>
      <c r="D36" s="45" t="str">
        <f>VLOOKUP($A36,'[4]CB 3.2'!$B$4:$F$130,4,FALSE)</f>
        <v/>
      </c>
      <c r="F36" s="45" t="str">
        <f>VLOOKUP($A36,'[4]CB 1.2'!$B$4:$F$130,2,FALSE)</f>
        <v>SŜ</v>
      </c>
      <c r="G36" s="15">
        <f>VLOOKUP($A36,'[4]CB 1.2'!$B$4:$F$130,3,FALSE)</f>
        <v>3.87</v>
      </c>
      <c r="H36" s="13" t="str">
        <f>VLOOKUP($A36,'[4]CB 1.2'!$B$4:$F$130,4,FALSE)</f>
        <v/>
      </c>
      <c r="I36" s="15" t="str">
        <f>VLOOKUP($A36,'[4]CB 1.2'!$B$4:$F$130,5,FALSE)</f>
        <v/>
      </c>
    </row>
    <row r="37" spans="1:10" s="2" customFormat="1" ht="12.5">
      <c r="A37" s="28" t="s">
        <v>62</v>
      </c>
      <c r="B37" s="45">
        <f>VLOOKUP($A37,'[4]CB 3.2'!$B$4:$F$130,2,FALSE)</f>
        <v>53</v>
      </c>
      <c r="C37" s="15">
        <f>VLOOKUP($A37,'[4]CB 3.2'!$B$4:$F$130,3,FALSE)</f>
        <v>19.14</v>
      </c>
      <c r="D37" s="45" t="str">
        <f>VLOOKUP($A37,'[4]CB 3.2'!$B$4:$F$130,4,FALSE)</f>
        <v/>
      </c>
      <c r="F37" s="45">
        <f>VLOOKUP($A37,'[4]CB 1.2'!$B$4:$F$130,2,FALSE)</f>
        <v>1.8</v>
      </c>
      <c r="G37" s="15">
        <f>VLOOKUP($A37,'[4]CB 1.2'!$B$4:$F$130,3,FALSE)</f>
        <v>0.34</v>
      </c>
      <c r="H37" s="13" t="str">
        <f>VLOOKUP($A37,'[4]CB 1.2'!$B$4:$F$130,4,FALSE)</f>
        <v>.</v>
      </c>
      <c r="I37" s="15" t="str">
        <f>VLOOKUP($A37,'[4]CB 1.2'!$B$4:$F$130,5,FALSE)</f>
        <v/>
      </c>
    </row>
    <row r="38" spans="1:10" s="2" customFormat="1" ht="13">
      <c r="A38" s="42"/>
      <c r="B38" s="45"/>
      <c r="C38" s="15"/>
      <c r="D38" s="45"/>
      <c r="F38" s="45"/>
      <c r="G38" s="15"/>
      <c r="H38" s="13"/>
      <c r="I38" s="15"/>
    </row>
    <row r="39" spans="1:10" s="2" customFormat="1" ht="13">
      <c r="A39" s="30" t="s">
        <v>47</v>
      </c>
      <c r="B39" s="45"/>
      <c r="C39" s="15"/>
      <c r="D39" s="45"/>
      <c r="E39" s="31"/>
      <c r="F39" s="45"/>
      <c r="G39" s="15"/>
      <c r="H39" s="13"/>
      <c r="I39" s="15"/>
      <c r="J39" s="31"/>
    </row>
    <row r="40" spans="1:10" s="2" customFormat="1" ht="12.5">
      <c r="A40" s="56" t="s">
        <v>46</v>
      </c>
      <c r="B40" s="45">
        <f>VLOOKUP($A40,'[4]CB 3.2'!$B$4:$F$130,2,FALSE)</f>
        <v>58</v>
      </c>
      <c r="C40" s="15">
        <f>VLOOKUP($A40,'[4]CB 3.2'!$B$4:$F$130,3,FALSE)</f>
        <v>19.829999999999998</v>
      </c>
      <c r="D40" s="45" t="str">
        <f>VLOOKUP($A40,'[4]CB 3.2'!$B$4:$F$130,4,FALSE)</f>
        <v/>
      </c>
      <c r="E40" s="31"/>
      <c r="F40" s="45">
        <f>VLOOKUP($A40,'[4]CB 1.2'!$B$4:$F$130,2,FALSE)</f>
        <v>1.89</v>
      </c>
      <c r="G40" s="15">
        <f>VLOOKUP($A40,'[4]CB 1.2'!$B$4:$F$130,3,FALSE)</f>
        <v>0.38</v>
      </c>
      <c r="H40" s="13" t="str">
        <f>VLOOKUP($A40,'[4]CB 1.2'!$B$4:$F$130,4,FALSE)</f>
        <v>.</v>
      </c>
      <c r="I40" s="15" t="str">
        <f>VLOOKUP($A40,'[4]CB 1.2'!$B$4:$F$130,5,FALSE)</f>
        <v/>
      </c>
      <c r="J40" s="31"/>
    </row>
    <row r="41" spans="1:10" s="2" customFormat="1" ht="12.5">
      <c r="A41" s="56" t="s">
        <v>320</v>
      </c>
      <c r="B41" s="45">
        <f>VLOOKUP($A41,'[4]CB 3.2'!$B$4:$F$130,2,FALSE)</f>
        <v>22</v>
      </c>
      <c r="C41" s="15">
        <f>VLOOKUP($A41,'[4]CB 3.2'!$B$4:$F$130,3,FALSE)</f>
        <v>30.97</v>
      </c>
      <c r="D41" s="45" t="str">
        <f>VLOOKUP($A41,'[4]CB 3.2'!$B$4:$F$130,4,FALSE)</f>
        <v>#</v>
      </c>
      <c r="E41" s="31"/>
      <c r="F41" s="45">
        <f>VLOOKUP($A41,'[4]CB 1.2'!$B$4:$F$130,2,FALSE)</f>
        <v>0.9</v>
      </c>
      <c r="G41" s="15">
        <f>VLOOKUP($A41,'[4]CB 1.2'!$B$4:$F$130,3,FALSE)</f>
        <v>0.28000000000000003</v>
      </c>
      <c r="H41" s="13" t="str">
        <f>VLOOKUP($A41,'[4]CB 1.2'!$B$4:$F$130,4,FALSE)</f>
        <v>.‡</v>
      </c>
      <c r="I41" s="15" t="str">
        <f>VLOOKUP($A41,'[4]CB 1.2'!$B$4:$F$130,5,FALSE)</f>
        <v>*</v>
      </c>
      <c r="J41" s="31"/>
    </row>
    <row r="42" spans="1:10" s="2" customFormat="1" ht="12.5">
      <c r="A42" s="56" t="s">
        <v>321</v>
      </c>
      <c r="B42" s="45">
        <f>VLOOKUP($A42,'[4]CB 3.2'!$B$4:$F$130,2,FALSE)</f>
        <v>8</v>
      </c>
      <c r="C42" s="15">
        <f>VLOOKUP($A42,'[4]CB 3.2'!$B$4:$F$130,3,FALSE)</f>
        <v>44</v>
      </c>
      <c r="D42" s="45" t="str">
        <f>VLOOKUP($A42,'[4]CB 3.2'!$B$4:$F$130,4,FALSE)</f>
        <v>#</v>
      </c>
      <c r="E42" s="31"/>
      <c r="F42" s="45">
        <f>VLOOKUP($A42,'[4]CB 1.2'!$B$4:$F$130,2,FALSE)</f>
        <v>2.67</v>
      </c>
      <c r="G42" s="15">
        <f>VLOOKUP($A42,'[4]CB 1.2'!$B$4:$F$130,3,FALSE)</f>
        <v>1.17</v>
      </c>
      <c r="H42" s="13" t="str">
        <f>VLOOKUP($A42,'[4]CB 1.2'!$B$4:$F$130,4,FALSE)</f>
        <v>.‡</v>
      </c>
      <c r="I42" s="15" t="str">
        <f>VLOOKUP($A42,'[4]CB 1.2'!$B$4:$F$130,5,FALSE)</f>
        <v/>
      </c>
      <c r="J42" s="31"/>
    </row>
    <row r="43" spans="1:10" s="2" customFormat="1" ht="12.5">
      <c r="A43" s="56" t="s">
        <v>322</v>
      </c>
      <c r="B43" s="45">
        <f>VLOOKUP($A43,'[4]CB 3.2'!$B$4:$F$130,2,FALSE)</f>
        <v>26</v>
      </c>
      <c r="C43" s="15">
        <f>VLOOKUP($A43,'[4]CB 3.2'!$B$4:$F$130,3,FALSE)</f>
        <v>31.57</v>
      </c>
      <c r="D43" s="45" t="str">
        <f>VLOOKUP($A43,'[4]CB 3.2'!$B$4:$F$130,4,FALSE)</f>
        <v>#</v>
      </c>
      <c r="E43" s="31"/>
      <c r="F43" s="45">
        <f>VLOOKUP($A43,'[4]CB 1.2'!$B$4:$F$130,2,FALSE)</f>
        <v>11.64</v>
      </c>
      <c r="G43" s="15">
        <f>VLOOKUP($A43,'[4]CB 1.2'!$B$4:$F$130,3,FALSE)</f>
        <v>3.31</v>
      </c>
      <c r="H43" s="13" t="str">
        <f>VLOOKUP($A43,'[4]CB 1.2'!$B$4:$F$130,4,FALSE)</f>
        <v>.‡</v>
      </c>
      <c r="I43" s="15" t="str">
        <f>VLOOKUP($A43,'[4]CB 1.2'!$B$4:$F$130,5,FALSE)</f>
        <v>*</v>
      </c>
      <c r="J43" s="31"/>
    </row>
    <row r="44" spans="1:10" s="2" customFormat="1" ht="12.5">
      <c r="A44" s="41"/>
      <c r="B44" s="45"/>
      <c r="C44" s="15"/>
      <c r="D44" s="45"/>
      <c r="F44" s="45"/>
      <c r="G44" s="15"/>
      <c r="H44" s="13"/>
      <c r="I44" s="15"/>
    </row>
    <row r="45" spans="1:10" s="2" customFormat="1" ht="13">
      <c r="A45" s="40" t="s">
        <v>21</v>
      </c>
      <c r="B45" s="45"/>
      <c r="C45" s="15"/>
      <c r="D45" s="45"/>
      <c r="F45" s="45"/>
      <c r="G45" s="15"/>
      <c r="H45" s="13"/>
      <c r="I45" s="15"/>
    </row>
    <row r="46" spans="1:10" s="2" customFormat="1" ht="12.5">
      <c r="A46" s="17" t="s">
        <v>22</v>
      </c>
      <c r="B46" s="45">
        <f>VLOOKUP($A46,'[4]CB 3.2'!$B$4:$F$130,2,FALSE)</f>
        <v>23</v>
      </c>
      <c r="C46" s="15">
        <f>VLOOKUP($A46,'[4]CB 3.2'!$B$4:$F$130,3,FALSE)</f>
        <v>30.55</v>
      </c>
      <c r="D46" s="45" t="str">
        <f>VLOOKUP($A46,'[4]CB 3.2'!$B$4:$F$130,4,FALSE)</f>
        <v>#</v>
      </c>
      <c r="F46" s="45">
        <f>VLOOKUP($A46,'[4]CB 1.2'!$B$4:$F$130,2,FALSE)</f>
        <v>0.91</v>
      </c>
      <c r="G46" s="15">
        <f>VLOOKUP($A46,'[4]CB 1.2'!$B$4:$F$130,3,FALSE)</f>
        <v>0.28000000000000003</v>
      </c>
      <c r="H46" s="13" t="str">
        <f>VLOOKUP($A46,'[4]CB 1.2'!$B$4:$F$130,4,FALSE)</f>
        <v>.‡</v>
      </c>
      <c r="I46" s="15" t="str">
        <f>VLOOKUP($A46,'[4]CB 1.2'!$B$4:$F$130,5,FALSE)</f>
        <v>*</v>
      </c>
    </row>
    <row r="47" spans="1:10" s="2" customFormat="1" ht="12.5">
      <c r="A47" s="17" t="s">
        <v>41</v>
      </c>
      <c r="B47" s="45">
        <f>VLOOKUP($A47,'[4]CB 3.2'!$B$4:$F$130,2,FALSE)</f>
        <v>13</v>
      </c>
      <c r="C47" s="15">
        <f>VLOOKUP($A47,'[4]CB 3.2'!$B$4:$F$130,3,FALSE)</f>
        <v>42.63</v>
      </c>
      <c r="D47" s="45" t="str">
        <f>VLOOKUP($A47,'[4]CB 3.2'!$B$4:$F$130,4,FALSE)</f>
        <v>#</v>
      </c>
      <c r="F47" s="45">
        <f>VLOOKUP($A47,'[4]CB 1.2'!$B$4:$F$130,2,FALSE)</f>
        <v>16.28</v>
      </c>
      <c r="G47" s="15">
        <f>VLOOKUP($A47,'[4]CB 1.2'!$B$4:$F$130,3,FALSE)</f>
        <v>5.8</v>
      </c>
      <c r="H47" s="13" t="str">
        <f>VLOOKUP($A47,'[4]CB 1.2'!$B$4:$F$130,4,FALSE)</f>
        <v>.‡</v>
      </c>
      <c r="I47" s="15" t="str">
        <f>VLOOKUP($A47,'[4]CB 1.2'!$B$4:$F$130,5,FALSE)</f>
        <v>*</v>
      </c>
    </row>
    <row r="48" spans="1:10" s="2" customFormat="1" ht="12.5">
      <c r="A48" s="17" t="s">
        <v>59</v>
      </c>
      <c r="B48" s="45" t="str">
        <f>VLOOKUP($A48,'[4]CB 3.2'!$B$4:$F$130,2,FALSE)</f>
        <v>S</v>
      </c>
      <c r="C48" s="15">
        <f>VLOOKUP($A48,'[4]CB 3.2'!$B$4:$F$130,3,FALSE)</f>
        <v>115.66</v>
      </c>
      <c r="D48" s="45" t="str">
        <f>VLOOKUP($A48,'[4]CB 3.2'!$B$4:$F$130,4,FALSE)</f>
        <v/>
      </c>
      <c r="F48" s="45" t="str">
        <f>VLOOKUP($A48,'[4]CB 1.2'!$B$4:$F$130,2,FALSE)</f>
        <v>SŜ</v>
      </c>
      <c r="G48" s="15">
        <f>VLOOKUP($A48,'[4]CB 1.2'!$B$4:$F$130,3,FALSE)</f>
        <v>3.83</v>
      </c>
      <c r="H48" s="13" t="str">
        <f>VLOOKUP($A48,'[4]CB 1.2'!$B$4:$F$130,4,FALSE)</f>
        <v/>
      </c>
      <c r="I48" s="15" t="str">
        <f>VLOOKUP($A48,'[4]CB 1.2'!$B$4:$F$130,5,FALSE)</f>
        <v/>
      </c>
    </row>
    <row r="49" spans="1:11" s="2" customFormat="1" ht="12.5">
      <c r="A49" s="17" t="s">
        <v>23</v>
      </c>
      <c r="B49" s="45" t="str">
        <f>VLOOKUP($A49,'[4]CB 3.2'!$B$4:$F$130,2,FALSE)</f>
        <v>S</v>
      </c>
      <c r="C49" s="15">
        <f>VLOOKUP($A49,'[4]CB 3.2'!$B$4:$F$130,3,FALSE)</f>
        <v>109.75</v>
      </c>
      <c r="D49" s="45" t="str">
        <f>VLOOKUP($A49,'[4]CB 3.2'!$B$4:$F$130,4,FALSE)</f>
        <v/>
      </c>
      <c r="F49" s="45" t="str">
        <f>VLOOKUP($A49,'[4]CB 1.2'!$B$4:$F$130,2,FALSE)</f>
        <v>SŜ</v>
      </c>
      <c r="G49" s="15">
        <f>VLOOKUP($A49,'[4]CB 1.2'!$B$4:$F$130,3,FALSE)</f>
        <v>1.42</v>
      </c>
      <c r="H49" s="13" t="str">
        <f>VLOOKUP($A49,'[4]CB 1.2'!$B$4:$F$130,4,FALSE)</f>
        <v/>
      </c>
      <c r="I49" s="15" t="str">
        <f>VLOOKUP($A49,'[4]CB 1.2'!$B$4:$F$130,5,FALSE)</f>
        <v/>
      </c>
    </row>
    <row r="50" spans="1:11" s="2" customFormat="1" ht="12.5">
      <c r="A50" s="17" t="s">
        <v>221</v>
      </c>
      <c r="B50" s="45">
        <f>VLOOKUP($A50,'[4]CB 3.2'!$B$4:$F$130,2,FALSE)</f>
        <v>19</v>
      </c>
      <c r="C50" s="15">
        <f>VLOOKUP($A50,'[4]CB 3.2'!$B$4:$F$130,3,FALSE)</f>
        <v>31.43</v>
      </c>
      <c r="D50" s="45" t="str">
        <f>VLOOKUP($A50,'[4]CB 3.2'!$B$4:$F$130,4,FALSE)</f>
        <v>#</v>
      </c>
      <c r="F50" s="45">
        <f>VLOOKUP($A50,'[4]CB 1.2'!$B$4:$F$130,2,FALSE)</f>
        <v>5.13</v>
      </c>
      <c r="G50" s="15">
        <f>VLOOKUP($A50,'[4]CB 1.2'!$B$4:$F$130,3,FALSE)</f>
        <v>1.6</v>
      </c>
      <c r="H50" s="13" t="str">
        <f>VLOOKUP($A50,'[4]CB 1.2'!$B$4:$F$130,4,FALSE)</f>
        <v>.‡</v>
      </c>
      <c r="I50" s="15" t="str">
        <f>VLOOKUP($A50,'[4]CB 1.2'!$B$4:$F$130,5,FALSE)</f>
        <v>*</v>
      </c>
    </row>
    <row r="51" spans="1:11" s="2" customFormat="1" ht="12.5">
      <c r="A51" s="17"/>
      <c r="B51" s="45"/>
      <c r="C51" s="15"/>
      <c r="D51" s="45"/>
      <c r="F51" s="45"/>
      <c r="G51" s="15"/>
      <c r="H51" s="13"/>
      <c r="I51" s="15"/>
    </row>
    <row r="52" spans="1:11" s="2" customFormat="1" ht="13">
      <c r="A52" s="40" t="s">
        <v>24</v>
      </c>
      <c r="B52" s="45"/>
      <c r="C52" s="15"/>
      <c r="D52" s="45"/>
      <c r="F52" s="45"/>
      <c r="G52" s="15"/>
      <c r="H52" s="13"/>
      <c r="I52" s="15"/>
    </row>
    <row r="53" spans="1:11" s="2" customFormat="1" ht="12.5">
      <c r="A53" s="17" t="s">
        <v>206</v>
      </c>
      <c r="B53" s="45">
        <f>VLOOKUP($A53,'[4]CB 3.2'!$B$4:$F$130,2,FALSE)</f>
        <v>6</v>
      </c>
      <c r="C53" s="15">
        <f>VLOOKUP($A53,'[4]CB 3.2'!$B$4:$F$130,3,FALSE)</f>
        <v>29.13</v>
      </c>
      <c r="D53" s="45" t="str">
        <f>VLOOKUP($A53,'[4]CB 3.2'!$B$4:$F$130,4,FALSE)</f>
        <v>#</v>
      </c>
      <c r="F53" s="45">
        <f>VLOOKUP($A53,'[4]CB 1.2'!$B$4:$F$130,2,FALSE)</f>
        <v>2.67</v>
      </c>
      <c r="G53" s="15">
        <f>VLOOKUP($A53,'[4]CB 1.2'!$B$4:$F$130,3,FALSE)</f>
        <v>0.78</v>
      </c>
      <c r="H53" s="13" t="str">
        <f>VLOOKUP($A53,'[4]CB 1.2'!$B$4:$F$130,4,FALSE)</f>
        <v>.‡</v>
      </c>
      <c r="I53" s="15" t="str">
        <f>VLOOKUP($A53,'[4]CB 1.2'!$B$4:$F$130,5,FALSE)</f>
        <v/>
      </c>
    </row>
    <row r="54" spans="1:11" s="156" customFormat="1" ht="12.5">
      <c r="A54" s="17" t="s">
        <v>26</v>
      </c>
      <c r="B54" s="45">
        <f>VLOOKUP($A54,'[4]CB 3.2'!$B$4:$F$130,2,FALSE)</f>
        <v>6</v>
      </c>
      <c r="C54" s="15">
        <f>VLOOKUP($A54,'[4]CB 3.2'!$B$4:$F$130,3,FALSE)</f>
        <v>49.61</v>
      </c>
      <c r="D54" s="45" t="str">
        <f>VLOOKUP($A54,'[4]CB 3.2'!$B$4:$F$130,4,FALSE)</f>
        <v>#</v>
      </c>
      <c r="F54" s="45">
        <f>VLOOKUP($A54,'[4]CB 1.2'!$B$4:$F$130,2,FALSE)</f>
        <v>0.63</v>
      </c>
      <c r="G54" s="15">
        <f>VLOOKUP($A54,'[4]CB 1.2'!$B$4:$F$130,3,FALSE)</f>
        <v>0.31</v>
      </c>
      <c r="H54" s="13" t="str">
        <f>VLOOKUP($A54,'[4]CB 1.2'!$B$4:$F$130,4,FALSE)</f>
        <v>.‡</v>
      </c>
      <c r="I54" s="15" t="str">
        <f>VLOOKUP($A54,'[4]CB 1.2'!$B$4:$F$130,5,FALSE)</f>
        <v>*</v>
      </c>
    </row>
    <row r="55" spans="1:11" s="156" customFormat="1" ht="12.5">
      <c r="A55" s="17" t="s">
        <v>27</v>
      </c>
      <c r="B55" s="45">
        <f>VLOOKUP($A55,'[4]CB 3.2'!$B$4:$F$130,2,FALSE)</f>
        <v>16</v>
      </c>
      <c r="C55" s="15">
        <f>VLOOKUP($A55,'[4]CB 3.2'!$B$4:$F$130,3,FALSE)</f>
        <v>39.07</v>
      </c>
      <c r="D55" s="45" t="str">
        <f>VLOOKUP($A55,'[4]CB 3.2'!$B$4:$F$130,4,FALSE)</f>
        <v>#</v>
      </c>
      <c r="F55" s="45">
        <f>VLOOKUP($A55,'[4]CB 1.2'!$B$4:$F$130,2,FALSE)</f>
        <v>1.34</v>
      </c>
      <c r="G55" s="15">
        <f>VLOOKUP($A55,'[4]CB 1.2'!$B$4:$F$130,3,FALSE)</f>
        <v>0.53</v>
      </c>
      <c r="H55" s="13" t="str">
        <f>VLOOKUP($A55,'[4]CB 1.2'!$B$4:$F$130,4,FALSE)</f>
        <v>.‡</v>
      </c>
      <c r="I55" s="15" t="str">
        <f>VLOOKUP($A55,'[4]CB 1.2'!$B$4:$F$130,5,FALSE)</f>
        <v/>
      </c>
    </row>
    <row r="56" spans="1:11" s="2" customFormat="1" ht="12.5">
      <c r="A56" s="17" t="s">
        <v>25</v>
      </c>
      <c r="B56" s="45">
        <f>VLOOKUP($A56,'[4]CB 3.2'!$B$4:$F$130,2,FALSE)</f>
        <v>12</v>
      </c>
      <c r="C56" s="15">
        <f>VLOOKUP($A56,'[4]CB 3.2'!$B$4:$F$130,3,FALSE)</f>
        <v>39.630000000000003</v>
      </c>
      <c r="D56" s="45" t="str">
        <f>VLOOKUP($A56,'[4]CB 3.2'!$B$4:$F$130,4,FALSE)</f>
        <v>#</v>
      </c>
      <c r="F56" s="45">
        <f>VLOOKUP($A56,'[4]CB 1.2'!$B$4:$F$130,2,FALSE)</f>
        <v>9.23</v>
      </c>
      <c r="G56" s="15">
        <f>VLOOKUP($A56,'[4]CB 1.2'!$B$4:$F$130,3,FALSE)</f>
        <v>3.52</v>
      </c>
      <c r="H56" s="13" t="str">
        <f>VLOOKUP($A56,'[4]CB 1.2'!$B$4:$F$130,4,FALSE)</f>
        <v>.‡</v>
      </c>
      <c r="I56" s="15" t="str">
        <f>VLOOKUP($A56,'[4]CB 1.2'!$B$4:$F$130,5,FALSE)</f>
        <v>*</v>
      </c>
    </row>
    <row r="57" spans="1:11" s="156" customFormat="1" ht="12.5">
      <c r="A57" s="17" t="s">
        <v>53</v>
      </c>
      <c r="B57" s="45" t="str">
        <f>VLOOKUP($A57,'[4]CB 3.2'!$B$4:$F$130,2,FALSE)</f>
        <v>S</v>
      </c>
      <c r="C57" s="15">
        <f>VLOOKUP($A57,'[4]CB 3.2'!$B$4:$F$130,3,FALSE)</f>
        <v>54.82</v>
      </c>
      <c r="D57" s="45" t="str">
        <f>VLOOKUP($A57,'[4]CB 3.2'!$B$4:$F$130,4,FALSE)</f>
        <v/>
      </c>
      <c r="E57" s="2"/>
      <c r="F57" s="45" t="str">
        <f>VLOOKUP($A57,'[4]CB 1.2'!$B$4:$F$130,2,FALSE)</f>
        <v>SŜ</v>
      </c>
      <c r="G57" s="15">
        <f>VLOOKUP($A57,'[4]CB 1.2'!$B$4:$F$130,3,FALSE)</f>
        <v>1.61</v>
      </c>
      <c r="H57" s="13" t="str">
        <f>VLOOKUP($A57,'[4]CB 1.2'!$B$4:$F$130,4,FALSE)</f>
        <v/>
      </c>
      <c r="I57" s="15" t="str">
        <f>VLOOKUP($A57,'[4]CB 1.2'!$B$4:$F$130,5,FALSE)</f>
        <v/>
      </c>
      <c r="J57" s="2"/>
      <c r="K57" s="2"/>
    </row>
    <row r="58" spans="1:11" s="156" customFormat="1" ht="12.5">
      <c r="A58" s="17" t="s">
        <v>28</v>
      </c>
      <c r="B58" s="45">
        <f>VLOOKUP($A58,'[4]CB 3.2'!$B$4:$F$130,2,FALSE)</f>
        <v>5</v>
      </c>
      <c r="C58" s="15">
        <f>VLOOKUP($A58,'[4]CB 3.2'!$B$4:$F$130,3,FALSE)</f>
        <v>47.77</v>
      </c>
      <c r="D58" s="45" t="str">
        <f>VLOOKUP($A58,'[4]CB 3.2'!$B$4:$F$130,4,FALSE)</f>
        <v>#</v>
      </c>
      <c r="F58" s="45">
        <f>VLOOKUP($A58,'[4]CB 1.2'!$B$4:$F$130,2,FALSE)</f>
        <v>4.54</v>
      </c>
      <c r="G58" s="15">
        <f>VLOOKUP($A58,'[4]CB 1.2'!$B$4:$F$130,3,FALSE)</f>
        <v>2.25</v>
      </c>
      <c r="H58" s="13" t="str">
        <f>VLOOKUP($A58,'[4]CB 1.2'!$B$4:$F$130,4,FALSE)</f>
        <v>.‡</v>
      </c>
      <c r="I58" s="15" t="str">
        <f>VLOOKUP($A58,'[4]CB 1.2'!$B$4:$F$130,5,FALSE)</f>
        <v>*</v>
      </c>
    </row>
    <row r="59" spans="1:11" s="156" customFormat="1" ht="12.5">
      <c r="A59" s="17"/>
      <c r="B59" s="45"/>
      <c r="C59" s="15"/>
      <c r="D59" s="45"/>
      <c r="E59" s="2"/>
      <c r="F59" s="45"/>
      <c r="G59" s="15"/>
      <c r="H59" s="13"/>
      <c r="I59" s="15"/>
      <c r="J59" s="2"/>
      <c r="K59" s="2"/>
    </row>
    <row r="60" spans="1:11" s="156" customFormat="1" ht="13">
      <c r="A60" s="43" t="s">
        <v>48</v>
      </c>
      <c r="B60" s="45"/>
      <c r="C60" s="15"/>
      <c r="D60" s="45"/>
      <c r="F60" s="45"/>
      <c r="G60" s="15"/>
      <c r="H60" s="13"/>
      <c r="I60" s="15"/>
    </row>
    <row r="61" spans="1:11" s="156" customFormat="1" ht="12.5">
      <c r="A61" s="38" t="s">
        <v>49</v>
      </c>
      <c r="B61" s="45">
        <f>VLOOKUP($A61,'[4]CB 3.2'!$B$4:$F$130,2,FALSE)</f>
        <v>26</v>
      </c>
      <c r="C61" s="15">
        <f>VLOOKUP($A61,'[4]CB 3.2'!$B$4:$F$130,3,FALSE)</f>
        <v>24.78</v>
      </c>
      <c r="D61" s="45" t="str">
        <f>VLOOKUP($A61,'[4]CB 3.2'!$B$4:$F$130,4,FALSE)</f>
        <v>#</v>
      </c>
      <c r="E61" s="31"/>
      <c r="F61" s="45">
        <f>VLOOKUP($A61,'[4]CB 1.2'!$B$4:$F$130,2,FALSE)</f>
        <v>1.46</v>
      </c>
      <c r="G61" s="15">
        <f>VLOOKUP($A61,'[4]CB 1.2'!$B$4:$F$130,3,FALSE)</f>
        <v>0.36</v>
      </c>
      <c r="H61" s="13" t="str">
        <f>VLOOKUP($A61,'[4]CB 1.2'!$B$4:$F$130,4,FALSE)</f>
        <v>.‡</v>
      </c>
      <c r="I61" s="15" t="str">
        <f>VLOOKUP($A61,'[4]CB 1.2'!$B$4:$F$130,5,FALSE)</f>
        <v/>
      </c>
      <c r="J61" s="31"/>
      <c r="K61" s="31"/>
    </row>
    <row r="62" spans="1:11" s="156" customFormat="1" ht="12.5">
      <c r="A62" s="38" t="s">
        <v>208</v>
      </c>
      <c r="B62" s="45">
        <f>VLOOKUP($A62,'[4]CB 3.2'!$B$4:$F$130,2,FALSE)</f>
        <v>31</v>
      </c>
      <c r="C62" s="15">
        <f>VLOOKUP($A62,'[4]CB 3.2'!$B$4:$F$130,3,FALSE)</f>
        <v>25.24</v>
      </c>
      <c r="D62" s="45" t="str">
        <f>VLOOKUP($A62,'[4]CB 3.2'!$B$4:$F$130,4,FALSE)</f>
        <v>#</v>
      </c>
      <c r="E62" s="31"/>
      <c r="F62" s="45">
        <f>VLOOKUP($A62,'[4]CB 1.2'!$B$4:$F$130,2,FALSE)</f>
        <v>2.52</v>
      </c>
      <c r="G62" s="15">
        <f>VLOOKUP($A62,'[4]CB 1.2'!$B$4:$F$130,3,FALSE)</f>
        <v>0.63</v>
      </c>
      <c r="H62" s="13" t="str">
        <f>VLOOKUP($A62,'[4]CB 1.2'!$B$4:$F$130,4,FALSE)</f>
        <v>.‡</v>
      </c>
      <c r="I62" s="15" t="str">
        <f>VLOOKUP($A62,'[4]CB 1.2'!$B$4:$F$130,5,FALSE)</f>
        <v/>
      </c>
      <c r="J62" s="31"/>
      <c r="K62" s="31"/>
    </row>
    <row r="63" spans="1:11" s="156" customFormat="1" ht="12.5">
      <c r="A63" s="38"/>
      <c r="B63" s="45"/>
      <c r="C63" s="15"/>
      <c r="D63" s="45"/>
      <c r="E63" s="31"/>
      <c r="F63" s="45"/>
      <c r="G63" s="15"/>
      <c r="H63" s="13"/>
      <c r="I63" s="15"/>
      <c r="J63" s="31"/>
      <c r="K63" s="31"/>
    </row>
    <row r="64" spans="1:11" s="2" customFormat="1" ht="13">
      <c r="A64" s="40" t="s">
        <v>32</v>
      </c>
      <c r="B64" s="45"/>
      <c r="C64" s="15"/>
      <c r="D64" s="45"/>
      <c r="F64" s="45"/>
      <c r="G64" s="15"/>
      <c r="H64" s="13"/>
      <c r="I64" s="15"/>
    </row>
    <row r="65" spans="1:11" s="2" customFormat="1" ht="12.5">
      <c r="A65" s="17" t="s">
        <v>33</v>
      </c>
      <c r="B65" s="45">
        <f>VLOOKUP($A65,'[4]CB 3.2'!$B$4:$F$130,2,FALSE)</f>
        <v>34</v>
      </c>
      <c r="C65" s="15">
        <f>VLOOKUP($A65,'[4]CB 3.2'!$B$4:$F$130,3,FALSE)</f>
        <v>28.83</v>
      </c>
      <c r="D65" s="45" t="str">
        <f>VLOOKUP($A65,'[4]CB 3.2'!$B$4:$F$130,4,FALSE)</f>
        <v>#</v>
      </c>
      <c r="F65" s="45">
        <f>VLOOKUP($A65,'[4]CB 1.2'!$B$4:$F$130,2,FALSE)</f>
        <v>1.61</v>
      </c>
      <c r="G65" s="15">
        <f>VLOOKUP($A65,'[4]CB 1.2'!$B$4:$F$130,3,FALSE)</f>
        <v>0.47</v>
      </c>
      <c r="H65" s="13" t="str">
        <f>VLOOKUP($A65,'[4]CB 1.2'!$B$4:$F$130,4,FALSE)</f>
        <v>.‡</v>
      </c>
      <c r="I65" s="15" t="str">
        <f>VLOOKUP($A65,'[4]CB 1.2'!$B$4:$F$130,5,FALSE)</f>
        <v/>
      </c>
    </row>
    <row r="66" spans="1:11" s="2" customFormat="1" ht="12.5">
      <c r="A66" s="17" t="s">
        <v>34</v>
      </c>
      <c r="B66" s="45" t="str">
        <f>VLOOKUP($A66,'[4]CB 3.2'!$B$4:$F$130,2,FALSE)</f>
        <v>S</v>
      </c>
      <c r="C66" s="15">
        <f>VLOOKUP($A66,'[4]CB 3.2'!$B$4:$F$130,3,FALSE)</f>
        <v>50.56</v>
      </c>
      <c r="D66" s="45" t="str">
        <f>VLOOKUP($A66,'[4]CB 3.2'!$B$4:$F$130,4,FALSE)</f>
        <v/>
      </c>
      <c r="F66" s="45" t="str">
        <f>VLOOKUP($A66,'[4]CB 1.2'!$B$4:$F$130,2,FALSE)</f>
        <v>SŜ</v>
      </c>
      <c r="G66" s="15">
        <f>VLOOKUP($A66,'[4]CB 1.2'!$B$4:$F$130,3,FALSE)</f>
        <v>2.17</v>
      </c>
      <c r="H66" s="13" t="str">
        <f>VLOOKUP($A66,'[4]CB 1.2'!$B$4:$F$130,4,FALSE)</f>
        <v/>
      </c>
      <c r="I66" s="15" t="str">
        <f>VLOOKUP($A66,'[4]CB 1.2'!$B$4:$F$130,5,FALSE)</f>
        <v/>
      </c>
    </row>
    <row r="67" spans="1:11" s="2" customFormat="1" ht="12.5">
      <c r="A67" s="17" t="s">
        <v>35</v>
      </c>
      <c r="B67" s="45" t="str">
        <f>VLOOKUP($A67,'[4]CB 3.2'!$B$4:$F$130,2,FALSE)</f>
        <v>S</v>
      </c>
      <c r="C67" s="15">
        <f>VLOOKUP($A67,'[4]CB 3.2'!$B$4:$F$130,3,FALSE)</f>
        <v>72.989999999999995</v>
      </c>
      <c r="D67" s="45" t="str">
        <f>VLOOKUP($A67,'[4]CB 3.2'!$B$4:$F$130,4,FALSE)</f>
        <v/>
      </c>
      <c r="F67" s="45" t="str">
        <f>VLOOKUP($A67,'[4]CB 1.2'!$B$4:$F$130,2,FALSE)</f>
        <v>SŜ</v>
      </c>
      <c r="G67" s="15">
        <f>VLOOKUP($A67,'[4]CB 1.2'!$B$4:$F$130,3,FALSE)</f>
        <v>0.41</v>
      </c>
      <c r="H67" s="13" t="str">
        <f>VLOOKUP($A67,'[4]CB 1.2'!$B$4:$F$130,4,FALSE)</f>
        <v/>
      </c>
      <c r="I67" s="15" t="str">
        <f>VLOOKUP($A67,'[4]CB 1.2'!$B$4:$F$130,5,FALSE)</f>
        <v>*</v>
      </c>
    </row>
    <row r="68" spans="1:11" s="2" customFormat="1" ht="12.5">
      <c r="A68" s="17" t="s">
        <v>222</v>
      </c>
      <c r="B68" s="45">
        <f>VLOOKUP($A68,'[4]CB 3.2'!$B$4:$F$130,2,FALSE)</f>
        <v>6</v>
      </c>
      <c r="C68" s="15">
        <f>VLOOKUP($A68,'[4]CB 3.2'!$B$4:$F$130,3,FALSE)</f>
        <v>44.35</v>
      </c>
      <c r="D68" s="45" t="str">
        <f>VLOOKUP($A68,'[4]CB 3.2'!$B$4:$F$130,4,FALSE)</f>
        <v>#</v>
      </c>
      <c r="F68" s="45">
        <f>VLOOKUP($A68,'[4]CB 1.2'!$B$4:$F$130,2,FALSE)</f>
        <v>3.32</v>
      </c>
      <c r="G68" s="15">
        <f>VLOOKUP($A68,'[4]CB 1.2'!$B$4:$F$130,3,FALSE)</f>
        <v>1.48</v>
      </c>
      <c r="H68" s="13" t="str">
        <f>VLOOKUP($A68,'[4]CB 1.2'!$B$4:$F$130,4,FALSE)</f>
        <v>.‡</v>
      </c>
      <c r="I68" s="15" t="str">
        <f>VLOOKUP($A68,'[4]CB 1.2'!$B$4:$F$130,5,FALSE)</f>
        <v/>
      </c>
    </row>
    <row r="69" spans="1:11" s="2" customFormat="1" ht="12.5">
      <c r="A69" s="17" t="s">
        <v>36</v>
      </c>
      <c r="B69" s="45" t="str">
        <f>VLOOKUP($A69,'[4]CB 3.2'!$B$4:$F$130,2,FALSE)</f>
        <v>S</v>
      </c>
      <c r="C69" s="15">
        <f>VLOOKUP($A69,'[4]CB 3.2'!$B$4:$F$130,3,FALSE)</f>
        <v>67.599999999999994</v>
      </c>
      <c r="D69" s="45" t="str">
        <f>VLOOKUP($A69,'[4]CB 3.2'!$B$4:$F$130,4,FALSE)</f>
        <v/>
      </c>
      <c r="F69" s="45" t="str">
        <f>VLOOKUP($A69,'[4]CB 1.2'!$B$4:$F$130,2,FALSE)</f>
        <v>SŜ</v>
      </c>
      <c r="G69" s="15">
        <f>VLOOKUP($A69,'[4]CB 1.2'!$B$4:$F$130,3,FALSE)</f>
        <v>3.82</v>
      </c>
      <c r="H69" s="13" t="str">
        <f>VLOOKUP($A69,'[4]CB 1.2'!$B$4:$F$130,4,FALSE)</f>
        <v/>
      </c>
      <c r="I69" s="15" t="str">
        <f>VLOOKUP($A69,'[4]CB 1.2'!$B$4:$F$130,5,FALSE)</f>
        <v/>
      </c>
    </row>
    <row r="70" spans="1:11" s="2" customFormat="1" ht="12.5">
      <c r="A70" s="17" t="s">
        <v>223</v>
      </c>
      <c r="B70" s="45" t="str">
        <f>VLOOKUP($A70,'[4]CB 3.2'!$B$4:$F$130,2,FALSE)</f>
        <v>S</v>
      </c>
      <c r="C70" s="15">
        <f>VLOOKUP($A70,'[4]CB 3.2'!$B$4:$F$130,3,FALSE)</f>
        <v>61.57</v>
      </c>
      <c r="D70" s="45" t="str">
        <f>VLOOKUP($A70,'[4]CB 3.2'!$B$4:$F$130,4,FALSE)</f>
        <v/>
      </c>
      <c r="F70" s="45" t="str">
        <f>VLOOKUP($A70,'[4]CB 1.2'!$B$4:$F$130,2,FALSE)</f>
        <v>SŜ</v>
      </c>
      <c r="G70" s="15">
        <f>VLOOKUP($A70,'[4]CB 1.2'!$B$4:$F$130,3,FALSE)</f>
        <v>4.9000000000000004</v>
      </c>
      <c r="H70" s="13" t="str">
        <f>VLOOKUP($A70,'[4]CB 1.2'!$B$4:$F$130,4,FALSE)</f>
        <v/>
      </c>
      <c r="I70" s="15" t="str">
        <f>VLOOKUP($A70,'[4]CB 1.2'!$B$4:$F$130,5,FALSE)</f>
        <v>*</v>
      </c>
    </row>
    <row r="71" spans="1:11" s="2" customFormat="1" ht="12.5">
      <c r="A71" s="17" t="s">
        <v>224</v>
      </c>
      <c r="B71" s="45" t="str">
        <f>VLOOKUP($A71,'[4]CB 3.2'!$B$4:$F$130,2,FALSE)</f>
        <v>S</v>
      </c>
      <c r="C71" s="15">
        <f>VLOOKUP($A71,'[4]CB 3.2'!$B$4:$F$130,3,FALSE)</f>
        <v>103.05</v>
      </c>
      <c r="D71" s="45" t="str">
        <f>VLOOKUP($A71,'[4]CB 3.2'!$B$4:$F$130,4,FALSE)</f>
        <v/>
      </c>
      <c r="F71" s="45" t="str">
        <f>VLOOKUP($A71,'[4]CB 1.2'!$B$4:$F$130,2,FALSE)</f>
        <v>SŜ</v>
      </c>
      <c r="G71" s="15">
        <f>VLOOKUP($A71,'[4]CB 1.2'!$B$4:$F$130,3,FALSE)</f>
        <v>1.81</v>
      </c>
      <c r="H71" s="13" t="str">
        <f>VLOOKUP($A71,'[4]CB 1.2'!$B$4:$F$130,4,FALSE)</f>
        <v/>
      </c>
      <c r="I71" s="15" t="str">
        <f>VLOOKUP($A71,'[4]CB 1.2'!$B$4:$F$130,5,FALSE)</f>
        <v/>
      </c>
    </row>
    <row r="72" spans="1:11" s="156" customFormat="1" ht="12.5">
      <c r="A72" s="38"/>
      <c r="B72" s="45"/>
      <c r="C72" s="15"/>
      <c r="D72" s="45"/>
      <c r="E72" s="31"/>
      <c r="F72" s="45"/>
      <c r="G72" s="15"/>
      <c r="H72" s="13"/>
      <c r="I72" s="15"/>
      <c r="J72" s="31"/>
      <c r="K72" s="31"/>
    </row>
    <row r="73" spans="1:11" s="2" customFormat="1" ht="13">
      <c r="A73" s="40" t="s">
        <v>31</v>
      </c>
      <c r="B73" s="45"/>
      <c r="C73" s="15"/>
      <c r="D73" s="45"/>
      <c r="F73" s="45"/>
      <c r="G73" s="15"/>
      <c r="H73" s="13"/>
      <c r="I73" s="15"/>
    </row>
    <row r="74" spans="1:11" s="2" customFormat="1" ht="12.5">
      <c r="A74" s="17" t="s">
        <v>225</v>
      </c>
      <c r="B74" s="45">
        <f>VLOOKUP($A74,'[4]CB 3.2'!$B$4:$F$130,2,FALSE)</f>
        <v>21</v>
      </c>
      <c r="C74" s="15">
        <f>VLOOKUP($A74,'[4]CB 3.2'!$B$4:$F$130,3,FALSE)</f>
        <v>34.229999999999997</v>
      </c>
      <c r="D74" s="45" t="str">
        <f>VLOOKUP($A74,'[4]CB 3.2'!$B$4:$F$130,4,FALSE)</f>
        <v>#</v>
      </c>
      <c r="F74" s="45">
        <f>VLOOKUP($A74,'[4]CB 1.2'!$B$4:$F$130,2,FALSE)</f>
        <v>3.25</v>
      </c>
      <c r="G74" s="15">
        <f>VLOOKUP($A74,'[4]CB 1.2'!$B$4:$F$130,3,FALSE)</f>
        <v>1.05</v>
      </c>
      <c r="H74" s="13" t="str">
        <f>VLOOKUP($A74,'[4]CB 1.2'!$B$4:$F$130,4,FALSE)</f>
        <v>.‡</v>
      </c>
      <c r="I74" s="15" t="str">
        <f>VLOOKUP($A74,'[4]CB 1.2'!$B$4:$F$130,5,FALSE)</f>
        <v/>
      </c>
    </row>
    <row r="75" spans="1:11" s="2" customFormat="1" ht="12.5">
      <c r="A75" s="17" t="s">
        <v>226</v>
      </c>
      <c r="B75" s="45">
        <f>VLOOKUP($A75,'[4]CB 3.2'!$B$4:$F$130,2,FALSE)</f>
        <v>12</v>
      </c>
      <c r="C75" s="15">
        <f>VLOOKUP($A75,'[4]CB 3.2'!$B$4:$F$130,3,FALSE)</f>
        <v>32.03</v>
      </c>
      <c r="D75" s="45" t="str">
        <f>VLOOKUP($A75,'[4]CB 3.2'!$B$4:$F$130,4,FALSE)</f>
        <v>#</v>
      </c>
      <c r="F75" s="45">
        <f>VLOOKUP($A75,'[4]CB 1.2'!$B$4:$F$130,2,FALSE)</f>
        <v>1.81</v>
      </c>
      <c r="G75" s="15">
        <f>VLOOKUP($A75,'[4]CB 1.2'!$B$4:$F$130,3,FALSE)</f>
        <v>0.56999999999999995</v>
      </c>
      <c r="H75" s="13" t="str">
        <f>VLOOKUP($A75,'[4]CB 1.2'!$B$4:$F$130,4,FALSE)</f>
        <v>.‡</v>
      </c>
      <c r="I75" s="15" t="str">
        <f>VLOOKUP($A75,'[4]CB 1.2'!$B$4:$F$130,5,FALSE)</f>
        <v/>
      </c>
    </row>
    <row r="76" spans="1:11" s="2" customFormat="1" ht="12.5">
      <c r="A76" s="17" t="s">
        <v>227</v>
      </c>
      <c r="B76" s="45">
        <f>VLOOKUP($A76,'[4]CB 3.2'!$B$4:$F$130,2,FALSE)</f>
        <v>11</v>
      </c>
      <c r="C76" s="15">
        <f>VLOOKUP($A76,'[4]CB 3.2'!$B$4:$F$130,3,FALSE)</f>
        <v>39.07</v>
      </c>
      <c r="D76" s="45" t="str">
        <f>VLOOKUP($A76,'[4]CB 3.2'!$B$4:$F$130,4,FALSE)</f>
        <v>#</v>
      </c>
      <c r="F76" s="45">
        <f>VLOOKUP($A76,'[4]CB 1.2'!$B$4:$F$130,2,FALSE)</f>
        <v>1.81</v>
      </c>
      <c r="G76" s="15">
        <f>VLOOKUP($A76,'[4]CB 1.2'!$B$4:$F$130,3,FALSE)</f>
        <v>0.69</v>
      </c>
      <c r="H76" s="13" t="str">
        <f>VLOOKUP($A76,'[4]CB 1.2'!$B$4:$F$130,4,FALSE)</f>
        <v>.‡</v>
      </c>
      <c r="I76" s="15" t="str">
        <f>VLOOKUP($A76,'[4]CB 1.2'!$B$4:$F$130,5,FALSE)</f>
        <v/>
      </c>
    </row>
    <row r="77" spans="1:11" s="2" customFormat="1" ht="12.5">
      <c r="A77" s="17" t="s">
        <v>228</v>
      </c>
      <c r="B77" s="45">
        <f>VLOOKUP($A77,'[4]CB 3.2'!$B$4:$F$130,2,FALSE)</f>
        <v>13</v>
      </c>
      <c r="C77" s="15">
        <f>VLOOKUP($A77,'[4]CB 3.2'!$B$4:$F$130,3,FALSE)</f>
        <v>46.9</v>
      </c>
      <c r="D77" s="45" t="str">
        <f>VLOOKUP($A77,'[4]CB 3.2'!$B$4:$F$130,4,FALSE)</f>
        <v>#</v>
      </c>
      <c r="F77" s="45">
        <f>VLOOKUP($A77,'[4]CB 1.2'!$B$4:$F$130,2,FALSE)</f>
        <v>1.22</v>
      </c>
      <c r="G77" s="15">
        <f>VLOOKUP($A77,'[4]CB 1.2'!$B$4:$F$130,3,FALSE)</f>
        <v>0.56000000000000005</v>
      </c>
      <c r="H77" s="13" t="str">
        <f>VLOOKUP($A77,'[4]CB 1.2'!$B$4:$F$130,4,FALSE)</f>
        <v>.‡</v>
      </c>
      <c r="I77" s="15" t="str">
        <f>VLOOKUP($A77,'[4]CB 1.2'!$B$4:$F$130,5,FALSE)</f>
        <v/>
      </c>
    </row>
    <row r="78" spans="1:11" s="2" customFormat="1" ht="12.5">
      <c r="A78" s="17"/>
      <c r="B78" s="160"/>
      <c r="C78" s="160"/>
      <c r="D78" s="18"/>
      <c r="F78" s="160"/>
      <c r="G78" s="160"/>
      <c r="H78" s="160"/>
      <c r="I78" s="161"/>
    </row>
    <row r="79" spans="1:11" s="156" customFormat="1" ht="12.5">
      <c r="A79" s="44"/>
      <c r="B79" s="19"/>
      <c r="C79" s="158"/>
      <c r="D79" s="19"/>
      <c r="F79" s="19"/>
      <c r="G79" s="158"/>
      <c r="H79" s="158"/>
      <c r="I79" s="159"/>
    </row>
    <row r="80" spans="1:11" s="156" customFormat="1" ht="12.5"/>
    <row r="81" spans="1:10" s="156" customFormat="1" ht="27" customHeight="1">
      <c r="A81" s="298" t="s">
        <v>202</v>
      </c>
      <c r="B81" s="298"/>
      <c r="C81" s="298"/>
      <c r="D81" s="298"/>
      <c r="E81" s="298"/>
      <c r="F81" s="298"/>
      <c r="G81" s="298"/>
      <c r="H81" s="298"/>
      <c r="I81" s="298"/>
      <c r="J81" s="298"/>
    </row>
    <row r="82" spans="1:10" s="156" customFormat="1" ht="12.5">
      <c r="A82" s="294" t="s">
        <v>203</v>
      </c>
      <c r="B82" s="294"/>
      <c r="C82" s="294"/>
      <c r="D82" s="294"/>
      <c r="E82" s="294"/>
      <c r="F82" s="294"/>
      <c r="G82" s="294"/>
      <c r="H82" s="294"/>
      <c r="I82" s="294"/>
      <c r="J82" s="294"/>
    </row>
    <row r="83" spans="1:10" s="156" customFormat="1" ht="25.9" customHeight="1">
      <c r="A83" s="294" t="s">
        <v>204</v>
      </c>
      <c r="B83" s="294"/>
      <c r="C83" s="294"/>
      <c r="D83" s="294"/>
      <c r="E83" s="294"/>
      <c r="F83" s="294"/>
      <c r="G83" s="294"/>
      <c r="H83" s="294"/>
      <c r="I83" s="294"/>
      <c r="J83" s="294"/>
    </row>
    <row r="84" spans="1:10" s="156" customFormat="1" ht="27.65" customHeight="1">
      <c r="A84" s="294" t="s">
        <v>205</v>
      </c>
      <c r="B84" s="294"/>
      <c r="C84" s="294"/>
      <c r="D84" s="294"/>
      <c r="E84" s="294"/>
      <c r="F84" s="294"/>
      <c r="G84" s="294"/>
      <c r="H84" s="294"/>
      <c r="I84" s="294"/>
      <c r="J84" s="294"/>
    </row>
    <row r="85" spans="1:10" s="156" customFormat="1" ht="12.5">
      <c r="A85" s="294" t="s">
        <v>40</v>
      </c>
      <c r="B85" s="294"/>
      <c r="C85" s="294"/>
      <c r="D85" s="294"/>
      <c r="E85" s="294"/>
      <c r="F85" s="294"/>
      <c r="G85" s="294"/>
      <c r="H85" s="294"/>
      <c r="I85" s="294"/>
      <c r="J85" s="294"/>
    </row>
    <row r="86" spans="1:10" ht="15.5">
      <c r="A86" s="156" t="s">
        <v>207</v>
      </c>
    </row>
    <row r="87" spans="1:10" s="1" customFormat="1" ht="13.9" customHeight="1">
      <c r="A87" s="294"/>
      <c r="B87" s="294"/>
      <c r="C87" s="294"/>
      <c r="D87" s="294"/>
      <c r="E87" s="294"/>
      <c r="F87" s="294"/>
      <c r="G87" s="294"/>
      <c r="H87" s="294"/>
      <c r="I87" s="294"/>
      <c r="J87" s="294"/>
    </row>
    <row r="88" spans="1:10">
      <c r="A88" s="60" t="s">
        <v>5</v>
      </c>
    </row>
  </sheetData>
  <mergeCells count="10">
    <mergeCell ref="A83:J83"/>
    <mergeCell ref="A84:J84"/>
    <mergeCell ref="A85:J85"/>
    <mergeCell ref="A87:J87"/>
    <mergeCell ref="B9:D9"/>
    <mergeCell ref="F9:I9"/>
    <mergeCell ref="C10:D10"/>
    <mergeCell ref="G10:I10"/>
    <mergeCell ref="A81:J81"/>
    <mergeCell ref="A82:J82"/>
  </mergeCells>
  <hyperlinks>
    <hyperlink ref="A88" location="Contents!A1" display="Return to contents" xr:uid="{26C985FC-23B6-4291-B689-1582D848FC3A}"/>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B281-E94F-4770-9E77-8956714EA4CA}">
  <sheetPr codeName="Sheet36"/>
  <dimension ref="A1:Q88"/>
  <sheetViews>
    <sheetView showGridLines="0" zoomScaleNormal="100" workbookViewId="0">
      <selection activeCell="Q21" sqref="Q21"/>
    </sheetView>
  </sheetViews>
  <sheetFormatPr defaultColWidth="9.1796875" defaultRowHeight="14.5"/>
  <cols>
    <col min="1" max="1" width="48.453125" style="157" customWidth="1"/>
    <col min="2" max="2" width="11.54296875" style="157" customWidth="1"/>
    <col min="3" max="3" width="7" style="157" bestFit="1" customWidth="1"/>
    <col min="4" max="4" width="5.1796875" style="157" bestFit="1" customWidth="1"/>
    <col min="5" max="5" width="2.7265625" style="157" customWidth="1"/>
    <col min="6" max="6" width="11.54296875" style="157" customWidth="1"/>
    <col min="7" max="7" width="6" style="157" bestFit="1" customWidth="1"/>
    <col min="8" max="9" width="2" style="157" bestFit="1" customWidth="1"/>
    <col min="10" max="10" width="2.7265625" style="157" customWidth="1"/>
    <col min="11" max="11" width="3" style="157" customWidth="1"/>
    <col min="12" max="16384" width="9.1796875" style="157"/>
  </cols>
  <sheetData>
    <row r="1" spans="1:17" s="1" customFormat="1" ht="14">
      <c r="B1" s="35"/>
      <c r="C1" s="35"/>
      <c r="D1" s="35"/>
      <c r="F1" s="35"/>
      <c r="G1" s="35"/>
      <c r="H1" s="35"/>
    </row>
    <row r="2" spans="1:17" s="1" customFormat="1" ht="14">
      <c r="B2" s="35"/>
      <c r="C2" s="35"/>
      <c r="D2" s="35"/>
      <c r="F2" s="35"/>
      <c r="G2" s="35"/>
      <c r="H2" s="35"/>
    </row>
    <row r="3" spans="1:17" s="1" customFormat="1" ht="14">
      <c r="B3" s="35"/>
      <c r="C3" s="35"/>
      <c r="D3" s="35"/>
      <c r="F3" s="35"/>
      <c r="G3" s="35"/>
      <c r="H3" s="35"/>
    </row>
    <row r="4" spans="1:17" s="1" customFormat="1" ht="18" customHeight="1">
      <c r="B4" s="35"/>
      <c r="C4" s="35"/>
      <c r="D4" s="35"/>
      <c r="F4" s="35"/>
      <c r="G4" s="35"/>
      <c r="H4" s="35"/>
    </row>
    <row r="5" spans="1:17" s="1" customFormat="1" ht="17.25" customHeight="1">
      <c r="B5" s="35"/>
      <c r="C5" s="35"/>
      <c r="D5" s="35"/>
      <c r="F5" s="35"/>
      <c r="G5" s="35"/>
      <c r="H5" s="35"/>
      <c r="L5" s="135"/>
      <c r="M5" s="135"/>
      <c r="N5" s="135"/>
      <c r="O5" s="135"/>
    </row>
    <row r="6" spans="1:17" s="1" customFormat="1" ht="25.9" customHeight="1">
      <c r="A6" s="3" t="s">
        <v>346</v>
      </c>
      <c r="B6" s="4"/>
      <c r="C6" s="4"/>
      <c r="D6" s="4"/>
      <c r="E6" s="4"/>
      <c r="F6" s="4"/>
      <c r="G6" s="4"/>
      <c r="H6" s="4"/>
      <c r="I6" s="4"/>
      <c r="J6" s="4"/>
    </row>
    <row r="7" spans="1:17" s="1" customFormat="1" ht="14">
      <c r="A7" s="5"/>
      <c r="B7" s="35"/>
      <c r="C7" s="35"/>
      <c r="D7" s="35"/>
      <c r="F7" s="35"/>
      <c r="G7" s="35"/>
      <c r="H7" s="35"/>
    </row>
    <row r="8" spans="1:17" s="2" customFormat="1" ht="13">
      <c r="A8" s="2" t="s">
        <v>347</v>
      </c>
      <c r="B8" s="7"/>
      <c r="C8" s="7"/>
      <c r="D8" s="7"/>
      <c r="F8" s="7"/>
      <c r="G8" s="7"/>
      <c r="H8" s="7"/>
    </row>
    <row r="9" spans="1:17" s="2" customFormat="1" ht="58.15" customHeight="1">
      <c r="A9" s="134" t="s">
        <v>340</v>
      </c>
      <c r="B9" s="286" t="s">
        <v>51</v>
      </c>
      <c r="C9" s="287"/>
      <c r="D9" s="288"/>
      <c r="F9" s="295" t="s">
        <v>8</v>
      </c>
      <c r="G9" s="296"/>
      <c r="H9" s="296"/>
      <c r="I9" s="297"/>
    </row>
    <row r="10" spans="1:17" s="2" customFormat="1" ht="12.5">
      <c r="A10" s="11"/>
      <c r="B10" s="51" t="s">
        <v>43</v>
      </c>
      <c r="C10" s="289" t="s">
        <v>6</v>
      </c>
      <c r="D10" s="290"/>
      <c r="F10" s="51" t="s">
        <v>4</v>
      </c>
      <c r="G10" s="289" t="s">
        <v>44</v>
      </c>
      <c r="H10" s="291"/>
      <c r="I10" s="292"/>
    </row>
    <row r="11" spans="1:17" s="2" customFormat="1" ht="13">
      <c r="A11" s="39" t="s">
        <v>229</v>
      </c>
      <c r="B11" s="36">
        <f>VLOOKUP($A11,'[5]CBIPV 3.0'!$B$4:$F$130,2,FALSE)</f>
        <v>24</v>
      </c>
      <c r="C11" s="20">
        <f>VLOOKUP($A11,'[5]CBIPV 3.0'!$B$4:$F$130,3,FALSE)</f>
        <v>25</v>
      </c>
      <c r="D11" s="36" t="str">
        <f>VLOOKUP($A11,'[5]CBIPV 3.0'!$B$4:$F$130,4,FALSE)</f>
        <v>#</v>
      </c>
      <c r="F11" s="36">
        <f>VLOOKUP($A11,'[5]CBIPV 1.0'!$B$4:$F$130,2,FALSE)</f>
        <v>0.79</v>
      </c>
      <c r="G11" s="20">
        <f>VLOOKUP($A11,'[5]CBIPV 1.0'!$B$4:$F$130,3,FALSE)</f>
        <v>0.2</v>
      </c>
      <c r="H11" s="20" t="str">
        <f>VLOOKUP($A11,'[5]CBIPV 1.0'!$B$4:$F$130,4,FALSE)</f>
        <v>.‡</v>
      </c>
      <c r="I11" s="53" t="str">
        <f>VLOOKUP($A11,'[5]CBIPV 1.0'!$B$4:$F$130,5,FALSE)</f>
        <v/>
      </c>
    </row>
    <row r="12" spans="1:17" s="2" customFormat="1" ht="13">
      <c r="A12" s="40" t="s">
        <v>54</v>
      </c>
      <c r="B12" s="45"/>
      <c r="C12" s="45"/>
      <c r="D12" s="45"/>
      <c r="F12" s="45"/>
      <c r="G12" s="45"/>
      <c r="H12" s="33"/>
      <c r="I12" s="15"/>
    </row>
    <row r="13" spans="1:17" s="2" customFormat="1" ht="12.5">
      <c r="A13" s="17" t="s">
        <v>11</v>
      </c>
      <c r="B13" s="45" t="str">
        <f>VLOOKUP($A13,'[5]CBIPV 3.0'!$B$4:$F$130,2,FALSE)</f>
        <v>S</v>
      </c>
      <c r="C13" s="15">
        <f>VLOOKUP($A13,'[5]CBIPV 3.0'!$B$4:$F$130,3,FALSE)</f>
        <v>50.24</v>
      </c>
      <c r="D13" s="45" t="str">
        <f>VLOOKUP($A13,'[5]CBIPV 3.0'!$B$4:$F$130,4,FALSE)</f>
        <v/>
      </c>
      <c r="F13" s="45" t="str">
        <f>VLOOKUP($A13,'[5]CBIPV 1.0'!$B$4:$F$130,2,FALSE)</f>
        <v>SŜ</v>
      </c>
      <c r="G13" s="15">
        <f>VLOOKUP($A13,'[5]CBIPV 1.0'!$B$4:$F$130,3,FALSE)</f>
        <v>0.14000000000000001</v>
      </c>
      <c r="H13" s="13" t="str">
        <f>VLOOKUP($A13,'[5]CBIPV 1.0'!$B$4:$F$130,4,FALSE)</f>
        <v/>
      </c>
      <c r="I13" s="15" t="str">
        <f>VLOOKUP($A13,'[5]CBIPV 1.0'!$B$4:$F$130,5,FALSE)</f>
        <v>*</v>
      </c>
    </row>
    <row r="14" spans="1:17" s="2" customFormat="1" ht="12.5">
      <c r="A14" s="17" t="s">
        <v>12</v>
      </c>
      <c r="B14" s="45">
        <f>VLOOKUP($A14,'[5]CBIPV 3.0'!$B$4:$F$130,2,FALSE)</f>
        <v>20</v>
      </c>
      <c r="C14" s="15">
        <f>VLOOKUP($A14,'[5]CBIPV 3.0'!$B$4:$F$130,3,FALSE)</f>
        <v>25.26</v>
      </c>
      <c r="D14" s="45" t="str">
        <f>VLOOKUP($A14,'[5]CBIPV 3.0'!$B$4:$F$130,4,FALSE)</f>
        <v>#</v>
      </c>
      <c r="F14" s="45">
        <f>VLOOKUP($A14,'[5]CBIPV 1.0'!$B$4:$F$130,2,FALSE)</f>
        <v>1.33</v>
      </c>
      <c r="G14" s="15">
        <f>VLOOKUP($A14,'[5]CBIPV 1.0'!$B$4:$F$130,3,FALSE)</f>
        <v>0.34</v>
      </c>
      <c r="H14" s="13" t="str">
        <f>VLOOKUP($A14,'[5]CBIPV 1.0'!$B$4:$F$130,4,FALSE)</f>
        <v>.‡</v>
      </c>
      <c r="I14" s="15" t="str">
        <f>VLOOKUP($A14,'[5]CBIPV 1.0'!$B$4:$F$130,5,FALSE)</f>
        <v>*</v>
      </c>
    </row>
    <row r="15" spans="1:17" s="2" customFormat="1" ht="12.5">
      <c r="A15" s="17" t="s">
        <v>55</v>
      </c>
      <c r="B15" s="45">
        <f>VLOOKUP($A15,'[5]CBIPV 3.0'!$B$4:$F$130,2,FALSE)</f>
        <v>0</v>
      </c>
      <c r="C15" s="15" t="str">
        <f>VLOOKUP($A15,'[5]CBIPV 3.0'!$B$4:$F$130,3,FALSE)</f>
        <v>.</v>
      </c>
      <c r="D15" s="45" t="str">
        <f>VLOOKUP($A15,'[5]CBIPV 3.0'!$B$4:$F$130,4,FALSE)</f>
        <v/>
      </c>
      <c r="F15" s="45">
        <f>VLOOKUP($A15,'[5]CBIPV 1.0'!$B$4:$F$130,2,FALSE)</f>
        <v>0</v>
      </c>
      <c r="G15" s="15">
        <f>VLOOKUP($A15,'[5]CBIPV 1.0'!$B$4:$F$130,3,FALSE)</f>
        <v>0</v>
      </c>
      <c r="H15" s="13" t="str">
        <f>VLOOKUP($A15,'[5]CBIPV 1.0'!$B$4:$F$130,4,FALSE)</f>
        <v>.</v>
      </c>
      <c r="I15" s="15" t="str">
        <f>VLOOKUP($A15,'[5]CBIPV 1.0'!$B$4:$F$130,5,FALSE)</f>
        <v>*</v>
      </c>
    </row>
    <row r="16" spans="1:17" s="2" customFormat="1" ht="12.5">
      <c r="A16" s="17"/>
      <c r="B16" s="45"/>
      <c r="C16" s="15"/>
      <c r="D16" s="45"/>
      <c r="F16" s="45"/>
      <c r="G16" s="15"/>
      <c r="H16" s="13"/>
      <c r="I16" s="15"/>
      <c r="N16" s="31"/>
      <c r="O16" s="31"/>
      <c r="P16" s="31"/>
      <c r="Q16" s="31"/>
    </row>
    <row r="17" spans="1:17" s="2" customFormat="1" ht="13">
      <c r="A17" s="40" t="s">
        <v>60</v>
      </c>
      <c r="B17" s="45"/>
      <c r="C17" s="15"/>
      <c r="D17" s="45"/>
      <c r="F17" s="45"/>
      <c r="G17" s="15"/>
      <c r="H17" s="13"/>
      <c r="I17" s="15"/>
      <c r="N17" s="31"/>
      <c r="O17" s="31"/>
      <c r="P17" s="31"/>
      <c r="Q17" s="31"/>
    </row>
    <row r="18" spans="1:17" s="2" customFormat="1" ht="12.5">
      <c r="A18" s="17" t="s">
        <v>219</v>
      </c>
      <c r="B18" s="45">
        <f>VLOOKUP($A18,'[5]CBIPV 3.0'!$B$4:$F$130,2,FALSE)</f>
        <v>20</v>
      </c>
      <c r="C18" s="15">
        <f>VLOOKUP($A18,'[5]CBIPV 3.0'!$B$4:$F$130,3,FALSE)</f>
        <v>26.94</v>
      </c>
      <c r="D18" s="45" t="str">
        <f>VLOOKUP($A18,'[5]CBIPV 3.0'!$B$4:$F$130,4,FALSE)</f>
        <v>#</v>
      </c>
      <c r="F18" s="45">
        <f>VLOOKUP($A18,'[5]CBIPV 1.0'!$B$4:$F$130,2,FALSE)</f>
        <v>0.7</v>
      </c>
      <c r="G18" s="15">
        <f>VLOOKUP($A18,'[5]CBIPV 1.0'!$B$4:$F$130,3,FALSE)</f>
        <v>0.19</v>
      </c>
      <c r="H18" s="13" t="str">
        <f>VLOOKUP($A18,'[5]CBIPV 1.0'!$B$4:$F$130,4,FALSE)</f>
        <v>.‡</v>
      </c>
      <c r="I18" s="15" t="str">
        <f>VLOOKUP($A18,'[5]CBIPV 1.0'!$B$4:$F$130,5,FALSE)</f>
        <v/>
      </c>
      <c r="N18" s="31"/>
      <c r="O18" s="31"/>
      <c r="P18" s="31"/>
      <c r="Q18" s="31"/>
    </row>
    <row r="19" spans="1:17" s="2" customFormat="1" ht="12.5">
      <c r="A19" s="17" t="s">
        <v>13</v>
      </c>
      <c r="B19" s="45" t="str">
        <f>VLOOKUP($A19,'[5]CBIPV 3.0'!$B$4:$F$130,2,FALSE)</f>
        <v>S</v>
      </c>
      <c r="C19" s="15">
        <f>VLOOKUP($A19,'[5]CBIPV 3.0'!$B$4:$F$130,3,FALSE)</f>
        <v>147.91</v>
      </c>
      <c r="D19" s="45" t="str">
        <f>VLOOKUP($A19,'[5]CBIPV 3.0'!$B$4:$F$130,4,FALSE)</f>
        <v/>
      </c>
      <c r="F19" s="45" t="str">
        <f>VLOOKUP($A19,'[5]CBIPV 1.0'!$B$4:$F$130,2,FALSE)</f>
        <v>SŜ</v>
      </c>
      <c r="G19" s="15">
        <f>VLOOKUP($A19,'[5]CBIPV 1.0'!$B$4:$F$130,3,FALSE)</f>
        <v>4.1500000000000004</v>
      </c>
      <c r="H19" s="13" t="str">
        <f>VLOOKUP($A19,'[5]CBIPV 1.0'!$B$4:$F$130,4,FALSE)</f>
        <v/>
      </c>
      <c r="I19" s="15" t="str">
        <f>VLOOKUP($A19,'[5]CBIPV 1.0'!$B$4:$F$130,5,FALSE)</f>
        <v/>
      </c>
      <c r="J19" s="12"/>
      <c r="N19" s="31"/>
      <c r="O19" s="31"/>
      <c r="P19" s="31"/>
      <c r="Q19" s="31"/>
    </row>
    <row r="20" spans="1:17" s="2" customFormat="1" ht="12.5">
      <c r="A20" s="17" t="s">
        <v>14</v>
      </c>
      <c r="B20" s="45" t="str">
        <f>VLOOKUP($A20,'[5]CBIPV 3.0'!$B$4:$F$130,2,FALSE)</f>
        <v>S</v>
      </c>
      <c r="C20" s="15">
        <f>VLOOKUP($A20,'[5]CBIPV 3.0'!$B$4:$F$130,3,FALSE)</f>
        <v>88.69</v>
      </c>
      <c r="D20" s="45" t="str">
        <f>VLOOKUP($A20,'[5]CBIPV 3.0'!$B$4:$F$130,4,FALSE)</f>
        <v/>
      </c>
      <c r="F20" s="45" t="str">
        <f>VLOOKUP($A20,'[5]CBIPV 1.0'!$B$4:$F$130,2,FALSE)</f>
        <v>SŜ</v>
      </c>
      <c r="G20" s="15">
        <f>VLOOKUP($A20,'[5]CBIPV 1.0'!$B$4:$F$130,3,FALSE)</f>
        <v>4</v>
      </c>
      <c r="H20" s="13" t="str">
        <f>VLOOKUP($A20,'[5]CBIPV 1.0'!$B$4:$F$130,4,FALSE)</f>
        <v/>
      </c>
      <c r="I20" s="15" t="str">
        <f>VLOOKUP($A20,'[5]CBIPV 1.0'!$B$4:$F$130,5,FALSE)</f>
        <v/>
      </c>
      <c r="J20" s="12"/>
    </row>
    <row r="21" spans="1:17" s="2" customFormat="1" ht="12.5">
      <c r="A21" s="17" t="s">
        <v>220</v>
      </c>
      <c r="B21" s="45" t="str">
        <f>VLOOKUP($A21,'[5]CBIPV 3.0'!$B$4:$F$130,2,FALSE)</f>
        <v>S</v>
      </c>
      <c r="C21" s="15">
        <f>VLOOKUP($A21,'[5]CBIPV 3.0'!$B$4:$F$130,3,FALSE)</f>
        <v>196.38</v>
      </c>
      <c r="D21" s="45" t="str">
        <f>VLOOKUP($A21,'[5]CBIPV 3.0'!$B$4:$F$130,4,FALSE)</f>
        <v/>
      </c>
      <c r="F21" s="45" t="str">
        <f>VLOOKUP($A21,'[5]CBIPV 1.0'!$B$4:$F$130,2,FALSE)</f>
        <v>SŜ</v>
      </c>
      <c r="G21" s="15">
        <f>VLOOKUP($A21,'[5]CBIPV 1.0'!$B$4:$F$130,3,FALSE)</f>
        <v>8.58</v>
      </c>
      <c r="H21" s="13" t="str">
        <f>VLOOKUP($A21,'[5]CBIPV 1.0'!$B$4:$F$130,4,FALSE)</f>
        <v/>
      </c>
      <c r="I21" s="15" t="str">
        <f>VLOOKUP($A21,'[5]CBIPV 1.0'!$B$4:$F$130,5,FALSE)</f>
        <v/>
      </c>
      <c r="J21" s="12"/>
    </row>
    <row r="22" spans="1:17" s="2" customFormat="1" ht="12.5">
      <c r="A22" s="17"/>
      <c r="B22" s="45"/>
      <c r="C22" s="15"/>
      <c r="D22" s="45"/>
      <c r="F22" s="45"/>
      <c r="G22" s="15"/>
      <c r="H22" s="13"/>
      <c r="I22" s="15"/>
    </row>
    <row r="23" spans="1:17" s="2" customFormat="1" ht="13">
      <c r="A23" s="40" t="s">
        <v>15</v>
      </c>
      <c r="B23" s="45"/>
      <c r="C23" s="15"/>
      <c r="D23" s="45"/>
      <c r="F23" s="45"/>
      <c r="G23" s="15"/>
      <c r="H23" s="13"/>
      <c r="I23" s="15"/>
    </row>
    <row r="24" spans="1:17" s="2" customFormat="1" ht="12.5">
      <c r="A24" s="17" t="s">
        <v>56</v>
      </c>
      <c r="B24" s="45">
        <f>VLOOKUP($A24,'[5]CBIPV 3.0'!$B$4:$F$130,2,FALSE)</f>
        <v>10</v>
      </c>
      <c r="C24" s="15">
        <f>VLOOKUP($A24,'[5]CBIPV 3.0'!$B$4:$F$130,3,FALSE)</f>
        <v>36.42</v>
      </c>
      <c r="D24" s="45" t="str">
        <f>VLOOKUP($A24,'[5]CBIPV 3.0'!$B$4:$F$130,4,FALSE)</f>
        <v>#</v>
      </c>
      <c r="F24" s="45">
        <f>VLOOKUP($A24,'[5]CBIPV 1.0'!$B$4:$F$130,2,FALSE)</f>
        <v>2.11</v>
      </c>
      <c r="G24" s="15">
        <f>VLOOKUP($A24,'[5]CBIPV 1.0'!$B$4:$F$130,3,FALSE)</f>
        <v>0.78</v>
      </c>
      <c r="H24" s="13" t="str">
        <f>VLOOKUP($A24,'[5]CBIPV 1.0'!$B$4:$F$130,4,FALSE)</f>
        <v>.‡</v>
      </c>
      <c r="I24" s="15" t="str">
        <f>VLOOKUP($A24,'[5]CBIPV 1.0'!$B$4:$F$130,5,FALSE)</f>
        <v>*</v>
      </c>
    </row>
    <row r="25" spans="1:17" s="2" customFormat="1" ht="12.5">
      <c r="A25" s="17" t="s">
        <v>57</v>
      </c>
      <c r="B25" s="45">
        <f>VLOOKUP($A25,'[5]CBIPV 3.0'!$B$4:$F$130,2,FALSE)</f>
        <v>13</v>
      </c>
      <c r="C25" s="15">
        <f>VLOOKUP($A25,'[5]CBIPV 3.0'!$B$4:$F$130,3,FALSE)</f>
        <v>33.19</v>
      </c>
      <c r="D25" s="45" t="str">
        <f>VLOOKUP($A25,'[5]CBIPV 3.0'!$B$4:$F$130,4,FALSE)</f>
        <v>#</v>
      </c>
      <c r="F25" s="45">
        <f>VLOOKUP($A25,'[5]CBIPV 1.0'!$B$4:$F$130,2,FALSE)</f>
        <v>0.66</v>
      </c>
      <c r="G25" s="15">
        <f>VLOOKUP($A25,'[5]CBIPV 1.0'!$B$4:$F$130,3,FALSE)</f>
        <v>0.22</v>
      </c>
      <c r="H25" s="13" t="str">
        <f>VLOOKUP($A25,'[5]CBIPV 1.0'!$B$4:$F$130,4,FALSE)</f>
        <v>.‡</v>
      </c>
      <c r="I25" s="15" t="str">
        <f>VLOOKUP($A25,'[5]CBIPV 1.0'!$B$4:$F$130,5,FALSE)</f>
        <v/>
      </c>
    </row>
    <row r="26" spans="1:17" s="2" customFormat="1" ht="12.5">
      <c r="A26" s="17" t="s">
        <v>16</v>
      </c>
      <c r="B26" s="45" t="str">
        <f>VLOOKUP($A26,'[5]CBIPV 3.0'!$B$4:$F$130,2,FALSE)</f>
        <v>S</v>
      </c>
      <c r="C26" s="15">
        <f>VLOOKUP($A26,'[5]CBIPV 3.0'!$B$4:$F$130,3,FALSE)</f>
        <v>138.4</v>
      </c>
      <c r="D26" s="45" t="str">
        <f>VLOOKUP($A26,'[5]CBIPV 3.0'!$B$4:$F$130,4,FALSE)</f>
        <v/>
      </c>
      <c r="F26" s="45" t="str">
        <f>VLOOKUP($A26,'[5]CBIPV 1.0'!$B$4:$F$130,2,FALSE)</f>
        <v>SŜ</v>
      </c>
      <c r="G26" s="15">
        <f>VLOOKUP($A26,'[5]CBIPV 1.0'!$B$4:$F$130,3,FALSE)</f>
        <v>0.1</v>
      </c>
      <c r="H26" s="13" t="str">
        <f>VLOOKUP($A26,'[5]CBIPV 1.0'!$B$4:$F$130,4,FALSE)</f>
        <v/>
      </c>
      <c r="I26" s="15" t="str">
        <f>VLOOKUP($A26,'[5]CBIPV 1.0'!$B$4:$F$130,5,FALSE)</f>
        <v>*</v>
      </c>
    </row>
    <row r="27" spans="1:17" s="2" customFormat="1" ht="12.5">
      <c r="A27" s="17"/>
      <c r="B27" s="45"/>
      <c r="C27" s="15"/>
      <c r="D27" s="45"/>
      <c r="F27" s="45"/>
      <c r="G27" s="15"/>
      <c r="H27" s="13"/>
      <c r="I27" s="15"/>
    </row>
    <row r="28" spans="1:17" s="2" customFormat="1" ht="13">
      <c r="A28" s="40" t="s">
        <v>17</v>
      </c>
      <c r="B28" s="45"/>
      <c r="C28" s="15"/>
      <c r="D28" s="45"/>
      <c r="F28" s="45"/>
      <c r="G28" s="15"/>
      <c r="H28" s="13"/>
      <c r="I28" s="15"/>
    </row>
    <row r="29" spans="1:17" s="2" customFormat="1" ht="12.5">
      <c r="A29" s="17" t="s">
        <v>18</v>
      </c>
      <c r="B29" s="45">
        <f>VLOOKUP($A29,'[5]CBIPV 3.0'!$B$4:$F$130,2,FALSE)</f>
        <v>16</v>
      </c>
      <c r="C29" s="15">
        <f>VLOOKUP($A29,'[5]CBIPV 3.0'!$B$4:$F$130,3,FALSE)</f>
        <v>32.36</v>
      </c>
      <c r="D29" s="45" t="str">
        <f>VLOOKUP($A29,'[5]CBIPV 3.0'!$B$4:$F$130,4,FALSE)</f>
        <v>#</v>
      </c>
      <c r="F29" s="45">
        <f>VLOOKUP($A29,'[5]CBIPV 1.0'!$B$4:$F$130,2,FALSE)</f>
        <v>0.75</v>
      </c>
      <c r="G29" s="15">
        <f>VLOOKUP($A29,'[5]CBIPV 1.0'!$B$4:$F$130,3,FALSE)</f>
        <v>0.25</v>
      </c>
      <c r="H29" s="13" t="str">
        <f>VLOOKUP($A29,'[5]CBIPV 1.0'!$B$4:$F$130,4,FALSE)</f>
        <v>.‡</v>
      </c>
      <c r="I29" s="15" t="str">
        <f>VLOOKUP($A29,'[5]CBIPV 1.0'!$B$4:$F$130,5,FALSE)</f>
        <v/>
      </c>
    </row>
    <row r="30" spans="1:17" s="2" customFormat="1" ht="12.5">
      <c r="A30" s="17" t="s">
        <v>19</v>
      </c>
      <c r="B30" s="45">
        <f>VLOOKUP($A30,'[5]CBIPV 3.0'!$B$4:$F$130,2,FALSE)</f>
        <v>8</v>
      </c>
      <c r="C30" s="15">
        <f>VLOOKUP($A30,'[5]CBIPV 3.0'!$B$4:$F$130,3,FALSE)</f>
        <v>42.33</v>
      </c>
      <c r="D30" s="45" t="str">
        <f>VLOOKUP($A30,'[5]CBIPV 3.0'!$B$4:$F$130,4,FALSE)</f>
        <v>#</v>
      </c>
      <c r="F30" s="45">
        <f>VLOOKUP($A30,'[5]CBIPV 1.0'!$B$4:$F$130,2,FALSE)</f>
        <v>2.0499999999999998</v>
      </c>
      <c r="G30" s="15">
        <f>VLOOKUP($A30,'[5]CBIPV 1.0'!$B$4:$F$130,3,FALSE)</f>
        <v>0.87</v>
      </c>
      <c r="H30" s="13" t="str">
        <f>VLOOKUP($A30,'[5]CBIPV 1.0'!$B$4:$F$130,4,FALSE)</f>
        <v>.‡</v>
      </c>
      <c r="I30" s="15" t="str">
        <f>VLOOKUP($A30,'[5]CBIPV 1.0'!$B$4:$F$130,5,FALSE)</f>
        <v>*</v>
      </c>
    </row>
    <row r="31" spans="1:17" s="2" customFormat="1" ht="12.5">
      <c r="A31" s="17" t="s">
        <v>20</v>
      </c>
      <c r="B31" s="45" t="str">
        <f>VLOOKUP($A31,'[5]CBIPV 3.0'!$B$4:$F$130,2,FALSE)</f>
        <v>S</v>
      </c>
      <c r="C31" s="15">
        <f>VLOOKUP($A31,'[5]CBIPV 3.0'!$B$4:$F$130,3,FALSE)</f>
        <v>72.42</v>
      </c>
      <c r="D31" s="45" t="str">
        <f>VLOOKUP($A31,'[5]CBIPV 3.0'!$B$4:$F$130,4,FALSE)</f>
        <v/>
      </c>
      <c r="F31" s="45" t="str">
        <f>VLOOKUP($A31,'[5]CBIPV 1.0'!$B$4:$F$130,2,FALSE)</f>
        <v>SŜ</v>
      </c>
      <c r="G31" s="15">
        <f>VLOOKUP($A31,'[5]CBIPV 1.0'!$B$4:$F$130,3,FALSE)</f>
        <v>1.04</v>
      </c>
      <c r="H31" s="13" t="str">
        <f>VLOOKUP($A31,'[5]CBIPV 1.0'!$B$4:$F$130,4,FALSE)</f>
        <v/>
      </c>
      <c r="I31" s="15" t="str">
        <f>VLOOKUP($A31,'[5]CBIPV 1.0'!$B$4:$F$130,5,FALSE)</f>
        <v/>
      </c>
    </row>
    <row r="32" spans="1:17" s="2" customFormat="1" ht="12.5">
      <c r="A32" s="17" t="s">
        <v>37</v>
      </c>
      <c r="B32" s="45" t="str">
        <f>VLOOKUP($A32,'[5]CBIPV 3.0'!$B$4:$F$130,2,FALSE)</f>
        <v>S</v>
      </c>
      <c r="C32" s="15">
        <f>VLOOKUP($A32,'[5]CBIPV 3.0'!$B$4:$F$130,3,FALSE)</f>
        <v>123.7</v>
      </c>
      <c r="D32" s="45" t="str">
        <f>VLOOKUP($A32,'[5]CBIPV 3.0'!$B$4:$F$130,4,FALSE)</f>
        <v/>
      </c>
      <c r="F32" s="45" t="str">
        <f>VLOOKUP($A32,'[5]CBIPV 1.0'!$B$4:$F$130,2,FALSE)</f>
        <v>SŜ</v>
      </c>
      <c r="G32" s="15">
        <f>VLOOKUP($A32,'[5]CBIPV 1.0'!$B$4:$F$130,3,FALSE)</f>
        <v>0.21</v>
      </c>
      <c r="H32" s="13" t="str">
        <f>VLOOKUP($A32,'[5]CBIPV 1.0'!$B$4:$F$130,4,FALSE)</f>
        <v/>
      </c>
      <c r="I32" s="15" t="str">
        <f>VLOOKUP($A32,'[5]CBIPV 1.0'!$B$4:$F$130,5,FALSE)</f>
        <v>*</v>
      </c>
    </row>
    <row r="33" spans="1:10" s="2" customFormat="1" ht="12.5">
      <c r="A33" s="17" t="s">
        <v>218</v>
      </c>
      <c r="B33" s="45" t="str">
        <f>VLOOKUP($A33,'[5]CBIPV 3.0'!$B$4:$F$130,2,FALSE)</f>
        <v>S</v>
      </c>
      <c r="C33" s="15">
        <f>VLOOKUP($A33,'[5]CBIPV 3.0'!$B$4:$F$130,3,FALSE)</f>
        <v>123.7</v>
      </c>
      <c r="D33" s="45" t="str">
        <f>VLOOKUP($A33,'[5]CBIPV 3.0'!$B$4:$F$130,4,FALSE)</f>
        <v/>
      </c>
      <c r="F33" s="45" t="str">
        <f>VLOOKUP($A33,'[5]CBIPV 1.0'!$B$4:$F$130,2,FALSE)</f>
        <v>SŜ</v>
      </c>
      <c r="G33" s="15">
        <f>VLOOKUP($A33,'[5]CBIPV 1.0'!$B$4:$F$130,3,FALSE)</f>
        <v>0.19</v>
      </c>
      <c r="H33" s="13" t="str">
        <f>VLOOKUP($A33,'[5]CBIPV 1.0'!$B$4:$F$130,4,FALSE)</f>
        <v/>
      </c>
      <c r="I33" s="15" t="str">
        <f>VLOOKUP($A33,'[5]CBIPV 1.0'!$B$4:$F$130,5,FALSE)</f>
        <v>*</v>
      </c>
    </row>
    <row r="34" spans="1:10" s="2" customFormat="1" ht="12.5">
      <c r="A34" s="41"/>
      <c r="B34" s="45"/>
      <c r="C34" s="15"/>
      <c r="D34" s="45"/>
      <c r="F34" s="45"/>
      <c r="G34" s="15"/>
      <c r="H34" s="13"/>
      <c r="I34" s="15"/>
    </row>
    <row r="35" spans="1:10" s="2" customFormat="1" ht="13">
      <c r="A35" s="42" t="s">
        <v>45</v>
      </c>
      <c r="B35" s="45"/>
      <c r="C35" s="15"/>
      <c r="D35" s="45"/>
      <c r="F35" s="45"/>
      <c r="G35" s="15"/>
      <c r="H35" s="13"/>
      <c r="I35" s="15"/>
    </row>
    <row r="36" spans="1:10" s="2" customFormat="1" ht="12.5">
      <c r="A36" s="28" t="s">
        <v>61</v>
      </c>
      <c r="B36" s="45" t="str">
        <f>VLOOKUP($A36,'[5]CBIPV 3.0'!$B$4:$F$130,2,FALSE)</f>
        <v>S</v>
      </c>
      <c r="C36" s="15">
        <f>VLOOKUP($A36,'[5]CBIPV 3.0'!$B$4:$F$130,3,FALSE)</f>
        <v>82.75</v>
      </c>
      <c r="D36" s="45" t="str">
        <f>VLOOKUP($A36,'[5]CBIPV 3.0'!$B$4:$F$130,4,FALSE)</f>
        <v/>
      </c>
      <c r="F36" s="45" t="str">
        <f>VLOOKUP($A36,'[5]CBIPV 1.0'!$B$4:$F$130,2,FALSE)</f>
        <v>SŜ</v>
      </c>
      <c r="G36" s="15">
        <f>VLOOKUP($A36,'[5]CBIPV 1.0'!$B$4:$F$130,3,FALSE)</f>
        <v>2.12</v>
      </c>
      <c r="H36" s="13" t="str">
        <f>VLOOKUP($A36,'[5]CBIPV 1.0'!$B$4:$F$130,4,FALSE)</f>
        <v/>
      </c>
      <c r="I36" s="15" t="str">
        <f>VLOOKUP($A36,'[5]CBIPV 1.0'!$B$4:$F$130,5,FALSE)</f>
        <v/>
      </c>
    </row>
    <row r="37" spans="1:10" s="2" customFormat="1" ht="12.5">
      <c r="A37" s="28" t="s">
        <v>62</v>
      </c>
      <c r="B37" s="45">
        <f>VLOOKUP($A37,'[5]CBIPV 3.0'!$B$4:$F$130,2,FALSE)</f>
        <v>21</v>
      </c>
      <c r="C37" s="15">
        <f>VLOOKUP($A37,'[5]CBIPV 3.0'!$B$4:$F$130,3,FALSE)</f>
        <v>27.12</v>
      </c>
      <c r="D37" s="45" t="str">
        <f>VLOOKUP($A37,'[5]CBIPV 3.0'!$B$4:$F$130,4,FALSE)</f>
        <v>#</v>
      </c>
      <c r="F37" s="45">
        <f>VLOOKUP($A37,'[5]CBIPV 1.0'!$B$4:$F$130,2,FALSE)</f>
        <v>0.72</v>
      </c>
      <c r="G37" s="15">
        <f>VLOOKUP($A37,'[5]CBIPV 1.0'!$B$4:$F$130,3,FALSE)</f>
        <v>0.2</v>
      </c>
      <c r="H37" s="13" t="str">
        <f>VLOOKUP($A37,'[5]CBIPV 1.0'!$B$4:$F$130,4,FALSE)</f>
        <v>.‡</v>
      </c>
      <c r="I37" s="15" t="str">
        <f>VLOOKUP($A37,'[5]CBIPV 1.0'!$B$4:$F$130,5,FALSE)</f>
        <v/>
      </c>
    </row>
    <row r="38" spans="1:10" s="2" customFormat="1" ht="13">
      <c r="A38" s="42"/>
      <c r="B38" s="45"/>
      <c r="C38" s="15"/>
      <c r="D38" s="45"/>
      <c r="F38" s="45"/>
      <c r="G38" s="15"/>
      <c r="H38" s="13"/>
      <c r="I38" s="15"/>
    </row>
    <row r="39" spans="1:10" s="2" customFormat="1" ht="13">
      <c r="A39" s="30" t="s">
        <v>47</v>
      </c>
      <c r="B39" s="45"/>
      <c r="C39" s="15"/>
      <c r="D39" s="45"/>
      <c r="E39" s="31"/>
      <c r="F39" s="45"/>
      <c r="G39" s="15"/>
      <c r="H39" s="13"/>
      <c r="I39" s="15"/>
      <c r="J39" s="31"/>
    </row>
    <row r="40" spans="1:10" s="2" customFormat="1" ht="12.5">
      <c r="A40" s="56" t="s">
        <v>46</v>
      </c>
      <c r="B40" s="45">
        <f>VLOOKUP($A40,'[5]CBIPV 3.0'!$B$4:$F$130,2,FALSE)</f>
        <v>24</v>
      </c>
      <c r="C40" s="15">
        <f>VLOOKUP($A40,'[5]CBIPV 3.0'!$B$4:$F$130,3,FALSE)</f>
        <v>25</v>
      </c>
      <c r="D40" s="45" t="str">
        <f>VLOOKUP($A40,'[5]CBIPV 3.0'!$B$4:$F$130,4,FALSE)</f>
        <v>#</v>
      </c>
      <c r="E40" s="31"/>
      <c r="F40" s="45">
        <f>VLOOKUP($A40,'[5]CBIPV 1.0'!$B$4:$F$130,2,FALSE)</f>
        <v>0.79</v>
      </c>
      <c r="G40" s="15">
        <f>VLOOKUP($A40,'[5]CBIPV 1.0'!$B$4:$F$130,3,FALSE)</f>
        <v>0.2</v>
      </c>
      <c r="H40" s="13" t="str">
        <f>VLOOKUP($A40,'[5]CBIPV 1.0'!$B$4:$F$130,4,FALSE)</f>
        <v>.‡</v>
      </c>
      <c r="I40" s="15" t="str">
        <f>VLOOKUP($A40,'[5]CBIPV 1.0'!$B$4:$F$130,5,FALSE)</f>
        <v/>
      </c>
      <c r="J40" s="31"/>
    </row>
    <row r="41" spans="1:10" s="2" customFormat="1" ht="12.5">
      <c r="A41" s="56" t="s">
        <v>320</v>
      </c>
      <c r="B41" s="45" t="str">
        <f>VLOOKUP($A41,'[5]CBIPV 3.0'!$B$4:$F$130,2,FALSE)</f>
        <v>S</v>
      </c>
      <c r="C41" s="15">
        <f>VLOOKUP($A41,'[5]CBIPV 3.0'!$B$4:$F$130,3,FALSE)</f>
        <v>54.54</v>
      </c>
      <c r="D41" s="45" t="str">
        <f>VLOOKUP($A41,'[5]CBIPV 3.0'!$B$4:$F$130,4,FALSE)</f>
        <v/>
      </c>
      <c r="E41" s="31"/>
      <c r="F41" s="45" t="str">
        <f>VLOOKUP($A41,'[5]CBIPV 1.0'!$B$4:$F$130,2,FALSE)</f>
        <v>SŜ</v>
      </c>
      <c r="G41" s="15">
        <f>VLOOKUP($A41,'[5]CBIPV 1.0'!$B$4:$F$130,3,FALSE)</f>
        <v>0.11</v>
      </c>
      <c r="H41" s="13" t="str">
        <f>VLOOKUP($A41,'[5]CBIPV 1.0'!$B$4:$F$130,4,FALSE)</f>
        <v/>
      </c>
      <c r="I41" s="15" t="str">
        <f>VLOOKUP($A41,'[5]CBIPV 1.0'!$B$4:$F$130,5,FALSE)</f>
        <v>*</v>
      </c>
      <c r="J41" s="31"/>
    </row>
    <row r="42" spans="1:10" s="2" customFormat="1" ht="12.5">
      <c r="A42" s="56" t="s">
        <v>321</v>
      </c>
      <c r="B42" s="45" t="str">
        <f>VLOOKUP($A42,'[5]CBIPV 3.0'!$B$4:$F$130,2,FALSE)</f>
        <v>S</v>
      </c>
      <c r="C42" s="15">
        <f>VLOOKUP($A42,'[5]CBIPV 3.0'!$B$4:$F$130,3,FALSE)</f>
        <v>54.31</v>
      </c>
      <c r="D42" s="45" t="str">
        <f>VLOOKUP($A42,'[5]CBIPV 3.0'!$B$4:$F$130,4,FALSE)</f>
        <v/>
      </c>
      <c r="E42" s="31"/>
      <c r="F42" s="45" t="str">
        <f>VLOOKUP($A42,'[5]CBIPV 1.0'!$B$4:$F$130,2,FALSE)</f>
        <v>SŜ</v>
      </c>
      <c r="G42" s="15">
        <f>VLOOKUP($A42,'[5]CBIPV 1.0'!$B$4:$F$130,3,FALSE)</f>
        <v>0.78</v>
      </c>
      <c r="H42" s="13" t="str">
        <f>VLOOKUP($A42,'[5]CBIPV 1.0'!$B$4:$F$130,4,FALSE)</f>
        <v/>
      </c>
      <c r="I42" s="15" t="str">
        <f>VLOOKUP($A42,'[5]CBIPV 1.0'!$B$4:$F$130,5,FALSE)</f>
        <v/>
      </c>
      <c r="J42" s="31"/>
    </row>
    <row r="43" spans="1:10" s="2" customFormat="1" ht="12.5">
      <c r="A43" s="56" t="s">
        <v>322</v>
      </c>
      <c r="B43" s="45">
        <f>VLOOKUP($A43,'[5]CBIPV 3.0'!$B$4:$F$130,2,FALSE)</f>
        <v>14</v>
      </c>
      <c r="C43" s="15">
        <f>VLOOKUP($A43,'[5]CBIPV 3.0'!$B$4:$F$130,3,FALSE)</f>
        <v>33.96</v>
      </c>
      <c r="D43" s="45" t="str">
        <f>VLOOKUP($A43,'[5]CBIPV 3.0'!$B$4:$F$130,4,FALSE)</f>
        <v>#</v>
      </c>
      <c r="E43" s="31"/>
      <c r="F43" s="45">
        <f>VLOOKUP($A43,'[5]CBIPV 1.0'!$B$4:$F$130,2,FALSE)</f>
        <v>6.52</v>
      </c>
      <c r="G43" s="15">
        <f>VLOOKUP($A43,'[5]CBIPV 1.0'!$B$4:$F$130,3,FALSE)</f>
        <v>2.29</v>
      </c>
      <c r="H43" s="13" t="str">
        <f>VLOOKUP($A43,'[5]CBIPV 1.0'!$B$4:$F$130,4,FALSE)</f>
        <v>.‡</v>
      </c>
      <c r="I43" s="15" t="str">
        <f>VLOOKUP($A43,'[5]CBIPV 1.0'!$B$4:$F$130,5,FALSE)</f>
        <v>*</v>
      </c>
      <c r="J43" s="31"/>
    </row>
    <row r="44" spans="1:10" s="2" customFormat="1" ht="12.5">
      <c r="A44" s="41"/>
      <c r="B44" s="45"/>
      <c r="C44" s="15"/>
      <c r="D44" s="45"/>
      <c r="F44" s="45"/>
      <c r="G44" s="15"/>
      <c r="H44" s="13"/>
      <c r="I44" s="15"/>
    </row>
    <row r="45" spans="1:10" s="2" customFormat="1" ht="13">
      <c r="A45" s="40" t="s">
        <v>21</v>
      </c>
      <c r="B45" s="45"/>
      <c r="C45" s="15"/>
      <c r="D45" s="45"/>
      <c r="F45" s="45"/>
      <c r="G45" s="15"/>
      <c r="H45" s="13"/>
      <c r="I45" s="15"/>
    </row>
    <row r="46" spans="1:10" s="2" customFormat="1" ht="12.5">
      <c r="A46" s="17" t="s">
        <v>22</v>
      </c>
      <c r="B46" s="45" t="str">
        <f>VLOOKUP($A46,'[5]CBIPV 3.0'!$B$4:$F$130,2,FALSE)</f>
        <v>S</v>
      </c>
      <c r="C46" s="15">
        <f>VLOOKUP($A46,'[5]CBIPV 3.0'!$B$4:$F$130,3,FALSE)</f>
        <v>54.54</v>
      </c>
      <c r="D46" s="45" t="str">
        <f>VLOOKUP($A46,'[5]CBIPV 3.0'!$B$4:$F$130,4,FALSE)</f>
        <v/>
      </c>
      <c r="F46" s="45" t="str">
        <f>VLOOKUP($A46,'[5]CBIPV 1.0'!$B$4:$F$130,2,FALSE)</f>
        <v>SŜ</v>
      </c>
      <c r="G46" s="15">
        <f>VLOOKUP($A46,'[5]CBIPV 1.0'!$B$4:$F$130,3,FALSE)</f>
        <v>0.11</v>
      </c>
      <c r="H46" s="13" t="str">
        <f>VLOOKUP($A46,'[5]CBIPV 1.0'!$B$4:$F$130,4,FALSE)</f>
        <v/>
      </c>
      <c r="I46" s="15" t="str">
        <f>VLOOKUP($A46,'[5]CBIPV 1.0'!$B$4:$F$130,5,FALSE)</f>
        <v>*</v>
      </c>
    </row>
    <row r="47" spans="1:10" s="2" customFormat="1" ht="12.5">
      <c r="A47" s="17" t="s">
        <v>41</v>
      </c>
      <c r="B47" s="45">
        <f>VLOOKUP($A47,'[5]CBIPV 3.0'!$B$4:$F$130,2,FALSE)</f>
        <v>8</v>
      </c>
      <c r="C47" s="15">
        <f>VLOOKUP($A47,'[5]CBIPV 3.0'!$B$4:$F$130,3,FALSE)</f>
        <v>43.24</v>
      </c>
      <c r="D47" s="45" t="str">
        <f>VLOOKUP($A47,'[5]CBIPV 3.0'!$B$4:$F$130,4,FALSE)</f>
        <v>#</v>
      </c>
      <c r="F47" s="45">
        <f>VLOOKUP($A47,'[5]CBIPV 1.0'!$B$4:$F$130,2,FALSE)</f>
        <v>10.66</v>
      </c>
      <c r="G47" s="15">
        <f>VLOOKUP($A47,'[5]CBIPV 1.0'!$B$4:$F$130,3,FALSE)</f>
        <v>4.4800000000000004</v>
      </c>
      <c r="H47" s="13" t="str">
        <f>VLOOKUP($A47,'[5]CBIPV 1.0'!$B$4:$F$130,4,FALSE)</f>
        <v>.‡</v>
      </c>
      <c r="I47" s="15" t="str">
        <f>VLOOKUP($A47,'[5]CBIPV 1.0'!$B$4:$F$130,5,FALSE)</f>
        <v>*</v>
      </c>
    </row>
    <row r="48" spans="1:10" s="2" customFormat="1" ht="12.5">
      <c r="A48" s="17" t="s">
        <v>59</v>
      </c>
      <c r="B48" s="45" t="str">
        <f>VLOOKUP($A48,'[5]CBIPV 3.0'!$B$4:$F$130,2,FALSE)</f>
        <v>S</v>
      </c>
      <c r="C48" s="15">
        <f>VLOOKUP($A48,'[5]CBIPV 3.0'!$B$4:$F$130,3,FALSE)</f>
        <v>94.82</v>
      </c>
      <c r="D48" s="45" t="str">
        <f>VLOOKUP($A48,'[5]CBIPV 3.0'!$B$4:$F$130,4,FALSE)</f>
        <v/>
      </c>
      <c r="F48" s="45" t="str">
        <f>VLOOKUP($A48,'[5]CBIPV 1.0'!$B$4:$F$130,2,FALSE)</f>
        <v>SŜ</v>
      </c>
      <c r="G48" s="15">
        <f>VLOOKUP($A48,'[5]CBIPV 1.0'!$B$4:$F$130,3,FALSE)</f>
        <v>4.28</v>
      </c>
      <c r="H48" s="13" t="str">
        <f>VLOOKUP($A48,'[5]CBIPV 1.0'!$B$4:$F$130,4,FALSE)</f>
        <v/>
      </c>
      <c r="I48" s="15" t="str">
        <f>VLOOKUP($A48,'[5]CBIPV 1.0'!$B$4:$F$130,5,FALSE)</f>
        <v/>
      </c>
    </row>
    <row r="49" spans="1:11" s="2" customFormat="1" ht="12.5">
      <c r="A49" s="17" t="s">
        <v>23</v>
      </c>
      <c r="B49" s="45" t="str">
        <f>VLOOKUP($A49,'[5]CBIPV 3.0'!$B$4:$F$130,2,FALSE)</f>
        <v>S</v>
      </c>
      <c r="C49" s="15">
        <f>VLOOKUP($A49,'[5]CBIPV 3.0'!$B$4:$F$130,3,FALSE)</f>
        <v>124.45</v>
      </c>
      <c r="D49" s="45" t="str">
        <f>VLOOKUP($A49,'[5]CBIPV 3.0'!$B$4:$F$130,4,FALSE)</f>
        <v/>
      </c>
      <c r="F49" s="45" t="str">
        <f>VLOOKUP($A49,'[5]CBIPV 1.0'!$B$4:$F$130,2,FALSE)</f>
        <v>SŜ</v>
      </c>
      <c r="G49" s="15">
        <f>VLOOKUP($A49,'[5]CBIPV 1.0'!$B$4:$F$130,3,FALSE)</f>
        <v>1.59</v>
      </c>
      <c r="H49" s="13" t="str">
        <f>VLOOKUP($A49,'[5]CBIPV 1.0'!$B$4:$F$130,4,FALSE)</f>
        <v/>
      </c>
      <c r="I49" s="15" t="str">
        <f>VLOOKUP($A49,'[5]CBIPV 1.0'!$B$4:$F$130,5,FALSE)</f>
        <v/>
      </c>
    </row>
    <row r="50" spans="1:11" s="2" customFormat="1" ht="12.5">
      <c r="A50" s="17" t="s">
        <v>221</v>
      </c>
      <c r="B50" s="45">
        <f>VLOOKUP($A50,'[5]CBIPV 3.0'!$B$4:$F$130,2,FALSE)</f>
        <v>8</v>
      </c>
      <c r="C50" s="15">
        <f>VLOOKUP($A50,'[5]CBIPV 3.0'!$B$4:$F$130,3,FALSE)</f>
        <v>37.44</v>
      </c>
      <c r="D50" s="45" t="str">
        <f>VLOOKUP($A50,'[5]CBIPV 3.0'!$B$4:$F$130,4,FALSE)</f>
        <v>#</v>
      </c>
      <c r="F50" s="45">
        <f>VLOOKUP($A50,'[5]CBIPV 1.0'!$B$4:$F$130,2,FALSE)</f>
        <v>2.09</v>
      </c>
      <c r="G50" s="15">
        <f>VLOOKUP($A50,'[5]CBIPV 1.0'!$B$4:$F$130,3,FALSE)</f>
        <v>0.8</v>
      </c>
      <c r="H50" s="13" t="str">
        <f>VLOOKUP($A50,'[5]CBIPV 1.0'!$B$4:$F$130,4,FALSE)</f>
        <v>.‡</v>
      </c>
      <c r="I50" s="15" t="str">
        <f>VLOOKUP($A50,'[5]CBIPV 1.0'!$B$4:$F$130,5,FALSE)</f>
        <v>*</v>
      </c>
    </row>
    <row r="51" spans="1:11" s="2" customFormat="1" ht="12.5">
      <c r="A51" s="17"/>
      <c r="B51" s="45"/>
      <c r="C51" s="15"/>
      <c r="D51" s="45"/>
      <c r="F51" s="45"/>
      <c r="G51" s="15"/>
      <c r="H51" s="13"/>
      <c r="I51" s="15"/>
    </row>
    <row r="52" spans="1:11" s="2" customFormat="1" ht="13">
      <c r="A52" s="40" t="s">
        <v>24</v>
      </c>
      <c r="B52" s="45"/>
      <c r="C52" s="15"/>
      <c r="D52" s="45"/>
      <c r="F52" s="45"/>
      <c r="G52" s="15"/>
      <c r="H52" s="13"/>
      <c r="I52" s="15"/>
    </row>
    <row r="53" spans="1:11" s="2" customFormat="1" ht="12.5">
      <c r="A53" s="17" t="s">
        <v>206</v>
      </c>
      <c r="B53" s="45">
        <f>VLOOKUP($A53,'[5]CBIPV 3.0'!$B$4:$F$130,2,FALSE)</f>
        <v>3</v>
      </c>
      <c r="C53" s="15">
        <f>VLOOKUP($A53,'[5]CBIPV 3.0'!$B$4:$F$130,3,FALSE)</f>
        <v>45.56</v>
      </c>
      <c r="D53" s="45" t="str">
        <f>VLOOKUP($A53,'[5]CBIPV 3.0'!$B$4:$F$130,4,FALSE)</f>
        <v>#</v>
      </c>
      <c r="F53" s="45">
        <f>VLOOKUP($A53,'[5]CBIPV 1.0'!$B$4:$F$130,2,FALSE)</f>
        <v>1.1599999999999999</v>
      </c>
      <c r="G53" s="15">
        <f>VLOOKUP($A53,'[5]CBIPV 1.0'!$B$4:$F$130,3,FALSE)</f>
        <v>0.53</v>
      </c>
      <c r="H53" s="13" t="str">
        <f>VLOOKUP($A53,'[5]CBIPV 1.0'!$B$4:$F$130,4,FALSE)</f>
        <v>.‡</v>
      </c>
      <c r="I53" s="15" t="str">
        <f>VLOOKUP($A53,'[5]CBIPV 1.0'!$B$4:$F$130,5,FALSE)</f>
        <v/>
      </c>
    </row>
    <row r="54" spans="1:11" s="156" customFormat="1" ht="12.5">
      <c r="A54" s="17" t="s">
        <v>26</v>
      </c>
      <c r="B54" s="45" t="str">
        <f>VLOOKUP($A54,'[5]CBIPV 3.0'!$B$4:$F$130,2,FALSE)</f>
        <v>S</v>
      </c>
      <c r="C54" s="15">
        <f>VLOOKUP($A54,'[5]CBIPV 3.0'!$B$4:$F$130,3,FALSE)</f>
        <v>101.76</v>
      </c>
      <c r="D54" s="45" t="str">
        <f>VLOOKUP($A54,'[5]CBIPV 3.0'!$B$4:$F$130,4,FALSE)</f>
        <v/>
      </c>
      <c r="F54" s="45" t="str">
        <f>VLOOKUP($A54,'[5]CBIPV 1.0'!$B$4:$F$130,2,FALSE)</f>
        <v>SŜ</v>
      </c>
      <c r="G54" s="15">
        <f>VLOOKUP($A54,'[5]CBIPV 1.0'!$B$4:$F$130,3,FALSE)</f>
        <v>0.1</v>
      </c>
      <c r="H54" s="13" t="str">
        <f>VLOOKUP($A54,'[5]CBIPV 1.0'!$B$4:$F$130,4,FALSE)</f>
        <v/>
      </c>
      <c r="I54" s="15" t="str">
        <f>VLOOKUP($A54,'[5]CBIPV 1.0'!$B$4:$F$130,5,FALSE)</f>
        <v>*</v>
      </c>
    </row>
    <row r="55" spans="1:11" s="156" customFormat="1" ht="12.5">
      <c r="A55" s="17" t="s">
        <v>27</v>
      </c>
      <c r="B55" s="45" t="str">
        <f>VLOOKUP($A55,'[5]CBIPV 3.0'!$B$4:$F$130,2,FALSE)</f>
        <v>S</v>
      </c>
      <c r="C55" s="15">
        <f>VLOOKUP($A55,'[5]CBIPV 3.0'!$B$4:$F$130,3,FALSE)</f>
        <v>67.55</v>
      </c>
      <c r="D55" s="45" t="str">
        <f>VLOOKUP($A55,'[5]CBIPV 3.0'!$B$4:$F$130,4,FALSE)</f>
        <v/>
      </c>
      <c r="F55" s="45" t="str">
        <f>VLOOKUP($A55,'[5]CBIPV 1.0'!$B$4:$F$130,2,FALSE)</f>
        <v>SŜ</v>
      </c>
      <c r="G55" s="15">
        <f>VLOOKUP($A55,'[5]CBIPV 1.0'!$B$4:$F$130,3,FALSE)</f>
        <v>0.24</v>
      </c>
      <c r="H55" s="13" t="str">
        <f>VLOOKUP($A55,'[5]CBIPV 1.0'!$B$4:$F$130,4,FALSE)</f>
        <v/>
      </c>
      <c r="I55" s="15" t="str">
        <f>VLOOKUP($A55,'[5]CBIPV 1.0'!$B$4:$F$130,5,FALSE)</f>
        <v/>
      </c>
    </row>
    <row r="56" spans="1:11" s="2" customFormat="1" ht="12.5">
      <c r="A56" s="17" t="s">
        <v>25</v>
      </c>
      <c r="B56" s="45">
        <f>VLOOKUP($A56,'[5]CBIPV 3.0'!$B$4:$F$130,2,FALSE)</f>
        <v>10</v>
      </c>
      <c r="C56" s="15">
        <f>VLOOKUP($A56,'[5]CBIPV 3.0'!$B$4:$F$130,3,FALSE)</f>
        <v>39.590000000000003</v>
      </c>
      <c r="D56" s="45" t="str">
        <f>VLOOKUP($A56,'[5]CBIPV 3.0'!$B$4:$F$130,4,FALSE)</f>
        <v>#</v>
      </c>
      <c r="F56" s="45">
        <f>VLOOKUP($A56,'[5]CBIPV 1.0'!$B$4:$F$130,2,FALSE)</f>
        <v>7.74</v>
      </c>
      <c r="G56" s="15">
        <f>VLOOKUP($A56,'[5]CBIPV 1.0'!$B$4:$F$130,3,FALSE)</f>
        <v>3.05</v>
      </c>
      <c r="H56" s="13" t="str">
        <f>VLOOKUP($A56,'[5]CBIPV 1.0'!$B$4:$F$130,4,FALSE)</f>
        <v>.‡</v>
      </c>
      <c r="I56" s="15" t="str">
        <f>VLOOKUP($A56,'[5]CBIPV 1.0'!$B$4:$F$130,5,FALSE)</f>
        <v>*</v>
      </c>
    </row>
    <row r="57" spans="1:11" s="156" customFormat="1" ht="12.5">
      <c r="A57" s="17" t="s">
        <v>53</v>
      </c>
      <c r="B57" s="45" t="str">
        <f>VLOOKUP($A57,'[5]CBIPV 3.0'!$B$4:$F$130,2,FALSE)</f>
        <v>S</v>
      </c>
      <c r="C57" s="15">
        <f>VLOOKUP($A57,'[5]CBIPV 3.0'!$B$4:$F$130,3,FALSE)</f>
        <v>77.05</v>
      </c>
      <c r="D57" s="45" t="str">
        <f>VLOOKUP($A57,'[5]CBIPV 3.0'!$B$4:$F$130,4,FALSE)</f>
        <v/>
      </c>
      <c r="E57" s="2"/>
      <c r="F57" s="45" t="str">
        <f>VLOOKUP($A57,'[5]CBIPV 1.0'!$B$4:$F$130,2,FALSE)</f>
        <v>SŜ</v>
      </c>
      <c r="G57" s="15">
        <f>VLOOKUP($A57,'[5]CBIPV 1.0'!$B$4:$F$130,3,FALSE)</f>
        <v>0.85</v>
      </c>
      <c r="H57" s="13" t="str">
        <f>VLOOKUP($A57,'[5]CBIPV 1.0'!$B$4:$F$130,4,FALSE)</f>
        <v/>
      </c>
      <c r="I57" s="15" t="str">
        <f>VLOOKUP($A57,'[5]CBIPV 1.0'!$B$4:$F$130,5,FALSE)</f>
        <v/>
      </c>
      <c r="J57" s="2"/>
      <c r="K57" s="2"/>
    </row>
    <row r="58" spans="1:11" s="156" customFormat="1" ht="12.5">
      <c r="A58" s="17" t="s">
        <v>28</v>
      </c>
      <c r="B58" s="45" t="str">
        <f>VLOOKUP($A58,'[5]CBIPV 3.0'!$B$4:$F$130,2,FALSE)</f>
        <v>S</v>
      </c>
      <c r="C58" s="15">
        <f>VLOOKUP($A58,'[5]CBIPV 3.0'!$B$4:$F$130,3,FALSE)</f>
        <v>80.849999999999994</v>
      </c>
      <c r="D58" s="45" t="str">
        <f>VLOOKUP($A58,'[5]CBIPV 3.0'!$B$4:$F$130,4,FALSE)</f>
        <v/>
      </c>
      <c r="F58" s="45" t="str">
        <f>VLOOKUP($A58,'[5]CBIPV 1.0'!$B$4:$F$130,2,FALSE)</f>
        <v>SŜ</v>
      </c>
      <c r="G58" s="15">
        <f>VLOOKUP($A58,'[5]CBIPV 1.0'!$B$4:$F$130,3,FALSE)</f>
        <v>1.18</v>
      </c>
      <c r="H58" s="13" t="str">
        <f>VLOOKUP($A58,'[5]CBIPV 1.0'!$B$4:$F$130,4,FALSE)</f>
        <v/>
      </c>
      <c r="I58" s="15" t="str">
        <f>VLOOKUP($A58,'[5]CBIPV 1.0'!$B$4:$F$130,5,FALSE)</f>
        <v/>
      </c>
    </row>
    <row r="59" spans="1:11" s="156" customFormat="1" ht="12.5">
      <c r="A59" s="17"/>
      <c r="B59" s="45"/>
      <c r="C59" s="15"/>
      <c r="D59" s="45"/>
      <c r="E59" s="2"/>
      <c r="F59" s="45"/>
      <c r="G59" s="15"/>
      <c r="H59" s="13"/>
      <c r="I59" s="15"/>
      <c r="J59" s="2"/>
      <c r="K59" s="2"/>
    </row>
    <row r="60" spans="1:11" s="156" customFormat="1" ht="13">
      <c r="A60" s="43" t="s">
        <v>48</v>
      </c>
      <c r="B60" s="45"/>
      <c r="C60" s="15"/>
      <c r="D60" s="45"/>
      <c r="F60" s="45"/>
      <c r="G60" s="15"/>
      <c r="H60" s="13"/>
      <c r="I60" s="15"/>
    </row>
    <row r="61" spans="1:11" s="156" customFormat="1" ht="12.5">
      <c r="A61" s="38" t="s">
        <v>49</v>
      </c>
      <c r="B61" s="45">
        <f>VLOOKUP($A61,'[5]CBIPV 3.0'!$B$4:$F$130,2,FALSE)</f>
        <v>9</v>
      </c>
      <c r="C61" s="15">
        <f>VLOOKUP($A61,'[5]CBIPV 3.0'!$B$4:$F$130,3,FALSE)</f>
        <v>31.72</v>
      </c>
      <c r="D61" s="45" t="str">
        <f>VLOOKUP($A61,'[5]CBIPV 3.0'!$B$4:$F$130,4,FALSE)</f>
        <v>#</v>
      </c>
      <c r="E61" s="31"/>
      <c r="F61" s="45">
        <f>VLOOKUP($A61,'[5]CBIPV 1.0'!$B$4:$F$130,2,FALSE)</f>
        <v>0.5</v>
      </c>
      <c r="G61" s="15">
        <f>VLOOKUP($A61,'[5]CBIPV 1.0'!$B$4:$F$130,3,FALSE)</f>
        <v>0.16</v>
      </c>
      <c r="H61" s="13" t="str">
        <f>VLOOKUP($A61,'[5]CBIPV 1.0'!$B$4:$F$130,4,FALSE)</f>
        <v>.‡</v>
      </c>
      <c r="I61" s="15" t="str">
        <f>VLOOKUP($A61,'[5]CBIPV 1.0'!$B$4:$F$130,5,FALSE)</f>
        <v/>
      </c>
      <c r="J61" s="31"/>
      <c r="K61" s="31"/>
    </row>
    <row r="62" spans="1:11" s="156" customFormat="1" ht="12.5">
      <c r="A62" s="38" t="s">
        <v>208</v>
      </c>
      <c r="B62" s="45">
        <f>VLOOKUP($A62,'[5]CBIPV 3.0'!$B$4:$F$130,2,FALSE)</f>
        <v>15</v>
      </c>
      <c r="C62" s="15">
        <f>VLOOKUP($A62,'[5]CBIPV 3.0'!$B$4:$F$130,3,FALSE)</f>
        <v>32.89</v>
      </c>
      <c r="D62" s="45" t="str">
        <f>VLOOKUP($A62,'[5]CBIPV 3.0'!$B$4:$F$130,4,FALSE)</f>
        <v>#</v>
      </c>
      <c r="E62" s="31"/>
      <c r="F62" s="45">
        <f>VLOOKUP($A62,'[5]CBIPV 1.0'!$B$4:$F$130,2,FALSE)</f>
        <v>1.21</v>
      </c>
      <c r="G62" s="15">
        <f>VLOOKUP($A62,'[5]CBIPV 1.0'!$B$4:$F$130,3,FALSE)</f>
        <v>0.4</v>
      </c>
      <c r="H62" s="13" t="str">
        <f>VLOOKUP($A62,'[5]CBIPV 1.0'!$B$4:$F$130,4,FALSE)</f>
        <v>.‡</v>
      </c>
      <c r="I62" s="15" t="str">
        <f>VLOOKUP($A62,'[5]CBIPV 1.0'!$B$4:$F$130,5,FALSE)</f>
        <v/>
      </c>
      <c r="J62" s="31"/>
      <c r="K62" s="31"/>
    </row>
    <row r="63" spans="1:11" s="156" customFormat="1" ht="12.5">
      <c r="A63" s="38"/>
      <c r="B63" s="45"/>
      <c r="C63" s="15"/>
      <c r="D63" s="45"/>
      <c r="E63" s="31"/>
      <c r="F63" s="45"/>
      <c r="G63" s="15"/>
      <c r="H63" s="13"/>
      <c r="I63" s="15"/>
      <c r="J63" s="31"/>
      <c r="K63" s="31"/>
    </row>
    <row r="64" spans="1:11" s="2" customFormat="1" ht="13">
      <c r="A64" s="40" t="s">
        <v>32</v>
      </c>
      <c r="B64" s="45"/>
      <c r="C64" s="15"/>
      <c r="D64" s="45"/>
      <c r="F64" s="45"/>
      <c r="G64" s="15"/>
      <c r="H64" s="13"/>
      <c r="I64" s="15"/>
    </row>
    <row r="65" spans="1:11" s="2" customFormat="1" ht="12.5">
      <c r="A65" s="17" t="s">
        <v>33</v>
      </c>
      <c r="B65" s="45">
        <f>VLOOKUP($A65,'[5]CBIPV 3.0'!$B$4:$F$130,2,FALSE)</f>
        <v>12</v>
      </c>
      <c r="C65" s="15">
        <f>VLOOKUP($A65,'[5]CBIPV 3.0'!$B$4:$F$130,3,FALSE)</f>
        <v>31.42</v>
      </c>
      <c r="D65" s="45" t="str">
        <f>VLOOKUP($A65,'[5]CBIPV 3.0'!$B$4:$F$130,4,FALSE)</f>
        <v>#</v>
      </c>
      <c r="F65" s="45">
        <f>VLOOKUP($A65,'[5]CBIPV 1.0'!$B$4:$F$130,2,FALSE)</f>
        <v>0.56000000000000005</v>
      </c>
      <c r="G65" s="15">
        <f>VLOOKUP($A65,'[5]CBIPV 1.0'!$B$4:$F$130,3,FALSE)</f>
        <v>0.18</v>
      </c>
      <c r="H65" s="13" t="str">
        <f>VLOOKUP($A65,'[5]CBIPV 1.0'!$B$4:$F$130,4,FALSE)</f>
        <v>.‡</v>
      </c>
      <c r="I65" s="15" t="str">
        <f>VLOOKUP($A65,'[5]CBIPV 1.0'!$B$4:$F$130,5,FALSE)</f>
        <v/>
      </c>
    </row>
    <row r="66" spans="1:11" s="2" customFormat="1" ht="12.5">
      <c r="A66" s="17" t="s">
        <v>34</v>
      </c>
      <c r="B66" s="45" t="str">
        <f>VLOOKUP($A66,'[5]CBIPV 3.0'!$B$4:$F$130,2,FALSE)</f>
        <v>S</v>
      </c>
      <c r="C66" s="15">
        <f>VLOOKUP($A66,'[5]CBIPV 3.0'!$B$4:$F$130,3,FALSE)</f>
        <v>110.9</v>
      </c>
      <c r="D66" s="45" t="str">
        <f>VLOOKUP($A66,'[5]CBIPV 3.0'!$B$4:$F$130,4,FALSE)</f>
        <v/>
      </c>
      <c r="F66" s="45" t="str">
        <f>VLOOKUP($A66,'[5]CBIPV 1.0'!$B$4:$F$130,2,FALSE)</f>
        <v>SŜ</v>
      </c>
      <c r="G66" s="15">
        <f>VLOOKUP($A66,'[5]CBIPV 1.0'!$B$4:$F$130,3,FALSE)</f>
        <v>1.46</v>
      </c>
      <c r="H66" s="13" t="str">
        <f>VLOOKUP($A66,'[5]CBIPV 1.0'!$B$4:$F$130,4,FALSE)</f>
        <v/>
      </c>
      <c r="I66" s="15" t="str">
        <f>VLOOKUP($A66,'[5]CBIPV 1.0'!$B$4:$F$130,5,FALSE)</f>
        <v/>
      </c>
    </row>
    <row r="67" spans="1:11" s="2" customFormat="1" ht="12.5">
      <c r="A67" s="17" t="s">
        <v>35</v>
      </c>
      <c r="B67" s="45" t="str">
        <f>VLOOKUP($A67,'[5]CBIPV 3.0'!$B$4:$F$130,2,FALSE)</f>
        <v>S</v>
      </c>
      <c r="C67" s="15">
        <f>VLOOKUP($A67,'[5]CBIPV 3.0'!$B$4:$F$130,3,FALSE)</f>
        <v>196.08</v>
      </c>
      <c r="D67" s="45" t="str">
        <f>VLOOKUP($A67,'[5]CBIPV 3.0'!$B$4:$F$130,4,FALSE)</f>
        <v/>
      </c>
      <c r="F67" s="45" t="str">
        <f>VLOOKUP($A67,'[5]CBIPV 1.0'!$B$4:$F$130,2,FALSE)</f>
        <v>SŜ</v>
      </c>
      <c r="G67" s="15">
        <f>VLOOKUP($A67,'[5]CBIPV 1.0'!$B$4:$F$130,3,FALSE)</f>
        <v>0.08</v>
      </c>
      <c r="H67" s="13" t="str">
        <f>VLOOKUP($A67,'[5]CBIPV 1.0'!$B$4:$F$130,4,FALSE)</f>
        <v/>
      </c>
      <c r="I67" s="15" t="str">
        <f>VLOOKUP($A67,'[5]CBIPV 1.0'!$B$4:$F$130,5,FALSE)</f>
        <v>*</v>
      </c>
    </row>
    <row r="68" spans="1:11" s="2" customFormat="1" ht="12.5">
      <c r="A68" s="17" t="s">
        <v>222</v>
      </c>
      <c r="B68" s="45">
        <f>VLOOKUP($A68,'[5]CBIPV 3.0'!$B$4:$F$130,2,FALSE)</f>
        <v>5</v>
      </c>
      <c r="C68" s="15">
        <f>VLOOKUP($A68,'[5]CBIPV 3.0'!$B$4:$F$130,3,FALSE)</f>
        <v>46.03</v>
      </c>
      <c r="D68" s="45" t="str">
        <f>VLOOKUP($A68,'[5]CBIPV 3.0'!$B$4:$F$130,4,FALSE)</f>
        <v>#</v>
      </c>
      <c r="F68" s="45">
        <f>VLOOKUP($A68,'[5]CBIPV 1.0'!$B$4:$F$130,2,FALSE)</f>
        <v>2.7</v>
      </c>
      <c r="G68" s="15">
        <f>VLOOKUP($A68,'[5]CBIPV 1.0'!$B$4:$F$130,3,FALSE)</f>
        <v>1.28</v>
      </c>
      <c r="H68" s="13" t="str">
        <f>VLOOKUP($A68,'[5]CBIPV 1.0'!$B$4:$F$130,4,FALSE)</f>
        <v>.‡</v>
      </c>
      <c r="I68" s="15" t="str">
        <f>VLOOKUP($A68,'[5]CBIPV 1.0'!$B$4:$F$130,5,FALSE)</f>
        <v>*</v>
      </c>
    </row>
    <row r="69" spans="1:11" s="2" customFormat="1" ht="12.5">
      <c r="A69" s="17" t="s">
        <v>36</v>
      </c>
      <c r="B69" s="45" t="str">
        <f>VLOOKUP($A69,'[5]CBIPV 3.0'!$B$4:$F$130,2,FALSE)</f>
        <v>S</v>
      </c>
      <c r="C69" s="15">
        <f>VLOOKUP($A69,'[5]CBIPV 3.0'!$B$4:$F$130,3,FALSE)</f>
        <v>101.28</v>
      </c>
      <c r="D69" s="45" t="str">
        <f>VLOOKUP($A69,'[5]CBIPV 3.0'!$B$4:$F$130,4,FALSE)</f>
        <v/>
      </c>
      <c r="F69" s="45" t="str">
        <f>VLOOKUP($A69,'[5]CBIPV 1.0'!$B$4:$F$130,2,FALSE)</f>
        <v>SŜ</v>
      </c>
      <c r="G69" s="15">
        <f>VLOOKUP($A69,'[5]CBIPV 1.0'!$B$4:$F$130,3,FALSE)</f>
        <v>2.04</v>
      </c>
      <c r="H69" s="13" t="str">
        <f>VLOOKUP($A69,'[5]CBIPV 1.0'!$B$4:$F$130,4,FALSE)</f>
        <v/>
      </c>
      <c r="I69" s="15" t="str">
        <f>VLOOKUP($A69,'[5]CBIPV 1.0'!$B$4:$F$130,5,FALSE)</f>
        <v/>
      </c>
    </row>
    <row r="70" spans="1:11" s="2" customFormat="1" ht="12.5">
      <c r="A70" s="17" t="s">
        <v>223</v>
      </c>
      <c r="B70" s="45" t="str">
        <f>VLOOKUP($A70,'[5]CBIPV 3.0'!$B$4:$F$130,2,FALSE)</f>
        <v>S</v>
      </c>
      <c r="C70" s="15">
        <f>VLOOKUP($A70,'[5]CBIPV 3.0'!$B$4:$F$130,3,FALSE)</f>
        <v>78.86</v>
      </c>
      <c r="D70" s="45" t="str">
        <f>VLOOKUP($A70,'[5]CBIPV 3.0'!$B$4:$F$130,4,FALSE)</f>
        <v/>
      </c>
      <c r="F70" s="45" t="str">
        <f>VLOOKUP($A70,'[5]CBIPV 1.0'!$B$4:$F$130,2,FALSE)</f>
        <v>SŜ</v>
      </c>
      <c r="G70" s="15">
        <f>VLOOKUP($A70,'[5]CBIPV 1.0'!$B$4:$F$130,3,FALSE)</f>
        <v>4.33</v>
      </c>
      <c r="H70" s="13" t="str">
        <f>VLOOKUP($A70,'[5]CBIPV 1.0'!$B$4:$F$130,4,FALSE)</f>
        <v/>
      </c>
      <c r="I70" s="15" t="str">
        <f>VLOOKUP($A70,'[5]CBIPV 1.0'!$B$4:$F$130,5,FALSE)</f>
        <v>*</v>
      </c>
    </row>
    <row r="71" spans="1:11" s="2" customFormat="1" ht="12.5">
      <c r="A71" s="17" t="s">
        <v>224</v>
      </c>
      <c r="B71" s="45" t="str">
        <f>VLOOKUP($A71,'[5]CBIPV 3.0'!$B$4:$F$130,2,FALSE)</f>
        <v>S</v>
      </c>
      <c r="C71" s="15">
        <f>VLOOKUP($A71,'[5]CBIPV 3.0'!$B$4:$F$130,3,FALSE)</f>
        <v>126.52</v>
      </c>
      <c r="D71" s="45" t="str">
        <f>VLOOKUP($A71,'[5]CBIPV 3.0'!$B$4:$F$130,4,FALSE)</f>
        <v/>
      </c>
      <c r="F71" s="45" t="str">
        <f>VLOOKUP($A71,'[5]CBIPV 1.0'!$B$4:$F$130,2,FALSE)</f>
        <v>SŜ</v>
      </c>
      <c r="G71" s="15">
        <f>VLOOKUP($A71,'[5]CBIPV 1.0'!$B$4:$F$130,3,FALSE)</f>
        <v>1.3</v>
      </c>
      <c r="H71" s="13" t="str">
        <f>VLOOKUP($A71,'[5]CBIPV 1.0'!$B$4:$F$130,4,FALSE)</f>
        <v/>
      </c>
      <c r="I71" s="15" t="str">
        <f>VLOOKUP($A71,'[5]CBIPV 1.0'!$B$4:$F$130,5,FALSE)</f>
        <v/>
      </c>
    </row>
    <row r="72" spans="1:11" s="156" customFormat="1" ht="12.5">
      <c r="A72" s="38"/>
      <c r="B72" s="45"/>
      <c r="C72" s="15"/>
      <c r="D72" s="45"/>
      <c r="E72" s="31"/>
      <c r="F72" s="45"/>
      <c r="G72" s="15"/>
      <c r="H72" s="13"/>
      <c r="I72" s="15"/>
      <c r="J72" s="31"/>
      <c r="K72" s="31"/>
    </row>
    <row r="73" spans="1:11" s="2" customFormat="1" ht="13">
      <c r="A73" s="40" t="s">
        <v>31</v>
      </c>
      <c r="B73" s="45"/>
      <c r="C73" s="15"/>
      <c r="D73" s="45"/>
      <c r="F73" s="45"/>
      <c r="G73" s="15"/>
      <c r="H73" s="13"/>
      <c r="I73" s="15"/>
    </row>
    <row r="74" spans="1:11" s="2" customFormat="1" ht="12.5">
      <c r="A74" s="17" t="s">
        <v>225</v>
      </c>
      <c r="B74" s="45">
        <f>VLOOKUP($A74,'[5]CBIPV 3.0'!$B$4:$F$130,2,FALSE)</f>
        <v>8</v>
      </c>
      <c r="C74" s="15">
        <f>VLOOKUP($A74,'[5]CBIPV 3.0'!$B$4:$F$130,3,FALSE)</f>
        <v>34.299999999999997</v>
      </c>
      <c r="D74" s="45" t="str">
        <f>VLOOKUP($A74,'[5]CBIPV 3.0'!$B$4:$F$130,4,FALSE)</f>
        <v>#</v>
      </c>
      <c r="F74" s="45">
        <f>VLOOKUP($A74,'[5]CBIPV 1.0'!$B$4:$F$130,2,FALSE)</f>
        <v>1.25</v>
      </c>
      <c r="G74" s="15">
        <f>VLOOKUP($A74,'[5]CBIPV 1.0'!$B$4:$F$130,3,FALSE)</f>
        <v>0.43</v>
      </c>
      <c r="H74" s="13" t="str">
        <f>VLOOKUP($A74,'[5]CBIPV 1.0'!$B$4:$F$130,4,FALSE)</f>
        <v>.‡</v>
      </c>
      <c r="I74" s="15" t="str">
        <f>VLOOKUP($A74,'[5]CBIPV 1.0'!$B$4:$F$130,5,FALSE)</f>
        <v/>
      </c>
    </row>
    <row r="75" spans="1:11" s="2" customFormat="1" ht="12.5">
      <c r="A75" s="17" t="s">
        <v>226</v>
      </c>
      <c r="B75" s="45">
        <f>VLOOKUP($A75,'[5]CBIPV 3.0'!$B$4:$F$130,2,FALSE)</f>
        <v>7</v>
      </c>
      <c r="C75" s="15">
        <f>VLOOKUP($A75,'[5]CBIPV 3.0'!$B$4:$F$130,3,FALSE)</f>
        <v>46.79</v>
      </c>
      <c r="D75" s="45" t="str">
        <f>VLOOKUP($A75,'[5]CBIPV 3.0'!$B$4:$F$130,4,FALSE)</f>
        <v>#</v>
      </c>
      <c r="F75" s="45">
        <f>VLOOKUP($A75,'[5]CBIPV 1.0'!$B$4:$F$130,2,FALSE)</f>
        <v>1.08</v>
      </c>
      <c r="G75" s="15">
        <f>VLOOKUP($A75,'[5]CBIPV 1.0'!$B$4:$F$130,3,FALSE)</f>
        <v>0.51</v>
      </c>
      <c r="H75" s="13" t="str">
        <f>VLOOKUP($A75,'[5]CBIPV 1.0'!$B$4:$F$130,4,FALSE)</f>
        <v>.‡</v>
      </c>
      <c r="I75" s="15" t="str">
        <f>VLOOKUP($A75,'[5]CBIPV 1.0'!$B$4:$F$130,5,FALSE)</f>
        <v/>
      </c>
    </row>
    <row r="76" spans="1:11" s="2" customFormat="1" ht="12.5">
      <c r="A76" s="17" t="s">
        <v>227</v>
      </c>
      <c r="B76" s="45" t="str">
        <f>VLOOKUP($A76,'[5]CBIPV 3.0'!$B$4:$F$130,2,FALSE)</f>
        <v>S</v>
      </c>
      <c r="C76" s="15">
        <f>VLOOKUP($A76,'[5]CBIPV 3.0'!$B$4:$F$130,3,FALSE)</f>
        <v>52.26</v>
      </c>
      <c r="D76" s="45" t="str">
        <f>VLOOKUP($A76,'[5]CBIPV 3.0'!$B$4:$F$130,4,FALSE)</f>
        <v/>
      </c>
      <c r="F76" s="45" t="str">
        <f>VLOOKUP($A76,'[5]CBIPV 1.0'!$B$4:$F$130,2,FALSE)</f>
        <v>SŜ</v>
      </c>
      <c r="G76" s="15">
        <f>VLOOKUP($A76,'[5]CBIPV 1.0'!$B$4:$F$130,3,FALSE)</f>
        <v>0.43</v>
      </c>
      <c r="H76" s="13" t="str">
        <f>VLOOKUP($A76,'[5]CBIPV 1.0'!$B$4:$F$130,4,FALSE)</f>
        <v/>
      </c>
      <c r="I76" s="15" t="str">
        <f>VLOOKUP($A76,'[5]CBIPV 1.0'!$B$4:$F$130,5,FALSE)</f>
        <v/>
      </c>
    </row>
    <row r="77" spans="1:11" s="2" customFormat="1" ht="12.5">
      <c r="A77" s="17" t="s">
        <v>228</v>
      </c>
      <c r="B77" s="45" t="str">
        <f>VLOOKUP($A77,'[5]CBIPV 3.0'!$B$4:$F$130,2,FALSE)</f>
        <v>S</v>
      </c>
      <c r="C77" s="15">
        <f>VLOOKUP($A77,'[5]CBIPV 3.0'!$B$4:$F$130,3,FALSE)</f>
        <v>55.89</v>
      </c>
      <c r="D77" s="45" t="str">
        <f>VLOOKUP($A77,'[5]CBIPV 3.0'!$B$4:$F$130,4,FALSE)</f>
        <v/>
      </c>
      <c r="F77" s="45" t="str">
        <f>VLOOKUP($A77,'[5]CBIPV 1.0'!$B$4:$F$130,2,FALSE)</f>
        <v>SŜ</v>
      </c>
      <c r="G77" s="15">
        <f>VLOOKUP($A77,'[5]CBIPV 1.0'!$B$4:$F$130,3,FALSE)</f>
        <v>0.19</v>
      </c>
      <c r="H77" s="13" t="str">
        <f>VLOOKUP($A77,'[5]CBIPV 1.0'!$B$4:$F$130,4,FALSE)</f>
        <v/>
      </c>
      <c r="I77" s="15" t="str">
        <f>VLOOKUP($A77,'[5]CBIPV 1.0'!$B$4:$F$130,5,FALSE)</f>
        <v>*</v>
      </c>
    </row>
    <row r="78" spans="1:11" s="2" customFormat="1" ht="12.5">
      <c r="A78" s="17"/>
      <c r="B78" s="160"/>
      <c r="C78" s="160"/>
      <c r="D78" s="18"/>
      <c r="F78" s="160"/>
      <c r="G78" s="160"/>
      <c r="H78" s="160"/>
      <c r="I78" s="161"/>
    </row>
    <row r="79" spans="1:11" s="156" customFormat="1" ht="12.5">
      <c r="A79" s="44"/>
      <c r="B79" s="19"/>
      <c r="C79" s="158"/>
      <c r="D79" s="19"/>
      <c r="F79" s="19"/>
      <c r="G79" s="158"/>
      <c r="H79" s="158"/>
      <c r="I79" s="159"/>
    </row>
    <row r="80" spans="1:11" s="156" customFormat="1" ht="12.5"/>
    <row r="81" spans="1:10" s="156" customFormat="1" ht="27" customHeight="1">
      <c r="A81" s="298" t="s">
        <v>202</v>
      </c>
      <c r="B81" s="298"/>
      <c r="C81" s="298"/>
      <c r="D81" s="298"/>
      <c r="E81" s="298"/>
      <c r="F81" s="298"/>
      <c r="G81" s="298"/>
      <c r="H81" s="298"/>
      <c r="I81" s="298"/>
      <c r="J81" s="298"/>
    </row>
    <row r="82" spans="1:10" s="156" customFormat="1" ht="12.5">
      <c r="A82" s="294" t="s">
        <v>203</v>
      </c>
      <c r="B82" s="294"/>
      <c r="C82" s="294"/>
      <c r="D82" s="294"/>
      <c r="E82" s="294"/>
      <c r="F82" s="294"/>
      <c r="G82" s="294"/>
      <c r="H82" s="294"/>
      <c r="I82" s="294"/>
      <c r="J82" s="294"/>
    </row>
    <row r="83" spans="1:10" s="156" customFormat="1" ht="25.9" customHeight="1">
      <c r="A83" s="294" t="s">
        <v>204</v>
      </c>
      <c r="B83" s="294"/>
      <c r="C83" s="294"/>
      <c r="D83" s="294"/>
      <c r="E83" s="294"/>
      <c r="F83" s="294"/>
      <c r="G83" s="294"/>
      <c r="H83" s="294"/>
      <c r="I83" s="294"/>
      <c r="J83" s="294"/>
    </row>
    <row r="84" spans="1:10" s="156" customFormat="1" ht="27.65" customHeight="1">
      <c r="A84" s="294" t="s">
        <v>205</v>
      </c>
      <c r="B84" s="294"/>
      <c r="C84" s="294"/>
      <c r="D84" s="294"/>
      <c r="E84" s="294"/>
      <c r="F84" s="294"/>
      <c r="G84" s="294"/>
      <c r="H84" s="294"/>
      <c r="I84" s="294"/>
      <c r="J84" s="294"/>
    </row>
    <row r="85" spans="1:10" s="156" customFormat="1" ht="12.5">
      <c r="A85" s="294" t="s">
        <v>40</v>
      </c>
      <c r="B85" s="294"/>
      <c r="C85" s="294"/>
      <c r="D85" s="294"/>
      <c r="E85" s="294"/>
      <c r="F85" s="294"/>
      <c r="G85" s="294"/>
      <c r="H85" s="294"/>
      <c r="I85" s="294"/>
      <c r="J85" s="294"/>
    </row>
    <row r="86" spans="1:10" ht="15.5">
      <c r="A86" s="156" t="s">
        <v>207</v>
      </c>
    </row>
    <row r="87" spans="1:10" s="1" customFormat="1" ht="13.9" customHeight="1">
      <c r="A87" s="294"/>
      <c r="B87" s="294"/>
      <c r="C87" s="294"/>
      <c r="D87" s="294"/>
      <c r="E87" s="294"/>
      <c r="F87" s="294"/>
      <c r="G87" s="294"/>
      <c r="H87" s="294"/>
      <c r="I87" s="294"/>
      <c r="J87" s="294"/>
    </row>
    <row r="88" spans="1:10">
      <c r="A88" s="60" t="s">
        <v>5</v>
      </c>
    </row>
  </sheetData>
  <mergeCells count="10">
    <mergeCell ref="A83:J83"/>
    <mergeCell ref="A84:J84"/>
    <mergeCell ref="A85:J85"/>
    <mergeCell ref="A87:J87"/>
    <mergeCell ref="B9:D9"/>
    <mergeCell ref="F9:I9"/>
    <mergeCell ref="C10:D10"/>
    <mergeCell ref="G10:I10"/>
    <mergeCell ref="A81:J81"/>
    <mergeCell ref="A82:J82"/>
  </mergeCells>
  <hyperlinks>
    <hyperlink ref="A88" location="Contents!A1" display="Return to contents" xr:uid="{3AF05DE6-530B-4C5C-A316-228445DC7378}"/>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0D01-24BB-4080-BE0E-00AC73AADC0F}">
  <dimension ref="A1:Q88"/>
  <sheetViews>
    <sheetView showGridLines="0" zoomScaleNormal="100" workbookViewId="0">
      <selection activeCell="C21" sqref="C21"/>
    </sheetView>
  </sheetViews>
  <sheetFormatPr defaultColWidth="9.1796875" defaultRowHeight="14.5"/>
  <cols>
    <col min="1" max="1" width="48.453125" style="165" customWidth="1"/>
    <col min="2" max="2" width="11.54296875" style="165" customWidth="1"/>
    <col min="3" max="3" width="7" style="165" bestFit="1" customWidth="1"/>
    <col min="4" max="4" width="5.1796875" style="165" bestFit="1" customWidth="1"/>
    <col min="5" max="5" width="2.7265625" style="165" customWidth="1"/>
    <col min="6" max="6" width="11.54296875" style="165" customWidth="1"/>
    <col min="7" max="7" width="6" style="165" bestFit="1" customWidth="1"/>
    <col min="8" max="9" width="2" style="165" bestFit="1" customWidth="1"/>
    <col min="10" max="10" width="2.7265625" style="165" customWidth="1"/>
    <col min="11" max="11" width="3" style="165" customWidth="1"/>
    <col min="12" max="16384" width="9.1796875" style="165"/>
  </cols>
  <sheetData>
    <row r="1" spans="1:17" s="1" customFormat="1" ht="14">
      <c r="B1" s="35"/>
      <c r="C1" s="35"/>
      <c r="D1" s="35"/>
      <c r="F1" s="35"/>
      <c r="G1" s="35"/>
      <c r="H1" s="35"/>
    </row>
    <row r="2" spans="1:17" s="1" customFormat="1" ht="14">
      <c r="B2" s="35"/>
      <c r="C2" s="35"/>
      <c r="D2" s="35"/>
      <c r="F2" s="35"/>
      <c r="G2" s="35"/>
      <c r="H2" s="35"/>
    </row>
    <row r="3" spans="1:17" s="1" customFormat="1" ht="14">
      <c r="B3" s="35"/>
      <c r="C3" s="35"/>
      <c r="D3" s="35"/>
      <c r="F3" s="35"/>
      <c r="G3" s="35"/>
      <c r="H3" s="35"/>
    </row>
    <row r="4" spans="1:17" s="1" customFormat="1" ht="18" customHeight="1">
      <c r="B4" s="35"/>
      <c r="C4" s="35"/>
      <c r="D4" s="35"/>
      <c r="F4" s="35"/>
      <c r="G4" s="35"/>
      <c r="H4" s="35"/>
    </row>
    <row r="5" spans="1:17" s="1" customFormat="1" ht="17.25" customHeight="1">
      <c r="B5" s="35"/>
      <c r="C5" s="35"/>
      <c r="D5" s="35"/>
      <c r="F5" s="35"/>
      <c r="G5" s="35"/>
      <c r="H5" s="35"/>
      <c r="L5" s="135"/>
      <c r="M5" s="135"/>
      <c r="N5" s="135"/>
      <c r="O5" s="135"/>
    </row>
    <row r="6" spans="1:17" s="1" customFormat="1" ht="25.9" customHeight="1">
      <c r="A6" s="3" t="s">
        <v>348</v>
      </c>
      <c r="B6" s="4"/>
      <c r="C6" s="4"/>
      <c r="D6" s="4"/>
      <c r="E6" s="4"/>
      <c r="F6" s="4"/>
      <c r="G6" s="4"/>
      <c r="H6" s="4"/>
      <c r="I6" s="4"/>
      <c r="J6" s="4"/>
    </row>
    <row r="7" spans="1:17" s="1" customFormat="1" ht="14">
      <c r="A7" s="5"/>
      <c r="B7" s="35"/>
      <c r="C7" s="35"/>
      <c r="D7" s="35"/>
      <c r="F7" s="35"/>
      <c r="G7" s="35"/>
      <c r="H7" s="35"/>
    </row>
    <row r="8" spans="1:17" s="2" customFormat="1" ht="13">
      <c r="A8" s="2" t="s">
        <v>349</v>
      </c>
      <c r="B8" s="7"/>
      <c r="C8" s="7"/>
      <c r="D8" s="7"/>
      <c r="F8" s="7"/>
      <c r="G8" s="7"/>
      <c r="H8" s="7"/>
    </row>
    <row r="9" spans="1:17" s="2" customFormat="1" ht="58.15" customHeight="1">
      <c r="A9" s="134" t="s">
        <v>340</v>
      </c>
      <c r="B9" s="286" t="s">
        <v>51</v>
      </c>
      <c r="C9" s="287"/>
      <c r="D9" s="288"/>
      <c r="F9" s="295" t="s">
        <v>8</v>
      </c>
      <c r="G9" s="296"/>
      <c r="H9" s="296"/>
      <c r="I9" s="297"/>
    </row>
    <row r="10" spans="1:17" s="2" customFormat="1" ht="12.5">
      <c r="A10" s="11"/>
      <c r="B10" s="51" t="s">
        <v>43</v>
      </c>
      <c r="C10" s="289" t="s">
        <v>6</v>
      </c>
      <c r="D10" s="290"/>
      <c r="F10" s="51" t="s">
        <v>4</v>
      </c>
      <c r="G10" s="289" t="s">
        <v>44</v>
      </c>
      <c r="H10" s="291"/>
      <c r="I10" s="292"/>
    </row>
    <row r="11" spans="1:17" s="2" customFormat="1" ht="13">
      <c r="A11" s="39" t="s">
        <v>229</v>
      </c>
      <c r="B11" s="36">
        <f>VLOOKUP($A11,'[6]AllFV 2.0'!$B$4:$F$130,2,FALSE)</f>
        <v>87</v>
      </c>
      <c r="C11" s="20">
        <f>VLOOKUP($A11,'[6]AllFV 2.0'!$B$4:$F$130,3,FALSE)</f>
        <v>12.94</v>
      </c>
      <c r="D11" s="36" t="str">
        <f>VLOOKUP($A11,'[6]AllFV 2.0'!$B$4:$F$130,4,FALSE)</f>
        <v/>
      </c>
      <c r="F11" s="36">
        <f>VLOOKUP($A11,'[6]AllFV 1.0'!$B$4:$F$130,2,FALSE)</f>
        <v>2.15</v>
      </c>
      <c r="G11" s="20">
        <f>VLOOKUP($A11,'[6]AllFV 1.0'!$B$4:$F$130,3,FALSE)</f>
        <v>0.28000000000000003</v>
      </c>
      <c r="H11" s="20" t="str">
        <f>VLOOKUP($A11,'[6]AllFV 1.0'!$B$4:$F$130,4,FALSE)</f>
        <v>.</v>
      </c>
      <c r="I11" s="53" t="str">
        <f>VLOOKUP($A11,'[6]AllFV 1.0'!$B$4:$F$130,5,FALSE)</f>
        <v/>
      </c>
    </row>
    <row r="12" spans="1:17" s="2" customFormat="1" ht="13">
      <c r="A12" s="40" t="s">
        <v>54</v>
      </c>
      <c r="B12" s="45"/>
      <c r="C12" s="45"/>
      <c r="D12" s="45"/>
      <c r="F12" s="45"/>
      <c r="G12" s="45"/>
      <c r="H12" s="33"/>
      <c r="I12" s="15"/>
    </row>
    <row r="13" spans="1:17" s="2" customFormat="1" ht="12.5">
      <c r="A13" s="17" t="s">
        <v>11</v>
      </c>
      <c r="B13" s="45">
        <f>VLOOKUP($A13,'[6]AllFV 2.0'!$B$4:$F$130,2,FALSE)</f>
        <v>21</v>
      </c>
      <c r="C13" s="15">
        <f>VLOOKUP($A13,'[6]AllFV 2.0'!$B$4:$F$130,3,FALSE)</f>
        <v>31.45</v>
      </c>
      <c r="D13" s="45" t="str">
        <f>VLOOKUP($A13,'[6]AllFV 2.0'!$B$4:$F$130,4,FALSE)</f>
        <v>#</v>
      </c>
      <c r="F13" s="45">
        <f>VLOOKUP($A13,'[6]AllFV 1.0'!$B$4:$F$130,2,FALSE)</f>
        <v>1.06</v>
      </c>
      <c r="G13" s="15">
        <f>VLOOKUP($A13,'[6]AllFV 1.0'!$B$4:$F$130,3,FALSE)</f>
        <v>0.33</v>
      </c>
      <c r="H13" s="13" t="str">
        <f>VLOOKUP($A13,'[6]AllFV 1.0'!$B$4:$F$130,4,FALSE)</f>
        <v>.‡</v>
      </c>
      <c r="I13" s="15" t="str">
        <f>VLOOKUP($A13,'[6]AllFV 1.0'!$B$4:$F$130,5,FALSE)</f>
        <v>*</v>
      </c>
    </row>
    <row r="14" spans="1:17" s="2" customFormat="1" ht="12.5">
      <c r="A14" s="17" t="s">
        <v>12</v>
      </c>
      <c r="B14" s="45">
        <f>VLOOKUP($A14,'[6]AllFV 2.0'!$B$4:$F$130,2,FALSE)</f>
        <v>65</v>
      </c>
      <c r="C14" s="15">
        <f>VLOOKUP($A14,'[6]AllFV 2.0'!$B$4:$F$130,3,FALSE)</f>
        <v>14.36</v>
      </c>
      <c r="D14" s="45" t="str">
        <f>VLOOKUP($A14,'[6]AllFV 2.0'!$B$4:$F$130,4,FALSE)</f>
        <v/>
      </c>
      <c r="F14" s="45">
        <f>VLOOKUP($A14,'[6]AllFV 1.0'!$B$4:$F$130,2,FALSE)</f>
        <v>3.2</v>
      </c>
      <c r="G14" s="15">
        <f>VLOOKUP($A14,'[6]AllFV 1.0'!$B$4:$F$130,3,FALSE)</f>
        <v>0.45</v>
      </c>
      <c r="H14" s="13" t="str">
        <f>VLOOKUP($A14,'[6]AllFV 1.0'!$B$4:$F$130,4,FALSE)</f>
        <v>.</v>
      </c>
      <c r="I14" s="15" t="str">
        <f>VLOOKUP($A14,'[6]AllFV 1.0'!$B$4:$F$130,5,FALSE)</f>
        <v>*</v>
      </c>
    </row>
    <row r="15" spans="1:17" s="2" customFormat="1" ht="12.5">
      <c r="A15" s="17" t="s">
        <v>55</v>
      </c>
      <c r="B15" s="45" t="str">
        <f>VLOOKUP($A15,'[6]AllFV 2.0'!$B$4:$F$130,2,FALSE)</f>
        <v>S</v>
      </c>
      <c r="C15" s="15">
        <f>VLOOKUP($A15,'[6]AllFV 2.0'!$B$4:$F$130,3,FALSE)</f>
        <v>140.43</v>
      </c>
      <c r="D15" s="45" t="str">
        <f>VLOOKUP($A15,'[6]AllFV 2.0'!$B$4:$F$130,4,FALSE)</f>
        <v/>
      </c>
      <c r="F15" s="45" t="str">
        <f>VLOOKUP($A15,'[6]AllFV 1.0'!$B$4:$F$130,2,FALSE)</f>
        <v>SŜ</v>
      </c>
      <c r="G15" s="15">
        <f>VLOOKUP($A15,'[6]AllFV 1.0'!$B$4:$F$130,3,FALSE)</f>
        <v>4.93</v>
      </c>
      <c r="H15" s="13" t="str">
        <f>VLOOKUP($A15,'[6]AllFV 1.0'!$B$4:$F$130,4,FALSE)</f>
        <v/>
      </c>
      <c r="I15" s="15" t="str">
        <f>VLOOKUP($A15,'[6]AllFV 1.0'!$B$4:$F$130,5,FALSE)</f>
        <v/>
      </c>
    </row>
    <row r="16" spans="1:17" s="2" customFormat="1" ht="12.5">
      <c r="A16" s="17"/>
      <c r="B16" s="45"/>
      <c r="C16" s="15"/>
      <c r="D16" s="45"/>
      <c r="F16" s="45"/>
      <c r="G16" s="15"/>
      <c r="H16" s="13"/>
      <c r="I16" s="15"/>
      <c r="N16" s="31"/>
      <c r="O16" s="31"/>
      <c r="P16" s="31"/>
      <c r="Q16" s="31"/>
    </row>
    <row r="17" spans="1:17" s="2" customFormat="1" ht="13">
      <c r="A17" s="40" t="s">
        <v>60</v>
      </c>
      <c r="B17" s="45"/>
      <c r="C17" s="15"/>
      <c r="D17" s="45"/>
      <c r="F17" s="45"/>
      <c r="G17" s="15"/>
      <c r="H17" s="13"/>
      <c r="I17" s="15"/>
      <c r="N17" s="31"/>
      <c r="O17" s="31"/>
      <c r="P17" s="31"/>
      <c r="Q17" s="31"/>
    </row>
    <row r="18" spans="1:17" s="2" customFormat="1" ht="12.5">
      <c r="A18" s="17" t="s">
        <v>219</v>
      </c>
      <c r="B18" s="45">
        <f>VLOOKUP($A18,'[6]AllFV 2.0'!$B$4:$F$130,2,FALSE)</f>
        <v>78</v>
      </c>
      <c r="C18" s="15">
        <f>VLOOKUP($A18,'[6]AllFV 2.0'!$B$4:$F$130,3,FALSE)</f>
        <v>13.41</v>
      </c>
      <c r="D18" s="45" t="str">
        <f>VLOOKUP($A18,'[6]AllFV 2.0'!$B$4:$F$130,4,FALSE)</f>
        <v/>
      </c>
      <c r="F18" s="45">
        <f>VLOOKUP($A18,'[6]AllFV 1.0'!$B$4:$F$130,2,FALSE)</f>
        <v>2.04</v>
      </c>
      <c r="G18" s="15">
        <f>VLOOKUP($A18,'[6]AllFV 1.0'!$B$4:$F$130,3,FALSE)</f>
        <v>0.27</v>
      </c>
      <c r="H18" s="13" t="str">
        <f>VLOOKUP($A18,'[6]AllFV 1.0'!$B$4:$F$130,4,FALSE)</f>
        <v>.</v>
      </c>
      <c r="I18" s="15" t="str">
        <f>VLOOKUP($A18,'[6]AllFV 1.0'!$B$4:$F$130,5,FALSE)</f>
        <v/>
      </c>
      <c r="N18" s="31"/>
      <c r="O18" s="31"/>
      <c r="P18" s="31"/>
      <c r="Q18" s="31"/>
    </row>
    <row r="19" spans="1:17" s="2" customFormat="1" ht="12.5">
      <c r="A19" s="17" t="s">
        <v>13</v>
      </c>
      <c r="B19" s="45" t="str">
        <f>VLOOKUP($A19,'[6]AllFV 2.0'!$B$4:$F$130,2,FALSE)</f>
        <v>S</v>
      </c>
      <c r="C19" s="15">
        <f>VLOOKUP($A19,'[6]AllFV 2.0'!$B$4:$F$130,3,FALSE)</f>
        <v>120.73</v>
      </c>
      <c r="D19" s="45" t="str">
        <f>VLOOKUP($A19,'[6]AllFV 2.0'!$B$4:$F$130,4,FALSE)</f>
        <v/>
      </c>
      <c r="F19" s="45" t="str">
        <f>VLOOKUP($A19,'[6]AllFV 1.0'!$B$4:$F$130,2,FALSE)</f>
        <v>SŜ</v>
      </c>
      <c r="G19" s="15">
        <f>VLOOKUP($A19,'[6]AllFV 1.0'!$B$4:$F$130,3,FALSE)</f>
        <v>3.11</v>
      </c>
      <c r="H19" s="13" t="str">
        <f>VLOOKUP($A19,'[6]AllFV 1.0'!$B$4:$F$130,4,FALSE)</f>
        <v/>
      </c>
      <c r="I19" s="15" t="str">
        <f>VLOOKUP($A19,'[6]AllFV 1.0'!$B$4:$F$130,5,FALSE)</f>
        <v/>
      </c>
      <c r="J19" s="12"/>
      <c r="N19" s="31"/>
      <c r="O19" s="31"/>
      <c r="P19" s="31"/>
      <c r="Q19" s="31"/>
    </row>
    <row r="20" spans="1:17" s="2" customFormat="1" ht="12.5">
      <c r="A20" s="17" t="s">
        <v>14</v>
      </c>
      <c r="B20" s="45" t="str">
        <f>VLOOKUP($A20,'[6]AllFV 2.0'!$B$4:$F$130,2,FALSE)</f>
        <v>S</v>
      </c>
      <c r="C20" s="15">
        <f>VLOOKUP($A20,'[6]AllFV 2.0'!$B$4:$F$130,3,FALSE)</f>
        <v>65.48</v>
      </c>
      <c r="D20" s="45" t="str">
        <f>VLOOKUP($A20,'[6]AllFV 2.0'!$B$4:$F$130,4,FALSE)</f>
        <v/>
      </c>
      <c r="F20" s="45" t="str">
        <f>VLOOKUP($A20,'[6]AllFV 1.0'!$B$4:$F$130,2,FALSE)</f>
        <v>SŜ</v>
      </c>
      <c r="G20" s="15">
        <f>VLOOKUP($A20,'[6]AllFV 1.0'!$B$4:$F$130,3,FALSE)</f>
        <v>5.52</v>
      </c>
      <c r="H20" s="13" t="str">
        <f>VLOOKUP($A20,'[6]AllFV 1.0'!$B$4:$F$130,4,FALSE)</f>
        <v/>
      </c>
      <c r="I20" s="15" t="str">
        <f>VLOOKUP($A20,'[6]AllFV 1.0'!$B$4:$F$130,5,FALSE)</f>
        <v>*</v>
      </c>
      <c r="J20" s="12"/>
    </row>
    <row r="21" spans="1:17" s="2" customFormat="1" ht="12.5">
      <c r="A21" s="17" t="s">
        <v>220</v>
      </c>
      <c r="B21" s="45" t="str">
        <f>VLOOKUP($A21,'[6]AllFV 2.0'!$B$4:$F$130,2,FALSE)</f>
        <v>S</v>
      </c>
      <c r="C21" s="15">
        <f>VLOOKUP($A21,'[6]AllFV 2.0'!$B$4:$F$130,3,FALSE)</f>
        <v>108.26</v>
      </c>
      <c r="D21" s="45" t="str">
        <f>VLOOKUP($A21,'[6]AllFV 2.0'!$B$4:$F$130,4,FALSE)</f>
        <v/>
      </c>
      <c r="F21" s="45" t="str">
        <f>VLOOKUP($A21,'[6]AllFV 1.0'!$B$4:$F$130,2,FALSE)</f>
        <v>SŜ</v>
      </c>
      <c r="G21" s="15">
        <f>VLOOKUP($A21,'[6]AllFV 1.0'!$B$4:$F$130,3,FALSE)</f>
        <v>6.99</v>
      </c>
      <c r="H21" s="13" t="str">
        <f>VLOOKUP($A21,'[6]AllFV 1.0'!$B$4:$F$130,4,FALSE)</f>
        <v/>
      </c>
      <c r="I21" s="15" t="str">
        <f>VLOOKUP($A21,'[6]AllFV 1.0'!$B$4:$F$130,5,FALSE)</f>
        <v/>
      </c>
      <c r="J21" s="12"/>
    </row>
    <row r="22" spans="1:17" s="2" customFormat="1" ht="12.5">
      <c r="A22" s="17"/>
      <c r="B22" s="45"/>
      <c r="C22" s="15"/>
      <c r="D22" s="45"/>
      <c r="F22" s="45"/>
      <c r="G22" s="15"/>
      <c r="H22" s="13"/>
      <c r="I22" s="15"/>
    </row>
    <row r="23" spans="1:17" s="2" customFormat="1" ht="13">
      <c r="A23" s="40" t="s">
        <v>15</v>
      </c>
      <c r="B23" s="45"/>
      <c r="C23" s="15"/>
      <c r="D23" s="45"/>
      <c r="F23" s="45"/>
      <c r="G23" s="15"/>
      <c r="H23" s="13"/>
      <c r="I23" s="15"/>
    </row>
    <row r="24" spans="1:17" s="2" customFormat="1" ht="12.5">
      <c r="A24" s="17" t="s">
        <v>56</v>
      </c>
      <c r="B24" s="45">
        <f>VLOOKUP($A24,'[6]AllFV 2.0'!$B$4:$F$130,2,FALSE)</f>
        <v>26</v>
      </c>
      <c r="C24" s="15">
        <f>VLOOKUP($A24,'[6]AllFV 2.0'!$B$4:$F$130,3,FALSE)</f>
        <v>24.04</v>
      </c>
      <c r="D24" s="45" t="str">
        <f>VLOOKUP($A24,'[6]AllFV 2.0'!$B$4:$F$130,4,FALSE)</f>
        <v>#</v>
      </c>
      <c r="F24" s="45">
        <f>VLOOKUP($A24,'[6]AllFV 1.0'!$B$4:$F$130,2,FALSE)</f>
        <v>3.12</v>
      </c>
      <c r="G24" s="15">
        <f>VLOOKUP($A24,'[6]AllFV 1.0'!$B$4:$F$130,3,FALSE)</f>
        <v>0.75</v>
      </c>
      <c r="H24" s="13" t="str">
        <f>VLOOKUP($A24,'[6]AllFV 1.0'!$B$4:$F$130,4,FALSE)</f>
        <v>.‡</v>
      </c>
      <c r="I24" s="15" t="str">
        <f>VLOOKUP($A24,'[6]AllFV 1.0'!$B$4:$F$130,5,FALSE)</f>
        <v/>
      </c>
    </row>
    <row r="25" spans="1:17" s="2" customFormat="1" ht="12.5">
      <c r="A25" s="17" t="s">
        <v>57</v>
      </c>
      <c r="B25" s="45">
        <f>VLOOKUP($A25,'[6]AllFV 2.0'!$B$4:$F$130,2,FALSE)</f>
        <v>55</v>
      </c>
      <c r="C25" s="15">
        <f>VLOOKUP($A25,'[6]AllFV 2.0'!$B$4:$F$130,3,FALSE)</f>
        <v>18.23</v>
      </c>
      <c r="D25" s="45" t="str">
        <f>VLOOKUP($A25,'[6]AllFV 2.0'!$B$4:$F$130,4,FALSE)</f>
        <v/>
      </c>
      <c r="F25" s="45">
        <f>VLOOKUP($A25,'[6]AllFV 1.0'!$B$4:$F$130,2,FALSE)</f>
        <v>2.27</v>
      </c>
      <c r="G25" s="15">
        <f>VLOOKUP($A25,'[6]AllFV 1.0'!$B$4:$F$130,3,FALSE)</f>
        <v>0.41</v>
      </c>
      <c r="H25" s="13" t="str">
        <f>VLOOKUP($A25,'[6]AllFV 1.0'!$B$4:$F$130,4,FALSE)</f>
        <v>.</v>
      </c>
      <c r="I25" s="15" t="str">
        <f>VLOOKUP($A25,'[6]AllFV 1.0'!$B$4:$F$130,5,FALSE)</f>
        <v/>
      </c>
    </row>
    <row r="26" spans="1:17" s="2" customFormat="1" ht="12.5">
      <c r="A26" s="17" t="s">
        <v>16</v>
      </c>
      <c r="B26" s="45">
        <f>VLOOKUP($A26,'[6]AllFV 2.0'!$B$4:$F$130,2,FALSE)</f>
        <v>6</v>
      </c>
      <c r="C26" s="15">
        <f>VLOOKUP($A26,'[6]AllFV 2.0'!$B$4:$F$130,3,FALSE)</f>
        <v>44.51</v>
      </c>
      <c r="D26" s="45" t="str">
        <f>VLOOKUP($A26,'[6]AllFV 2.0'!$B$4:$F$130,4,FALSE)</f>
        <v>#</v>
      </c>
      <c r="F26" s="45">
        <f>VLOOKUP($A26,'[6]AllFV 1.0'!$B$4:$F$130,2,FALSE)</f>
        <v>0.77</v>
      </c>
      <c r="G26" s="15">
        <f>VLOOKUP($A26,'[6]AllFV 1.0'!$B$4:$F$130,3,FALSE)</f>
        <v>0.34</v>
      </c>
      <c r="H26" s="13" t="str">
        <f>VLOOKUP($A26,'[6]AllFV 1.0'!$B$4:$F$130,4,FALSE)</f>
        <v>.‡</v>
      </c>
      <c r="I26" s="15" t="str">
        <f>VLOOKUP($A26,'[6]AllFV 1.0'!$B$4:$F$130,5,FALSE)</f>
        <v>*</v>
      </c>
    </row>
    <row r="27" spans="1:17" s="2" customFormat="1" ht="12.5">
      <c r="A27" s="17"/>
      <c r="B27" s="45"/>
      <c r="C27" s="15"/>
      <c r="D27" s="45"/>
      <c r="F27" s="45"/>
      <c r="G27" s="15"/>
      <c r="H27" s="13"/>
      <c r="I27" s="15"/>
    </row>
    <row r="28" spans="1:17" s="2" customFormat="1" ht="13">
      <c r="A28" s="40" t="s">
        <v>17</v>
      </c>
      <c r="B28" s="45"/>
      <c r="C28" s="15"/>
      <c r="D28" s="45"/>
      <c r="F28" s="45"/>
      <c r="G28" s="15"/>
      <c r="H28" s="13"/>
      <c r="I28" s="15"/>
    </row>
    <row r="29" spans="1:17" s="2" customFormat="1" ht="12.5">
      <c r="A29" s="17" t="s">
        <v>18</v>
      </c>
      <c r="B29" s="45">
        <f>VLOOKUP($A29,'[6]AllFV 2.0'!$B$4:$F$130,2,FALSE)</f>
        <v>62</v>
      </c>
      <c r="C29" s="15">
        <f>VLOOKUP($A29,'[6]AllFV 2.0'!$B$4:$F$130,3,FALSE)</f>
        <v>15.83</v>
      </c>
      <c r="D29" s="45" t="str">
        <f>VLOOKUP($A29,'[6]AllFV 2.0'!$B$4:$F$130,4,FALSE)</f>
        <v/>
      </c>
      <c r="F29" s="45">
        <f>VLOOKUP($A29,'[6]AllFV 1.0'!$B$4:$F$130,2,FALSE)</f>
        <v>2.25</v>
      </c>
      <c r="G29" s="15">
        <f>VLOOKUP($A29,'[6]AllFV 1.0'!$B$4:$F$130,3,FALSE)</f>
        <v>0.36</v>
      </c>
      <c r="H29" s="13" t="str">
        <f>VLOOKUP($A29,'[6]AllFV 1.0'!$B$4:$F$130,4,FALSE)</f>
        <v>.</v>
      </c>
      <c r="I29" s="15" t="str">
        <f>VLOOKUP($A29,'[6]AllFV 1.0'!$B$4:$F$130,5,FALSE)</f>
        <v/>
      </c>
    </row>
    <row r="30" spans="1:17" s="2" customFormat="1" ht="12.5">
      <c r="A30" s="17" t="s">
        <v>19</v>
      </c>
      <c r="B30" s="45">
        <f>VLOOKUP($A30,'[6]AllFV 2.0'!$B$4:$F$130,2,FALSE)</f>
        <v>27</v>
      </c>
      <c r="C30" s="15">
        <f>VLOOKUP($A30,'[6]AllFV 2.0'!$B$4:$F$130,3,FALSE)</f>
        <v>21.6</v>
      </c>
      <c r="D30" s="45" t="str">
        <f>VLOOKUP($A30,'[6]AllFV 2.0'!$B$4:$F$130,4,FALSE)</f>
        <v>#</v>
      </c>
      <c r="F30" s="45">
        <f>VLOOKUP($A30,'[6]AllFV 1.0'!$B$4:$F$130,2,FALSE)</f>
        <v>4.7</v>
      </c>
      <c r="G30" s="15">
        <f>VLOOKUP($A30,'[6]AllFV 1.0'!$B$4:$F$130,3,FALSE)</f>
        <v>1.01</v>
      </c>
      <c r="H30" s="13" t="str">
        <f>VLOOKUP($A30,'[6]AllFV 1.0'!$B$4:$F$130,4,FALSE)</f>
        <v>.‡</v>
      </c>
      <c r="I30" s="15" t="str">
        <f>VLOOKUP($A30,'[6]AllFV 1.0'!$B$4:$F$130,5,FALSE)</f>
        <v>*</v>
      </c>
    </row>
    <row r="31" spans="1:17" s="2" customFormat="1" ht="12.5">
      <c r="A31" s="17" t="s">
        <v>20</v>
      </c>
      <c r="B31" s="45">
        <f>VLOOKUP($A31,'[6]AllFV 2.0'!$B$4:$F$130,2,FALSE)</f>
        <v>8</v>
      </c>
      <c r="C31" s="15">
        <f>VLOOKUP($A31,'[6]AllFV 2.0'!$B$4:$F$130,3,FALSE)</f>
        <v>43.84</v>
      </c>
      <c r="D31" s="45" t="str">
        <f>VLOOKUP($A31,'[6]AllFV 2.0'!$B$4:$F$130,4,FALSE)</f>
        <v>#</v>
      </c>
      <c r="F31" s="45">
        <f>VLOOKUP($A31,'[6]AllFV 1.0'!$B$4:$F$130,2,FALSE)</f>
        <v>2.66</v>
      </c>
      <c r="G31" s="15">
        <f>VLOOKUP($A31,'[6]AllFV 1.0'!$B$4:$F$130,3,FALSE)</f>
        <v>1.1599999999999999</v>
      </c>
      <c r="H31" s="13" t="str">
        <f>VLOOKUP($A31,'[6]AllFV 1.0'!$B$4:$F$130,4,FALSE)</f>
        <v>.‡</v>
      </c>
      <c r="I31" s="15" t="str">
        <f>VLOOKUP($A31,'[6]AllFV 1.0'!$B$4:$F$130,5,FALSE)</f>
        <v/>
      </c>
    </row>
    <row r="32" spans="1:17" s="2" customFormat="1" ht="12.5">
      <c r="A32" s="17" t="s">
        <v>37</v>
      </c>
      <c r="B32" s="45" t="str">
        <f>VLOOKUP($A32,'[6]AllFV 2.0'!$B$4:$F$130,2,FALSE)</f>
        <v>S</v>
      </c>
      <c r="C32" s="15">
        <f>VLOOKUP($A32,'[6]AllFV 2.0'!$B$4:$F$130,3,FALSE)</f>
        <v>69.16</v>
      </c>
      <c r="D32" s="45" t="str">
        <f>VLOOKUP($A32,'[6]AllFV 2.0'!$B$4:$F$130,4,FALSE)</f>
        <v/>
      </c>
      <c r="F32" s="45" t="str">
        <f>VLOOKUP($A32,'[6]AllFV 1.0'!$B$4:$F$130,2,FALSE)</f>
        <v>SŜ</v>
      </c>
      <c r="G32" s="15">
        <f>VLOOKUP($A32,'[6]AllFV 1.0'!$B$4:$F$130,3,FALSE)</f>
        <v>0.31</v>
      </c>
      <c r="H32" s="13" t="str">
        <f>VLOOKUP($A32,'[6]AllFV 1.0'!$B$4:$F$130,4,FALSE)</f>
        <v/>
      </c>
      <c r="I32" s="15" t="str">
        <f>VLOOKUP($A32,'[6]AllFV 1.0'!$B$4:$F$130,5,FALSE)</f>
        <v>*</v>
      </c>
    </row>
    <row r="33" spans="1:10" s="2" customFormat="1" ht="12.5">
      <c r="A33" s="17" t="s">
        <v>218</v>
      </c>
      <c r="B33" s="45" t="str">
        <f>VLOOKUP($A33,'[6]AllFV 2.0'!$B$4:$F$130,2,FALSE)</f>
        <v>S</v>
      </c>
      <c r="C33" s="15">
        <f>VLOOKUP($A33,'[6]AllFV 2.0'!$B$4:$F$130,3,FALSE)</f>
        <v>63.7</v>
      </c>
      <c r="D33" s="45" t="str">
        <f>VLOOKUP($A33,'[6]AllFV 2.0'!$B$4:$F$130,4,FALSE)</f>
        <v/>
      </c>
      <c r="F33" s="45" t="str">
        <f>VLOOKUP($A33,'[6]AllFV 1.0'!$B$4:$F$130,2,FALSE)</f>
        <v>SŜ</v>
      </c>
      <c r="G33" s="15">
        <f>VLOOKUP($A33,'[6]AllFV 1.0'!$B$4:$F$130,3,FALSE)</f>
        <v>0.37</v>
      </c>
      <c r="H33" s="13" t="str">
        <f>VLOOKUP($A33,'[6]AllFV 1.0'!$B$4:$F$130,4,FALSE)</f>
        <v/>
      </c>
      <c r="I33" s="15" t="str">
        <f>VLOOKUP($A33,'[6]AllFV 1.0'!$B$4:$F$130,5,FALSE)</f>
        <v>*</v>
      </c>
    </row>
    <row r="34" spans="1:10" s="2" customFormat="1" ht="12.5">
      <c r="A34" s="41"/>
      <c r="B34" s="45"/>
      <c r="C34" s="15"/>
      <c r="D34" s="45"/>
      <c r="F34" s="45"/>
      <c r="G34" s="15"/>
      <c r="H34" s="13"/>
      <c r="I34" s="15"/>
    </row>
    <row r="35" spans="1:10" s="2" customFormat="1" ht="13">
      <c r="A35" s="42" t="s">
        <v>45</v>
      </c>
      <c r="B35" s="45"/>
      <c r="C35" s="15"/>
      <c r="D35" s="45"/>
      <c r="F35" s="45"/>
      <c r="G35" s="15"/>
      <c r="H35" s="13"/>
      <c r="I35" s="15"/>
    </row>
    <row r="36" spans="1:10" s="2" customFormat="1" ht="12.5">
      <c r="A36" s="28" t="s">
        <v>61</v>
      </c>
      <c r="B36" s="45" t="str">
        <f>VLOOKUP($A36,'[6]AllFV 2.0'!$B$4:$F$130,2,FALSE)</f>
        <v>S</v>
      </c>
      <c r="C36" s="15">
        <f>VLOOKUP($A36,'[6]AllFV 2.0'!$B$4:$F$130,3,FALSE)</f>
        <v>60.97</v>
      </c>
      <c r="D36" s="45" t="str">
        <f>VLOOKUP($A36,'[6]AllFV 2.0'!$B$4:$F$130,4,FALSE)</f>
        <v/>
      </c>
      <c r="F36" s="45" t="str">
        <f>VLOOKUP($A36,'[6]AllFV 1.0'!$B$4:$F$130,2,FALSE)</f>
        <v>SŜ</v>
      </c>
      <c r="G36" s="15">
        <f>VLOOKUP($A36,'[6]AllFV 1.0'!$B$4:$F$130,3,FALSE)</f>
        <v>2.54</v>
      </c>
      <c r="H36" s="13" t="str">
        <f>VLOOKUP($A36,'[6]AllFV 1.0'!$B$4:$F$130,4,FALSE)</f>
        <v/>
      </c>
      <c r="I36" s="15" t="str">
        <f>VLOOKUP($A36,'[6]AllFV 1.0'!$B$4:$F$130,5,FALSE)</f>
        <v/>
      </c>
    </row>
    <row r="37" spans="1:10" s="2" customFormat="1" ht="12.5">
      <c r="A37" s="28" t="s">
        <v>62</v>
      </c>
      <c r="B37" s="45">
        <f>VLOOKUP($A37,'[6]AllFV 2.0'!$B$4:$F$130,2,FALSE)</f>
        <v>79</v>
      </c>
      <c r="C37" s="15">
        <f>VLOOKUP($A37,'[6]AllFV 2.0'!$B$4:$F$130,3,FALSE)</f>
        <v>13.67</v>
      </c>
      <c r="D37" s="45" t="str">
        <f>VLOOKUP($A37,'[6]AllFV 2.0'!$B$4:$F$130,4,FALSE)</f>
        <v/>
      </c>
      <c r="F37" s="45">
        <f>VLOOKUP($A37,'[6]AllFV 1.0'!$B$4:$F$130,2,FALSE)</f>
        <v>2.0499999999999998</v>
      </c>
      <c r="G37" s="15">
        <f>VLOOKUP($A37,'[6]AllFV 1.0'!$B$4:$F$130,3,FALSE)</f>
        <v>0.28000000000000003</v>
      </c>
      <c r="H37" s="13" t="str">
        <f>VLOOKUP($A37,'[6]AllFV 1.0'!$B$4:$F$130,4,FALSE)</f>
        <v>.</v>
      </c>
      <c r="I37" s="15" t="str">
        <f>VLOOKUP($A37,'[6]AllFV 1.0'!$B$4:$F$130,5,FALSE)</f>
        <v/>
      </c>
    </row>
    <row r="38" spans="1:10" s="2" customFormat="1" ht="13">
      <c r="A38" s="42"/>
      <c r="B38" s="45"/>
      <c r="C38" s="15"/>
      <c r="D38" s="45"/>
      <c r="F38" s="45"/>
      <c r="G38" s="15"/>
      <c r="H38" s="13"/>
      <c r="I38" s="15"/>
    </row>
    <row r="39" spans="1:10" s="2" customFormat="1" ht="13">
      <c r="A39" s="30" t="s">
        <v>47</v>
      </c>
      <c r="B39" s="45"/>
      <c r="C39" s="15"/>
      <c r="D39" s="45"/>
      <c r="E39" s="31"/>
      <c r="F39" s="45"/>
      <c r="G39" s="15"/>
      <c r="H39" s="13"/>
      <c r="I39" s="15"/>
      <c r="J39" s="31"/>
    </row>
    <row r="40" spans="1:10" s="2" customFormat="1" ht="12.5">
      <c r="A40" s="56" t="s">
        <v>46</v>
      </c>
      <c r="B40" s="45">
        <f>VLOOKUP($A40,'[6]AllFV 2.0'!$B$4:$F$130,2,FALSE)</f>
        <v>64</v>
      </c>
      <c r="C40" s="15">
        <f>VLOOKUP($A40,'[6]AllFV 2.0'!$B$4:$F$130,3,FALSE)</f>
        <v>15.65</v>
      </c>
      <c r="D40" s="45" t="str">
        <f>VLOOKUP($A40,'[6]AllFV 2.0'!$B$4:$F$130,4,FALSE)</f>
        <v/>
      </c>
      <c r="E40" s="31"/>
      <c r="F40" s="45">
        <f>VLOOKUP($A40,'[6]AllFV 1.0'!$B$4:$F$130,2,FALSE)</f>
        <v>2.0699999999999998</v>
      </c>
      <c r="G40" s="15">
        <f>VLOOKUP($A40,'[6]AllFV 1.0'!$B$4:$F$130,3,FALSE)</f>
        <v>0.33</v>
      </c>
      <c r="H40" s="13" t="str">
        <f>VLOOKUP($A40,'[6]AllFV 1.0'!$B$4:$F$130,4,FALSE)</f>
        <v>.</v>
      </c>
      <c r="I40" s="15" t="str">
        <f>VLOOKUP($A40,'[6]AllFV 1.0'!$B$4:$F$130,5,FALSE)</f>
        <v/>
      </c>
      <c r="J40" s="31"/>
    </row>
    <row r="41" spans="1:10" s="2" customFormat="1" ht="12.5">
      <c r="A41" s="56" t="s">
        <v>320</v>
      </c>
      <c r="B41" s="45">
        <f>VLOOKUP($A41,'[6]AllFV 2.0'!$B$4:$F$130,2,FALSE)</f>
        <v>27</v>
      </c>
      <c r="C41" s="15">
        <f>VLOOKUP($A41,'[6]AllFV 2.0'!$B$4:$F$130,3,FALSE)</f>
        <v>24.33</v>
      </c>
      <c r="D41" s="45" t="str">
        <f>VLOOKUP($A41,'[6]AllFV 2.0'!$B$4:$F$130,4,FALSE)</f>
        <v>#</v>
      </c>
      <c r="E41" s="31"/>
      <c r="F41" s="45">
        <f>VLOOKUP($A41,'[6]AllFV 1.0'!$B$4:$F$130,2,FALSE)</f>
        <v>1.05</v>
      </c>
      <c r="G41" s="15">
        <f>VLOOKUP($A41,'[6]AllFV 1.0'!$B$4:$F$130,3,FALSE)</f>
        <v>0.25</v>
      </c>
      <c r="H41" s="13" t="str">
        <f>VLOOKUP($A41,'[6]AllFV 1.0'!$B$4:$F$130,4,FALSE)</f>
        <v>.‡</v>
      </c>
      <c r="I41" s="15" t="str">
        <f>VLOOKUP($A41,'[6]AllFV 1.0'!$B$4:$F$130,5,FALSE)</f>
        <v>*</v>
      </c>
      <c r="J41" s="31"/>
    </row>
    <row r="42" spans="1:10" s="2" customFormat="1" ht="12.5">
      <c r="A42" s="56" t="s">
        <v>321</v>
      </c>
      <c r="B42" s="45">
        <f>VLOOKUP($A42,'[6]AllFV 2.0'!$B$4:$F$130,2,FALSE)</f>
        <v>12</v>
      </c>
      <c r="C42" s="15">
        <f>VLOOKUP($A42,'[6]AllFV 2.0'!$B$4:$F$130,3,FALSE)</f>
        <v>43.15</v>
      </c>
      <c r="D42" s="45" t="str">
        <f>VLOOKUP($A42,'[6]AllFV 2.0'!$B$4:$F$130,4,FALSE)</f>
        <v>#</v>
      </c>
      <c r="E42" s="31"/>
      <c r="F42" s="45">
        <f>VLOOKUP($A42,'[6]AllFV 1.0'!$B$4:$F$130,2,FALSE)</f>
        <v>3.72</v>
      </c>
      <c r="G42" s="15">
        <f>VLOOKUP($A42,'[6]AllFV 1.0'!$B$4:$F$130,3,FALSE)</f>
        <v>1.59</v>
      </c>
      <c r="H42" s="13" t="str">
        <f>VLOOKUP($A42,'[6]AllFV 1.0'!$B$4:$F$130,4,FALSE)</f>
        <v>.‡</v>
      </c>
      <c r="I42" s="15" t="str">
        <f>VLOOKUP($A42,'[6]AllFV 1.0'!$B$4:$F$130,5,FALSE)</f>
        <v/>
      </c>
      <c r="J42" s="31"/>
    </row>
    <row r="43" spans="1:10" s="2" customFormat="1" ht="12.5">
      <c r="A43" s="56" t="s">
        <v>322</v>
      </c>
      <c r="B43" s="45">
        <f>VLOOKUP($A43,'[6]AllFV 2.0'!$B$4:$F$130,2,FALSE)</f>
        <v>48</v>
      </c>
      <c r="C43" s="15">
        <f>VLOOKUP($A43,'[6]AllFV 2.0'!$B$4:$F$130,3,FALSE)</f>
        <v>18.84</v>
      </c>
      <c r="D43" s="45" t="str">
        <f>VLOOKUP($A43,'[6]AllFV 2.0'!$B$4:$F$130,4,FALSE)</f>
        <v/>
      </c>
      <c r="E43" s="31"/>
      <c r="F43" s="45">
        <f>VLOOKUP($A43,'[6]AllFV 1.0'!$B$4:$F$130,2,FALSE)</f>
        <v>4.12</v>
      </c>
      <c r="G43" s="15">
        <f>VLOOKUP($A43,'[6]AllFV 1.0'!$B$4:$F$130,3,FALSE)</f>
        <v>0.72</v>
      </c>
      <c r="H43" s="13" t="str">
        <f>VLOOKUP($A43,'[6]AllFV 1.0'!$B$4:$F$130,4,FALSE)</f>
        <v>.</v>
      </c>
      <c r="I43" s="15" t="str">
        <f>VLOOKUP($A43,'[6]AllFV 1.0'!$B$4:$F$130,5,FALSE)</f>
        <v>*</v>
      </c>
      <c r="J43" s="31"/>
    </row>
    <row r="44" spans="1:10" s="2" customFormat="1" ht="12.5">
      <c r="A44" s="41"/>
      <c r="B44" s="45"/>
      <c r="C44" s="15"/>
      <c r="D44" s="45"/>
      <c r="F44" s="45"/>
      <c r="G44" s="15"/>
      <c r="H44" s="13"/>
      <c r="I44" s="15"/>
    </row>
    <row r="45" spans="1:10" s="2" customFormat="1" ht="13">
      <c r="A45" s="40" t="s">
        <v>21</v>
      </c>
      <c r="B45" s="45"/>
      <c r="C45" s="15"/>
      <c r="D45" s="45"/>
      <c r="F45" s="45"/>
      <c r="G45" s="15"/>
      <c r="H45" s="13"/>
      <c r="I45" s="15"/>
    </row>
    <row r="46" spans="1:10" s="2" customFormat="1" ht="12.5">
      <c r="A46" s="17" t="s">
        <v>22</v>
      </c>
      <c r="B46" s="45">
        <f>VLOOKUP($A46,'[6]AllFV 2.0'!$B$4:$F$130,2,FALSE)</f>
        <v>27</v>
      </c>
      <c r="C46" s="15">
        <f>VLOOKUP($A46,'[6]AllFV 2.0'!$B$4:$F$130,3,FALSE)</f>
        <v>23.88</v>
      </c>
      <c r="D46" s="45" t="str">
        <f>VLOOKUP($A46,'[6]AllFV 2.0'!$B$4:$F$130,4,FALSE)</f>
        <v>#</v>
      </c>
      <c r="F46" s="45">
        <f>VLOOKUP($A46,'[6]AllFV 1.0'!$B$4:$F$130,2,FALSE)</f>
        <v>1.07</v>
      </c>
      <c r="G46" s="15">
        <f>VLOOKUP($A46,'[6]AllFV 1.0'!$B$4:$F$130,3,FALSE)</f>
        <v>0.26</v>
      </c>
      <c r="H46" s="13" t="str">
        <f>VLOOKUP($A46,'[6]AllFV 1.0'!$B$4:$F$130,4,FALSE)</f>
        <v>.‡</v>
      </c>
      <c r="I46" s="15" t="str">
        <f>VLOOKUP($A46,'[6]AllFV 1.0'!$B$4:$F$130,5,FALSE)</f>
        <v>*</v>
      </c>
    </row>
    <row r="47" spans="1:10" s="2" customFormat="1" ht="12.5">
      <c r="A47" s="17" t="s">
        <v>41</v>
      </c>
      <c r="B47" s="45">
        <f>VLOOKUP($A47,'[6]AllFV 2.0'!$B$4:$F$130,2,FALSE)</f>
        <v>23</v>
      </c>
      <c r="C47" s="15">
        <f>VLOOKUP($A47,'[6]AllFV 2.0'!$B$4:$F$130,3,FALSE)</f>
        <v>31.93</v>
      </c>
      <c r="D47" s="45" t="str">
        <f>VLOOKUP($A47,'[6]AllFV 2.0'!$B$4:$F$130,4,FALSE)</f>
        <v>#</v>
      </c>
      <c r="F47" s="45">
        <f>VLOOKUP($A47,'[6]AllFV 1.0'!$B$4:$F$130,2,FALSE)</f>
        <v>13.07</v>
      </c>
      <c r="G47" s="15">
        <f>VLOOKUP($A47,'[6]AllFV 1.0'!$B$4:$F$130,3,FALSE)</f>
        <v>3.77</v>
      </c>
      <c r="H47" s="13" t="str">
        <f>VLOOKUP($A47,'[6]AllFV 1.0'!$B$4:$F$130,4,FALSE)</f>
        <v>.‡</v>
      </c>
      <c r="I47" s="15" t="str">
        <f>VLOOKUP($A47,'[6]AllFV 1.0'!$B$4:$F$130,5,FALSE)</f>
        <v>*</v>
      </c>
    </row>
    <row r="48" spans="1:10" s="2" customFormat="1" ht="12.5">
      <c r="A48" s="17" t="s">
        <v>59</v>
      </c>
      <c r="B48" s="45">
        <f>VLOOKUP($A48,'[6]AllFV 2.0'!$B$4:$F$130,2,FALSE)</f>
        <v>8</v>
      </c>
      <c r="C48" s="15">
        <f>VLOOKUP($A48,'[6]AllFV 2.0'!$B$4:$F$130,3,FALSE)</f>
        <v>42.83</v>
      </c>
      <c r="D48" s="45" t="str">
        <f>VLOOKUP($A48,'[6]AllFV 2.0'!$B$4:$F$130,4,FALSE)</f>
        <v>#</v>
      </c>
      <c r="F48" s="45">
        <f>VLOOKUP($A48,'[6]AllFV 1.0'!$B$4:$F$130,2,FALSE)</f>
        <v>4.25</v>
      </c>
      <c r="G48" s="15">
        <f>VLOOKUP($A48,'[6]AllFV 1.0'!$B$4:$F$130,3,FALSE)</f>
        <v>1.72</v>
      </c>
      <c r="H48" s="13" t="str">
        <f>VLOOKUP($A48,'[6]AllFV 1.0'!$B$4:$F$130,4,FALSE)</f>
        <v>.‡</v>
      </c>
      <c r="I48" s="15" t="str">
        <f>VLOOKUP($A48,'[6]AllFV 1.0'!$B$4:$F$130,5,FALSE)</f>
        <v>*</v>
      </c>
    </row>
    <row r="49" spans="1:11" s="2" customFormat="1" ht="12.5">
      <c r="A49" s="17" t="s">
        <v>23</v>
      </c>
      <c r="B49" s="45" t="str">
        <f>VLOOKUP($A49,'[6]AllFV 2.0'!$B$4:$F$130,2,FALSE)</f>
        <v>S</v>
      </c>
      <c r="C49" s="15">
        <f>VLOOKUP($A49,'[6]AllFV 2.0'!$B$4:$F$130,3,FALSE)</f>
        <v>83.15</v>
      </c>
      <c r="D49" s="45" t="str">
        <f>VLOOKUP($A49,'[6]AllFV 2.0'!$B$4:$F$130,4,FALSE)</f>
        <v/>
      </c>
      <c r="F49" s="45" t="str">
        <f>VLOOKUP($A49,'[6]AllFV 1.0'!$B$4:$F$130,2,FALSE)</f>
        <v>SŜ</v>
      </c>
      <c r="G49" s="15">
        <f>VLOOKUP($A49,'[6]AllFV 1.0'!$B$4:$F$130,3,FALSE)</f>
        <v>0.91</v>
      </c>
      <c r="H49" s="13" t="str">
        <f>VLOOKUP($A49,'[6]AllFV 1.0'!$B$4:$F$130,4,FALSE)</f>
        <v/>
      </c>
      <c r="I49" s="15" t="str">
        <f>VLOOKUP($A49,'[6]AllFV 1.0'!$B$4:$F$130,5,FALSE)</f>
        <v/>
      </c>
    </row>
    <row r="50" spans="1:11" s="2" customFormat="1" ht="12.5">
      <c r="A50" s="17" t="s">
        <v>221</v>
      </c>
      <c r="B50" s="45">
        <f>VLOOKUP($A50,'[6]AllFV 2.0'!$B$4:$F$130,2,FALSE)</f>
        <v>25</v>
      </c>
      <c r="C50" s="15">
        <f>VLOOKUP($A50,'[6]AllFV 2.0'!$B$4:$F$130,3,FALSE)</f>
        <v>25.74</v>
      </c>
      <c r="D50" s="45" t="str">
        <f>VLOOKUP($A50,'[6]AllFV 2.0'!$B$4:$F$130,4,FALSE)</f>
        <v>#</v>
      </c>
      <c r="F50" s="45">
        <f>VLOOKUP($A50,'[6]AllFV 1.0'!$B$4:$F$130,2,FALSE)</f>
        <v>2.85</v>
      </c>
      <c r="G50" s="15">
        <f>VLOOKUP($A50,'[6]AllFV 1.0'!$B$4:$F$130,3,FALSE)</f>
        <v>0.71</v>
      </c>
      <c r="H50" s="13" t="str">
        <f>VLOOKUP($A50,'[6]AllFV 1.0'!$B$4:$F$130,4,FALSE)</f>
        <v>.‡</v>
      </c>
      <c r="I50" s="15" t="str">
        <f>VLOOKUP($A50,'[6]AllFV 1.0'!$B$4:$F$130,5,FALSE)</f>
        <v/>
      </c>
    </row>
    <row r="51" spans="1:11" s="2" customFormat="1" ht="12.5">
      <c r="A51" s="17"/>
      <c r="B51" s="45"/>
      <c r="C51" s="15"/>
      <c r="D51" s="45"/>
      <c r="F51" s="45"/>
      <c r="G51" s="15"/>
      <c r="H51" s="13"/>
      <c r="I51" s="15"/>
    </row>
    <row r="52" spans="1:11" s="2" customFormat="1" ht="13">
      <c r="A52" s="40" t="s">
        <v>24</v>
      </c>
      <c r="B52" s="45"/>
      <c r="C52" s="15"/>
      <c r="D52" s="45"/>
      <c r="F52" s="45"/>
      <c r="G52" s="15"/>
      <c r="H52" s="13"/>
      <c r="I52" s="15"/>
    </row>
    <row r="53" spans="1:11" s="2" customFormat="1" ht="12.5">
      <c r="A53" s="17" t="s">
        <v>206</v>
      </c>
      <c r="B53" s="45">
        <f>VLOOKUP($A53,'[6]AllFV 2.0'!$B$4:$F$130,2,FALSE)</f>
        <v>10</v>
      </c>
      <c r="C53" s="15">
        <f>VLOOKUP($A53,'[6]AllFV 2.0'!$B$4:$F$130,3,FALSE)</f>
        <v>21.89</v>
      </c>
      <c r="D53" s="45" t="str">
        <f>VLOOKUP($A53,'[6]AllFV 2.0'!$B$4:$F$130,4,FALSE)</f>
        <v>#</v>
      </c>
      <c r="F53" s="45">
        <f>VLOOKUP($A53,'[6]AllFV 1.0'!$B$4:$F$130,2,FALSE)</f>
        <v>1.67</v>
      </c>
      <c r="G53" s="15">
        <f>VLOOKUP($A53,'[6]AllFV 1.0'!$B$4:$F$130,3,FALSE)</f>
        <v>0.36</v>
      </c>
      <c r="H53" s="13" t="str">
        <f>VLOOKUP($A53,'[6]AllFV 1.0'!$B$4:$F$130,4,FALSE)</f>
        <v>.‡</v>
      </c>
      <c r="I53" s="15" t="str">
        <f>VLOOKUP($A53,'[6]AllFV 1.0'!$B$4:$F$130,5,FALSE)</f>
        <v/>
      </c>
    </row>
    <row r="54" spans="1:11" s="164" customFormat="1" ht="12.5">
      <c r="A54" s="17" t="s">
        <v>26</v>
      </c>
      <c r="B54" s="45">
        <f>VLOOKUP($A54,'[6]AllFV 2.0'!$B$4:$F$130,2,FALSE)</f>
        <v>8</v>
      </c>
      <c r="C54" s="15">
        <f>VLOOKUP($A54,'[6]AllFV 2.0'!$B$4:$F$130,3,FALSE)</f>
        <v>44.3</v>
      </c>
      <c r="D54" s="45" t="str">
        <f>VLOOKUP($A54,'[6]AllFV 2.0'!$B$4:$F$130,4,FALSE)</f>
        <v>#</v>
      </c>
      <c r="F54" s="45">
        <f>VLOOKUP($A54,'[6]AllFV 1.0'!$B$4:$F$130,2,FALSE)</f>
        <v>0.85</v>
      </c>
      <c r="G54" s="15">
        <f>VLOOKUP($A54,'[6]AllFV 1.0'!$B$4:$F$130,3,FALSE)</f>
        <v>0.37</v>
      </c>
      <c r="H54" s="13" t="str">
        <f>VLOOKUP($A54,'[6]AllFV 1.0'!$B$4:$F$130,4,FALSE)</f>
        <v>.‡</v>
      </c>
      <c r="I54" s="15" t="str">
        <f>VLOOKUP($A54,'[6]AllFV 1.0'!$B$4:$F$130,5,FALSE)</f>
        <v>*</v>
      </c>
    </row>
    <row r="55" spans="1:11" s="164" customFormat="1" ht="12.5">
      <c r="A55" s="17" t="s">
        <v>27</v>
      </c>
      <c r="B55" s="45">
        <f>VLOOKUP($A55,'[6]AllFV 2.0'!$B$4:$F$130,2,FALSE)</f>
        <v>15</v>
      </c>
      <c r="C55" s="15">
        <f>VLOOKUP($A55,'[6]AllFV 2.0'!$B$4:$F$130,3,FALSE)</f>
        <v>33.47</v>
      </c>
      <c r="D55" s="45" t="str">
        <f>VLOOKUP($A55,'[6]AllFV 2.0'!$B$4:$F$130,4,FALSE)</f>
        <v>#</v>
      </c>
      <c r="F55" s="45">
        <f>VLOOKUP($A55,'[6]AllFV 1.0'!$B$4:$F$130,2,FALSE)</f>
        <v>1.26</v>
      </c>
      <c r="G55" s="15">
        <f>VLOOKUP($A55,'[6]AllFV 1.0'!$B$4:$F$130,3,FALSE)</f>
        <v>0.42</v>
      </c>
      <c r="H55" s="13" t="str">
        <f>VLOOKUP($A55,'[6]AllFV 1.0'!$B$4:$F$130,4,FALSE)</f>
        <v>.‡</v>
      </c>
      <c r="I55" s="15" t="str">
        <f>VLOOKUP($A55,'[6]AllFV 1.0'!$B$4:$F$130,5,FALSE)</f>
        <v>*</v>
      </c>
    </row>
    <row r="56" spans="1:11" s="2" customFormat="1" ht="12.5">
      <c r="A56" s="17" t="s">
        <v>25</v>
      </c>
      <c r="B56" s="45">
        <f>VLOOKUP($A56,'[6]AllFV 2.0'!$B$4:$F$130,2,FALSE)</f>
        <v>27</v>
      </c>
      <c r="C56" s="15">
        <f>VLOOKUP($A56,'[6]AllFV 2.0'!$B$4:$F$130,3,FALSE)</f>
        <v>26.45</v>
      </c>
      <c r="D56" s="45" t="str">
        <f>VLOOKUP($A56,'[6]AllFV 2.0'!$B$4:$F$130,4,FALSE)</f>
        <v>#</v>
      </c>
      <c r="F56" s="45">
        <f>VLOOKUP($A56,'[6]AllFV 1.0'!$B$4:$F$130,2,FALSE)</f>
        <v>9.85</v>
      </c>
      <c r="G56" s="15">
        <f>VLOOKUP($A56,'[6]AllFV 1.0'!$B$4:$F$130,3,FALSE)</f>
        <v>2.6</v>
      </c>
      <c r="H56" s="13" t="str">
        <f>VLOOKUP($A56,'[6]AllFV 1.0'!$B$4:$F$130,4,FALSE)</f>
        <v>.‡</v>
      </c>
      <c r="I56" s="15" t="str">
        <f>VLOOKUP($A56,'[6]AllFV 1.0'!$B$4:$F$130,5,FALSE)</f>
        <v>*</v>
      </c>
    </row>
    <row r="57" spans="1:11" s="164" customFormat="1" ht="12.5">
      <c r="A57" s="17" t="s">
        <v>53</v>
      </c>
      <c r="B57" s="45">
        <f>VLOOKUP($A57,'[6]AllFV 2.0'!$B$4:$F$130,2,FALSE)</f>
        <v>22</v>
      </c>
      <c r="C57" s="15">
        <f>VLOOKUP($A57,'[6]AllFV 2.0'!$B$4:$F$130,3,FALSE)</f>
        <v>35.49</v>
      </c>
      <c r="D57" s="45" t="str">
        <f>VLOOKUP($A57,'[6]AllFV 2.0'!$B$4:$F$130,4,FALSE)</f>
        <v>#</v>
      </c>
      <c r="E57" s="2"/>
      <c r="F57" s="45">
        <f>VLOOKUP($A57,'[6]AllFV 1.0'!$B$4:$F$130,2,FALSE)</f>
        <v>2.97</v>
      </c>
      <c r="G57" s="15">
        <f>VLOOKUP($A57,'[6]AllFV 1.0'!$B$4:$F$130,3,FALSE)</f>
        <v>1.01</v>
      </c>
      <c r="H57" s="13" t="str">
        <f>VLOOKUP($A57,'[6]AllFV 1.0'!$B$4:$F$130,4,FALSE)</f>
        <v>.‡</v>
      </c>
      <c r="I57" s="15" t="str">
        <f>VLOOKUP($A57,'[6]AllFV 1.0'!$B$4:$F$130,5,FALSE)</f>
        <v/>
      </c>
      <c r="J57" s="2"/>
      <c r="K57" s="2"/>
    </row>
    <row r="58" spans="1:11" s="164" customFormat="1" ht="12.5">
      <c r="A58" s="17" t="s">
        <v>28</v>
      </c>
      <c r="B58" s="45">
        <f>VLOOKUP($A58,'[6]AllFV 2.0'!$B$4:$F$130,2,FALSE)</f>
        <v>4</v>
      </c>
      <c r="C58" s="15">
        <f>VLOOKUP($A58,'[6]AllFV 2.0'!$B$4:$F$130,3,FALSE)</f>
        <v>45.53</v>
      </c>
      <c r="D58" s="45" t="str">
        <f>VLOOKUP($A58,'[6]AllFV 2.0'!$B$4:$F$130,4,FALSE)</f>
        <v>#</v>
      </c>
      <c r="F58" s="45">
        <f>VLOOKUP($A58,'[6]AllFV 1.0'!$B$4:$F$130,2,FALSE)</f>
        <v>1.62</v>
      </c>
      <c r="G58" s="15">
        <f>VLOOKUP($A58,'[6]AllFV 1.0'!$B$4:$F$130,3,FALSE)</f>
        <v>0.75</v>
      </c>
      <c r="H58" s="13" t="str">
        <f>VLOOKUP($A58,'[6]AllFV 1.0'!$B$4:$F$130,4,FALSE)</f>
        <v>.‡</v>
      </c>
      <c r="I58" s="15" t="str">
        <f>VLOOKUP($A58,'[6]AllFV 1.0'!$B$4:$F$130,5,FALSE)</f>
        <v/>
      </c>
    </row>
    <row r="59" spans="1:11" s="164" customFormat="1" ht="12.5">
      <c r="A59" s="17"/>
      <c r="B59" s="45"/>
      <c r="C59" s="15"/>
      <c r="D59" s="45"/>
      <c r="E59" s="2"/>
      <c r="F59" s="45"/>
      <c r="G59" s="15"/>
      <c r="H59" s="13"/>
      <c r="I59" s="15"/>
      <c r="J59" s="2"/>
      <c r="K59" s="2"/>
    </row>
    <row r="60" spans="1:11" s="164" customFormat="1" ht="13">
      <c r="A60" s="43" t="s">
        <v>48</v>
      </c>
      <c r="B60" s="45"/>
      <c r="C60" s="15"/>
      <c r="D60" s="45"/>
      <c r="F60" s="45"/>
      <c r="G60" s="15"/>
      <c r="H60" s="13"/>
      <c r="I60" s="15"/>
    </row>
    <row r="61" spans="1:11" s="164" customFormat="1" ht="12.5">
      <c r="A61" s="38" t="s">
        <v>49</v>
      </c>
      <c r="B61" s="45">
        <f>VLOOKUP($A61,'[6]AllFV 2.0'!$B$4:$F$130,2,FALSE)</f>
        <v>39</v>
      </c>
      <c r="C61" s="15">
        <f>VLOOKUP($A61,'[6]AllFV 2.0'!$B$4:$F$130,3,FALSE)</f>
        <v>17.14</v>
      </c>
      <c r="D61" s="45" t="str">
        <f>VLOOKUP($A61,'[6]AllFV 2.0'!$B$4:$F$130,4,FALSE)</f>
        <v/>
      </c>
      <c r="E61" s="31"/>
      <c r="F61" s="45">
        <f>VLOOKUP($A61,'[6]AllFV 1.0'!$B$4:$F$130,2,FALSE)</f>
        <v>1.52</v>
      </c>
      <c r="G61" s="15">
        <f>VLOOKUP($A61,'[6]AllFV 1.0'!$B$4:$F$130,3,FALSE)</f>
        <v>0.26</v>
      </c>
      <c r="H61" s="13" t="str">
        <f>VLOOKUP($A61,'[6]AllFV 1.0'!$B$4:$F$130,4,FALSE)</f>
        <v>.</v>
      </c>
      <c r="I61" s="15" t="str">
        <f>VLOOKUP($A61,'[6]AllFV 1.0'!$B$4:$F$130,5,FALSE)</f>
        <v>*</v>
      </c>
      <c r="J61" s="31"/>
      <c r="K61" s="31"/>
    </row>
    <row r="62" spans="1:11" s="164" customFormat="1" ht="12.5">
      <c r="A62" s="38" t="s">
        <v>208</v>
      </c>
      <c r="B62" s="45">
        <f>VLOOKUP($A62,'[6]AllFV 2.0'!$B$4:$F$130,2,FALSE)</f>
        <v>48</v>
      </c>
      <c r="C62" s="15">
        <f>VLOOKUP($A62,'[6]AllFV 2.0'!$B$4:$F$130,3,FALSE)</f>
        <v>21.53</v>
      </c>
      <c r="D62" s="45" t="str">
        <f>VLOOKUP($A62,'[6]AllFV 2.0'!$B$4:$F$130,4,FALSE)</f>
        <v>#</v>
      </c>
      <c r="E62" s="31"/>
      <c r="F62" s="45">
        <f>VLOOKUP($A62,'[6]AllFV 1.0'!$B$4:$F$130,2,FALSE)</f>
        <v>3.2</v>
      </c>
      <c r="G62" s="15">
        <f>VLOOKUP($A62,'[6]AllFV 1.0'!$B$4:$F$130,3,FALSE)</f>
        <v>0.7</v>
      </c>
      <c r="H62" s="13" t="str">
        <f>VLOOKUP($A62,'[6]AllFV 1.0'!$B$4:$F$130,4,FALSE)</f>
        <v>.‡</v>
      </c>
      <c r="I62" s="15" t="str">
        <f>VLOOKUP($A62,'[6]AllFV 1.0'!$B$4:$F$130,5,FALSE)</f>
        <v>*</v>
      </c>
      <c r="J62" s="31"/>
      <c r="K62" s="31"/>
    </row>
    <row r="63" spans="1:11" s="164" customFormat="1" ht="12.5">
      <c r="A63" s="38"/>
      <c r="B63" s="45"/>
      <c r="C63" s="15"/>
      <c r="D63" s="45"/>
      <c r="E63" s="31"/>
      <c r="F63" s="45"/>
      <c r="G63" s="15"/>
      <c r="H63" s="13"/>
      <c r="I63" s="15"/>
      <c r="J63" s="31"/>
      <c r="K63" s="31"/>
    </row>
    <row r="64" spans="1:11" s="2" customFormat="1" ht="13">
      <c r="A64" s="40" t="s">
        <v>32</v>
      </c>
      <c r="B64" s="45"/>
      <c r="C64" s="15"/>
      <c r="D64" s="45"/>
      <c r="F64" s="45"/>
      <c r="G64" s="15"/>
      <c r="H64" s="13"/>
      <c r="I64" s="15"/>
    </row>
    <row r="65" spans="1:11" s="2" customFormat="1" ht="12.5">
      <c r="A65" s="17" t="s">
        <v>33</v>
      </c>
      <c r="B65" s="45">
        <f>VLOOKUP($A65,'[6]AllFV 2.0'!$B$4:$F$130,2,FALSE)</f>
        <v>51</v>
      </c>
      <c r="C65" s="15">
        <f>VLOOKUP($A65,'[6]AllFV 2.0'!$B$4:$F$130,3,FALSE)</f>
        <v>17.09</v>
      </c>
      <c r="D65" s="45" t="str">
        <f>VLOOKUP($A65,'[6]AllFV 2.0'!$B$4:$F$130,4,FALSE)</f>
        <v/>
      </c>
      <c r="F65" s="45">
        <f>VLOOKUP($A65,'[6]AllFV 1.0'!$B$4:$F$130,2,FALSE)</f>
        <v>1.99</v>
      </c>
      <c r="G65" s="15">
        <f>VLOOKUP($A65,'[6]AllFV 1.0'!$B$4:$F$130,3,FALSE)</f>
        <v>0.34</v>
      </c>
      <c r="H65" s="13" t="str">
        <f>VLOOKUP($A65,'[6]AllFV 1.0'!$B$4:$F$130,4,FALSE)</f>
        <v>.</v>
      </c>
      <c r="I65" s="15" t="str">
        <f>VLOOKUP($A65,'[6]AllFV 1.0'!$B$4:$F$130,5,FALSE)</f>
        <v/>
      </c>
    </row>
    <row r="66" spans="1:11" s="2" customFormat="1" ht="12.5">
      <c r="A66" s="17" t="s">
        <v>34</v>
      </c>
      <c r="B66" s="45">
        <f>VLOOKUP($A66,'[6]AllFV 2.0'!$B$4:$F$130,2,FALSE)</f>
        <v>7</v>
      </c>
      <c r="C66" s="15">
        <f>VLOOKUP($A66,'[6]AllFV 2.0'!$B$4:$F$130,3,FALSE)</f>
        <v>47.35</v>
      </c>
      <c r="D66" s="45" t="str">
        <f>VLOOKUP($A66,'[6]AllFV 2.0'!$B$4:$F$130,4,FALSE)</f>
        <v>#</v>
      </c>
      <c r="F66" s="45">
        <f>VLOOKUP($A66,'[6]AllFV 1.0'!$B$4:$F$130,2,FALSE)</f>
        <v>3.87</v>
      </c>
      <c r="G66" s="15">
        <f>VLOOKUP($A66,'[6]AllFV 1.0'!$B$4:$F$130,3,FALSE)</f>
        <v>1.84</v>
      </c>
      <c r="H66" s="13" t="str">
        <f>VLOOKUP($A66,'[6]AllFV 1.0'!$B$4:$F$130,4,FALSE)</f>
        <v>.‡</v>
      </c>
      <c r="I66" s="15" t="str">
        <f>VLOOKUP($A66,'[6]AllFV 1.0'!$B$4:$F$130,5,FALSE)</f>
        <v/>
      </c>
    </row>
    <row r="67" spans="1:11" s="2" customFormat="1" ht="12.5">
      <c r="A67" s="17" t="s">
        <v>35</v>
      </c>
      <c r="B67" s="45" t="str">
        <f>VLOOKUP($A67,'[6]AllFV 2.0'!$B$4:$F$130,2,FALSE)</f>
        <v>S</v>
      </c>
      <c r="C67" s="15">
        <f>VLOOKUP($A67,'[6]AllFV 2.0'!$B$4:$F$130,3,FALSE)</f>
        <v>50.04</v>
      </c>
      <c r="D67" s="45" t="str">
        <f>VLOOKUP($A67,'[6]AllFV 2.0'!$B$4:$F$130,4,FALSE)</f>
        <v/>
      </c>
      <c r="F67" s="45" t="str">
        <f>VLOOKUP($A67,'[6]AllFV 1.0'!$B$4:$F$130,2,FALSE)</f>
        <v>SŜ</v>
      </c>
      <c r="G67" s="15">
        <f>VLOOKUP($A67,'[6]AllFV 1.0'!$B$4:$F$130,3,FALSE)</f>
        <v>0.34</v>
      </c>
      <c r="H67" s="13" t="str">
        <f>VLOOKUP($A67,'[6]AllFV 1.0'!$B$4:$F$130,4,FALSE)</f>
        <v/>
      </c>
      <c r="I67" s="15" t="str">
        <f>VLOOKUP($A67,'[6]AllFV 1.0'!$B$4:$F$130,5,FALSE)</f>
        <v>*</v>
      </c>
    </row>
    <row r="68" spans="1:11" s="2" customFormat="1" ht="12.5">
      <c r="A68" s="17" t="s">
        <v>222</v>
      </c>
      <c r="B68" s="45">
        <f>VLOOKUP($A68,'[6]AllFV 2.0'!$B$4:$F$130,2,FALSE)</f>
        <v>11</v>
      </c>
      <c r="C68" s="15">
        <f>VLOOKUP($A68,'[6]AllFV 2.0'!$B$4:$F$130,3,FALSE)</f>
        <v>37.76</v>
      </c>
      <c r="D68" s="45" t="str">
        <f>VLOOKUP($A68,'[6]AllFV 2.0'!$B$4:$F$130,4,FALSE)</f>
        <v>#</v>
      </c>
      <c r="F68" s="45">
        <f>VLOOKUP($A68,'[6]AllFV 1.0'!$B$4:$F$130,2,FALSE)</f>
        <v>4.83</v>
      </c>
      <c r="G68" s="15">
        <f>VLOOKUP($A68,'[6]AllFV 1.0'!$B$4:$F$130,3,FALSE)</f>
        <v>1.77</v>
      </c>
      <c r="H68" s="13" t="str">
        <f>VLOOKUP($A68,'[6]AllFV 1.0'!$B$4:$F$130,4,FALSE)</f>
        <v>.‡</v>
      </c>
      <c r="I68" s="15" t="str">
        <f>VLOOKUP($A68,'[6]AllFV 1.0'!$B$4:$F$130,5,FALSE)</f>
        <v>*</v>
      </c>
    </row>
    <row r="69" spans="1:11" s="2" customFormat="1" ht="12.5">
      <c r="A69" s="17" t="s">
        <v>36</v>
      </c>
      <c r="B69" s="45" t="str">
        <f>VLOOKUP($A69,'[6]AllFV 2.0'!$B$4:$F$130,2,FALSE)</f>
        <v>S</v>
      </c>
      <c r="C69" s="15">
        <f>VLOOKUP($A69,'[6]AllFV 2.0'!$B$4:$F$130,3,FALSE)</f>
        <v>59.29</v>
      </c>
      <c r="D69" s="45" t="str">
        <f>VLOOKUP($A69,'[6]AllFV 2.0'!$B$4:$F$130,4,FALSE)</f>
        <v/>
      </c>
      <c r="F69" s="45" t="str">
        <f>VLOOKUP($A69,'[6]AllFV 1.0'!$B$4:$F$130,2,FALSE)</f>
        <v>SŜ</v>
      </c>
      <c r="G69" s="15">
        <f>VLOOKUP($A69,'[6]AllFV 1.0'!$B$4:$F$130,3,FALSE)</f>
        <v>1.1499999999999999</v>
      </c>
      <c r="H69" s="13" t="str">
        <f>VLOOKUP($A69,'[6]AllFV 1.0'!$B$4:$F$130,4,FALSE)</f>
        <v/>
      </c>
      <c r="I69" s="15" t="str">
        <f>VLOOKUP($A69,'[6]AllFV 1.0'!$B$4:$F$130,5,FALSE)</f>
        <v/>
      </c>
    </row>
    <row r="70" spans="1:11" s="2" customFormat="1" ht="12.5">
      <c r="A70" s="17" t="s">
        <v>223</v>
      </c>
      <c r="B70" s="45" t="str">
        <f>VLOOKUP($A70,'[6]AllFV 2.0'!$B$4:$F$130,2,FALSE)</f>
        <v>S</v>
      </c>
      <c r="C70" s="15">
        <f>VLOOKUP($A70,'[6]AllFV 2.0'!$B$4:$F$130,3,FALSE)</f>
        <v>50.49</v>
      </c>
      <c r="D70" s="45" t="str">
        <f>VLOOKUP($A70,'[6]AllFV 2.0'!$B$4:$F$130,4,FALSE)</f>
        <v/>
      </c>
      <c r="F70" s="45" t="str">
        <f>VLOOKUP($A70,'[6]AllFV 1.0'!$B$4:$F$130,2,FALSE)</f>
        <v>Ŝ</v>
      </c>
      <c r="G70" s="15">
        <f>VLOOKUP($A70,'[6]AllFV 1.0'!$B$4:$F$130,3,FALSE)</f>
        <v>2.8</v>
      </c>
      <c r="H70" s="13" t="str">
        <f>VLOOKUP($A70,'[6]AllFV 1.0'!$B$4:$F$130,4,FALSE)</f>
        <v/>
      </c>
      <c r="I70" s="15" t="str">
        <f>VLOOKUP($A70,'[6]AllFV 1.0'!$B$4:$F$130,5,FALSE)</f>
        <v>*</v>
      </c>
    </row>
    <row r="71" spans="1:11" s="2" customFormat="1" ht="12.5">
      <c r="A71" s="17" t="s">
        <v>224</v>
      </c>
      <c r="B71" s="45" t="str">
        <f>VLOOKUP($A71,'[6]AllFV 2.0'!$B$4:$F$130,2,FALSE)</f>
        <v>S</v>
      </c>
      <c r="C71" s="15">
        <f>VLOOKUP($A71,'[6]AllFV 2.0'!$B$4:$F$130,3,FALSE)</f>
        <v>64.55</v>
      </c>
      <c r="D71" s="45" t="str">
        <f>VLOOKUP($A71,'[6]AllFV 2.0'!$B$4:$F$130,4,FALSE)</f>
        <v/>
      </c>
      <c r="F71" s="45" t="str">
        <f>VLOOKUP($A71,'[6]AllFV 1.0'!$B$4:$F$130,2,FALSE)</f>
        <v>SŜ</v>
      </c>
      <c r="G71" s="15">
        <f>VLOOKUP($A71,'[6]AllFV 1.0'!$B$4:$F$130,3,FALSE)</f>
        <v>1.96</v>
      </c>
      <c r="H71" s="13" t="str">
        <f>VLOOKUP($A71,'[6]AllFV 1.0'!$B$4:$F$130,4,FALSE)</f>
        <v/>
      </c>
      <c r="I71" s="15" t="str">
        <f>VLOOKUP($A71,'[6]AllFV 1.0'!$B$4:$F$130,5,FALSE)</f>
        <v/>
      </c>
    </row>
    <row r="72" spans="1:11" s="164" customFormat="1" ht="12.5">
      <c r="A72" s="38"/>
      <c r="B72" s="45"/>
      <c r="C72" s="15"/>
      <c r="D72" s="45"/>
      <c r="E72" s="31"/>
      <c r="F72" s="45"/>
      <c r="G72" s="15"/>
      <c r="H72" s="13"/>
      <c r="I72" s="15"/>
      <c r="J72" s="31"/>
      <c r="K72" s="31"/>
    </row>
    <row r="73" spans="1:11" s="2" customFormat="1" ht="13">
      <c r="A73" s="40" t="s">
        <v>31</v>
      </c>
      <c r="B73" s="45"/>
      <c r="C73" s="15"/>
      <c r="D73" s="45"/>
      <c r="F73" s="45"/>
      <c r="G73" s="15"/>
      <c r="H73" s="13"/>
      <c r="I73" s="15"/>
    </row>
    <row r="74" spans="1:11" s="2" customFormat="1" ht="12.5">
      <c r="A74" s="17" t="s">
        <v>225</v>
      </c>
      <c r="B74" s="45">
        <f>VLOOKUP($A74,'[6]AllFV 2.0'!$B$4:$F$130,2,FALSE)</f>
        <v>26</v>
      </c>
      <c r="C74" s="15">
        <f>VLOOKUP($A74,'[6]AllFV 2.0'!$B$4:$F$130,3,FALSE)</f>
        <v>21.97</v>
      </c>
      <c r="D74" s="45" t="str">
        <f>VLOOKUP($A74,'[6]AllFV 2.0'!$B$4:$F$130,4,FALSE)</f>
        <v>#</v>
      </c>
      <c r="F74" s="45">
        <f>VLOOKUP($A74,'[6]AllFV 1.0'!$B$4:$F$130,2,FALSE)</f>
        <v>2.58</v>
      </c>
      <c r="G74" s="15">
        <f>VLOOKUP($A74,'[6]AllFV 1.0'!$B$4:$F$130,3,FALSE)</f>
        <v>0.53</v>
      </c>
      <c r="H74" s="13" t="str">
        <f>VLOOKUP($A74,'[6]AllFV 1.0'!$B$4:$F$130,4,FALSE)</f>
        <v>.‡</v>
      </c>
      <c r="I74" s="15" t="str">
        <f>VLOOKUP($A74,'[6]AllFV 1.0'!$B$4:$F$130,5,FALSE)</f>
        <v/>
      </c>
    </row>
    <row r="75" spans="1:11" s="2" customFormat="1" ht="12.5">
      <c r="A75" s="17" t="s">
        <v>226</v>
      </c>
      <c r="B75" s="45">
        <f>VLOOKUP($A75,'[6]AllFV 2.0'!$B$4:$F$130,2,FALSE)</f>
        <v>28</v>
      </c>
      <c r="C75" s="15">
        <f>VLOOKUP($A75,'[6]AllFV 2.0'!$B$4:$F$130,3,FALSE)</f>
        <v>26.08</v>
      </c>
      <c r="D75" s="45" t="str">
        <f>VLOOKUP($A75,'[6]AllFV 2.0'!$B$4:$F$130,4,FALSE)</f>
        <v>#</v>
      </c>
      <c r="F75" s="45">
        <f>VLOOKUP($A75,'[6]AllFV 1.0'!$B$4:$F$130,2,FALSE)</f>
        <v>2.75</v>
      </c>
      <c r="G75" s="15">
        <f>VLOOKUP($A75,'[6]AllFV 1.0'!$B$4:$F$130,3,FALSE)</f>
        <v>0.72</v>
      </c>
      <c r="H75" s="13" t="str">
        <f>VLOOKUP($A75,'[6]AllFV 1.0'!$B$4:$F$130,4,FALSE)</f>
        <v>.‡</v>
      </c>
      <c r="I75" s="15" t="str">
        <f>VLOOKUP($A75,'[6]AllFV 1.0'!$B$4:$F$130,5,FALSE)</f>
        <v/>
      </c>
    </row>
    <row r="76" spans="1:11" s="2" customFormat="1" ht="12.5">
      <c r="A76" s="17" t="s">
        <v>227</v>
      </c>
      <c r="B76" s="45">
        <f>VLOOKUP($A76,'[6]AllFV 2.0'!$B$4:$F$130,2,FALSE)</f>
        <v>17</v>
      </c>
      <c r="C76" s="15">
        <f>VLOOKUP($A76,'[6]AllFV 2.0'!$B$4:$F$130,3,FALSE)</f>
        <v>30.05</v>
      </c>
      <c r="D76" s="45" t="str">
        <f>VLOOKUP($A76,'[6]AllFV 2.0'!$B$4:$F$130,4,FALSE)</f>
        <v>#</v>
      </c>
      <c r="F76" s="45">
        <f>VLOOKUP($A76,'[6]AllFV 1.0'!$B$4:$F$130,2,FALSE)</f>
        <v>2.16</v>
      </c>
      <c r="G76" s="15">
        <f>VLOOKUP($A76,'[6]AllFV 1.0'!$B$4:$F$130,3,FALSE)</f>
        <v>0.66</v>
      </c>
      <c r="H76" s="13" t="str">
        <f>VLOOKUP($A76,'[6]AllFV 1.0'!$B$4:$F$130,4,FALSE)</f>
        <v>.‡</v>
      </c>
      <c r="I76" s="15" t="str">
        <f>VLOOKUP($A76,'[6]AllFV 1.0'!$B$4:$F$130,5,FALSE)</f>
        <v/>
      </c>
    </row>
    <row r="77" spans="1:11" s="2" customFormat="1" ht="12.5">
      <c r="A77" s="17" t="s">
        <v>228</v>
      </c>
      <c r="B77" s="45">
        <f>VLOOKUP($A77,'[6]AllFV 2.0'!$B$4:$F$130,2,FALSE)</f>
        <v>16</v>
      </c>
      <c r="C77" s="15">
        <f>VLOOKUP($A77,'[6]AllFV 2.0'!$B$4:$F$130,3,FALSE)</f>
        <v>31.55</v>
      </c>
      <c r="D77" s="45" t="str">
        <f>VLOOKUP($A77,'[6]AllFV 2.0'!$B$4:$F$130,4,FALSE)</f>
        <v>#</v>
      </c>
      <c r="F77" s="45">
        <f>VLOOKUP($A77,'[6]AllFV 1.0'!$B$4:$F$130,2,FALSE)</f>
        <v>1.32</v>
      </c>
      <c r="G77" s="15">
        <f>VLOOKUP($A77,'[6]AllFV 1.0'!$B$4:$F$130,3,FALSE)</f>
        <v>0.42</v>
      </c>
      <c r="H77" s="13" t="str">
        <f>VLOOKUP($A77,'[6]AllFV 1.0'!$B$4:$F$130,4,FALSE)</f>
        <v>.‡</v>
      </c>
      <c r="I77" s="15" t="str">
        <f>VLOOKUP($A77,'[6]AllFV 1.0'!$B$4:$F$130,5,FALSE)</f>
        <v>*</v>
      </c>
    </row>
    <row r="78" spans="1:11" s="2" customFormat="1" ht="12.5">
      <c r="A78" s="17"/>
      <c r="B78" s="33"/>
      <c r="C78" s="45"/>
      <c r="D78" s="45"/>
      <c r="F78" s="33"/>
      <c r="G78" s="45"/>
      <c r="H78" s="13"/>
      <c r="I78" s="15"/>
    </row>
    <row r="79" spans="1:11" s="164" customFormat="1" ht="12.5">
      <c r="A79" s="44"/>
      <c r="B79" s="19"/>
      <c r="C79" s="169"/>
      <c r="D79" s="19"/>
      <c r="F79" s="19"/>
      <c r="G79" s="169"/>
      <c r="H79" s="169"/>
      <c r="I79" s="170"/>
    </row>
    <row r="80" spans="1:11" s="164" customFormat="1" ht="12.5"/>
    <row r="81" spans="1:10" s="164" customFormat="1" ht="27" customHeight="1">
      <c r="A81" s="298" t="s">
        <v>202</v>
      </c>
      <c r="B81" s="298"/>
      <c r="C81" s="298"/>
      <c r="D81" s="298"/>
      <c r="E81" s="298"/>
      <c r="F81" s="298"/>
      <c r="G81" s="298"/>
      <c r="H81" s="298"/>
      <c r="I81" s="298"/>
      <c r="J81" s="298"/>
    </row>
    <row r="82" spans="1:10" s="164" customFormat="1" ht="12.5">
      <c r="A82" s="294" t="s">
        <v>203</v>
      </c>
      <c r="B82" s="294"/>
      <c r="C82" s="294"/>
      <c r="D82" s="294"/>
      <c r="E82" s="294"/>
      <c r="F82" s="294"/>
      <c r="G82" s="294"/>
      <c r="H82" s="294"/>
      <c r="I82" s="294"/>
      <c r="J82" s="294"/>
    </row>
    <row r="83" spans="1:10" s="164" customFormat="1" ht="25.9" customHeight="1">
      <c r="A83" s="294" t="s">
        <v>204</v>
      </c>
      <c r="B83" s="294"/>
      <c r="C83" s="294"/>
      <c r="D83" s="294"/>
      <c r="E83" s="294"/>
      <c r="F83" s="294"/>
      <c r="G83" s="294"/>
      <c r="H83" s="294"/>
      <c r="I83" s="294"/>
      <c r="J83" s="294"/>
    </row>
    <row r="84" spans="1:10" s="164" customFormat="1" ht="27.65" customHeight="1">
      <c r="A84" s="294" t="s">
        <v>205</v>
      </c>
      <c r="B84" s="294"/>
      <c r="C84" s="294"/>
      <c r="D84" s="294"/>
      <c r="E84" s="294"/>
      <c r="F84" s="294"/>
      <c r="G84" s="294"/>
      <c r="H84" s="294"/>
      <c r="I84" s="294"/>
      <c r="J84" s="294"/>
    </row>
    <row r="85" spans="1:10" s="164" customFormat="1" ht="12.5">
      <c r="A85" s="294" t="s">
        <v>40</v>
      </c>
      <c r="B85" s="294"/>
      <c r="C85" s="294"/>
      <c r="D85" s="294"/>
      <c r="E85" s="294"/>
      <c r="F85" s="294"/>
      <c r="G85" s="294"/>
      <c r="H85" s="294"/>
      <c r="I85" s="294"/>
      <c r="J85" s="294"/>
    </row>
    <row r="86" spans="1:10" ht="15.5">
      <c r="A86" s="164" t="s">
        <v>207</v>
      </c>
    </row>
    <row r="87" spans="1:10" s="1" customFormat="1" ht="13.9" customHeight="1">
      <c r="A87" s="294"/>
      <c r="B87" s="294"/>
      <c r="C87" s="294"/>
      <c r="D87" s="294"/>
      <c r="E87" s="294"/>
      <c r="F87" s="294"/>
      <c r="G87" s="294"/>
      <c r="H87" s="294"/>
      <c r="I87" s="294"/>
      <c r="J87" s="294"/>
    </row>
    <row r="88" spans="1:10">
      <c r="A88" s="60" t="s">
        <v>5</v>
      </c>
    </row>
  </sheetData>
  <mergeCells count="10">
    <mergeCell ref="A83:J83"/>
    <mergeCell ref="A84:J84"/>
    <mergeCell ref="A85:J85"/>
    <mergeCell ref="A87:J87"/>
    <mergeCell ref="B9:D9"/>
    <mergeCell ref="F9:I9"/>
    <mergeCell ref="C10:D10"/>
    <mergeCell ref="G10:I10"/>
    <mergeCell ref="A81:J81"/>
    <mergeCell ref="A82:J82"/>
  </mergeCells>
  <hyperlinks>
    <hyperlink ref="A88" location="Contents!A1" display="Return to contents" xr:uid="{A25F6807-0879-4457-BE74-7D43688F1D4B}"/>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BC33-5640-4CC6-B8A1-024C597749C2}">
  <dimension ref="A1:K22"/>
  <sheetViews>
    <sheetView showGridLines="0" workbookViewId="0">
      <selection activeCell="P12" sqref="P12"/>
    </sheetView>
  </sheetViews>
  <sheetFormatPr defaultColWidth="8.81640625" defaultRowHeight="14"/>
  <cols>
    <col min="1" max="1" width="49.26953125" style="168" customWidth="1"/>
    <col min="2" max="2" width="3.54296875" style="168" customWidth="1"/>
    <col min="3" max="3" width="11" style="168" customWidth="1"/>
    <col min="4" max="4" width="8.81640625" style="168"/>
    <col min="5" max="5" width="3.7265625" style="168" customWidth="1"/>
    <col min="6" max="6" width="3.54296875" style="168" customWidth="1"/>
    <col min="7" max="7" width="11" style="168" customWidth="1"/>
    <col min="8" max="8" width="8.81640625" style="168"/>
    <col min="9" max="9" width="2.7265625" style="168" customWidth="1"/>
    <col min="10" max="10" width="2.54296875" style="168" customWidth="1"/>
    <col min="11" max="11" width="3.54296875" style="168" customWidth="1"/>
    <col min="12" max="16384" width="8.81640625" style="168"/>
  </cols>
  <sheetData>
    <row r="1" spans="1:11">
      <c r="A1" s="1"/>
    </row>
    <row r="2" spans="1:11">
      <c r="A2" s="1"/>
    </row>
    <row r="3" spans="1:11">
      <c r="A3" s="1"/>
    </row>
    <row r="4" spans="1:11">
      <c r="A4" s="1"/>
    </row>
    <row r="5" spans="1:11">
      <c r="A5" s="1"/>
      <c r="H5" s="178"/>
      <c r="I5" s="178"/>
    </row>
    <row r="6" spans="1:11">
      <c r="A6" s="1"/>
    </row>
    <row r="7" spans="1:11" ht="14.5">
      <c r="A7" s="3" t="s">
        <v>370</v>
      </c>
    </row>
    <row r="8" spans="1:11">
      <c r="A8" s="5"/>
    </row>
    <row r="9" spans="1:11">
      <c r="A9" s="16" t="s">
        <v>371</v>
      </c>
      <c r="B9" s="164"/>
      <c r="C9" s="164"/>
      <c r="D9" s="164"/>
      <c r="E9" s="164"/>
      <c r="F9" s="164"/>
      <c r="G9" s="164"/>
      <c r="H9" s="164"/>
      <c r="I9" s="164"/>
      <c r="J9" s="164"/>
      <c r="K9" s="164"/>
    </row>
    <row r="10" spans="1:11" ht="50.5" customHeight="1">
      <c r="A10" s="34"/>
      <c r="B10" s="164"/>
      <c r="C10" s="286" t="s">
        <v>7</v>
      </c>
      <c r="D10" s="287"/>
      <c r="E10" s="288"/>
      <c r="F10" s="164"/>
      <c r="G10" s="286" t="s">
        <v>8</v>
      </c>
      <c r="H10" s="287"/>
      <c r="I10" s="287"/>
      <c r="J10" s="288"/>
      <c r="K10" s="22"/>
    </row>
    <row r="11" spans="1:11">
      <c r="A11" s="32" t="s">
        <v>325</v>
      </c>
      <c r="B11" s="27"/>
      <c r="C11" s="23" t="s">
        <v>9</v>
      </c>
      <c r="D11" s="289" t="s">
        <v>6</v>
      </c>
      <c r="E11" s="290"/>
      <c r="F11" s="27"/>
      <c r="G11" s="173" t="s">
        <v>4</v>
      </c>
      <c r="H11" s="289" t="s">
        <v>44</v>
      </c>
      <c r="I11" s="291"/>
      <c r="J11" s="292"/>
      <c r="K11" s="13"/>
    </row>
    <row r="12" spans="1:11">
      <c r="A12" s="176" t="s">
        <v>326</v>
      </c>
      <c r="B12" s="164"/>
      <c r="C12" s="6">
        <f>VLOOKUP("New Zealand Average",'[6]AllFV 2.8'!$B$4:$F$130,2,FALSE)</f>
        <v>37</v>
      </c>
      <c r="D12" s="180">
        <f>VLOOKUP("New Zealand Average",'[6]AllFV 2.8'!$B$4:$F$130,3,FALSE)</f>
        <v>20.76</v>
      </c>
      <c r="E12" s="52" t="str">
        <f>VLOOKUP("New Zealand Average",'[6]AllFV 2.8'!$B$4:$F$130,4,FALSE)</f>
        <v>#</v>
      </c>
      <c r="F12" s="164"/>
      <c r="G12" s="8">
        <f>VLOOKUP("New Zealand Average",'[6]AllFV 1.8'!$B$4:$F$130,2,FALSE)</f>
        <v>43.02</v>
      </c>
      <c r="H12" s="180">
        <f>VLOOKUP("New Zealand Average",'[6]AllFV 1.8'!$B$4:$F$130,3,FALSE)</f>
        <v>7.04</v>
      </c>
      <c r="I12" s="174" t="str">
        <f>VLOOKUP("New Zealand Average",'[6]AllFV 1.8'!$B$4:$F$130,4,FALSE)</f>
        <v>.‡</v>
      </c>
      <c r="J12" s="175" t="str">
        <f>VLOOKUP("New Zealand Average",'[6]AllFV 1.8'!$B$4:$F$130,5,FALSE)</f>
        <v/>
      </c>
      <c r="K12" s="164"/>
    </row>
    <row r="13" spans="1:11">
      <c r="A13" s="14" t="s">
        <v>327</v>
      </c>
      <c r="B13" s="164"/>
      <c r="C13" s="45">
        <f>VLOOKUP("New Zealand Average",'[6]AllFV 2.9'!$B$4:$F$130,2,FALSE)</f>
        <v>23</v>
      </c>
      <c r="D13" s="33">
        <f>VLOOKUP("New Zealand Average",'[6]AllFV 2.9'!$B$4:$F$130,3,FALSE)</f>
        <v>22.76</v>
      </c>
      <c r="E13" s="45" t="str">
        <f>VLOOKUP("New Zealand Average",'[6]AllFV 2.9'!$B$4:$F$130,4,FALSE)</f>
        <v>#</v>
      </c>
      <c r="F13" s="164"/>
      <c r="G13" s="45">
        <f>VLOOKUP("New Zealand Average",'[6]AllFV 1.9'!$B$4:$F$130,2,FALSE)</f>
        <v>26.93</v>
      </c>
      <c r="H13" s="33">
        <f>VLOOKUP("New Zealand Average",'[6]AllFV 1.9'!$B$4:$F$130,3,FALSE)</f>
        <v>5.41</v>
      </c>
      <c r="I13" s="33" t="str">
        <f>VLOOKUP("New Zealand Average",'[6]AllFV 1.9'!$B$4:$F$130,4,FALSE)</f>
        <v>.‡</v>
      </c>
      <c r="J13" s="15" t="str">
        <f>VLOOKUP("New Zealand Average",'[6]AllFV 1.9'!$B$4:$F$130,5,FALSE)</f>
        <v/>
      </c>
      <c r="K13" s="164"/>
    </row>
    <row r="14" spans="1:11">
      <c r="A14" s="14" t="s">
        <v>328</v>
      </c>
      <c r="B14" s="164"/>
      <c r="C14" s="45">
        <f>VLOOKUP("New Zealand Average",'[6]AllFV 2.10'!$B$4:$F$130,2,FALSE)</f>
        <v>33</v>
      </c>
      <c r="D14" s="33">
        <f>VLOOKUP("New Zealand Average",'[6]AllFV 2.10'!$B$4:$F$130,3,FALSE)</f>
        <v>24.54</v>
      </c>
      <c r="E14" s="45" t="str">
        <f>VLOOKUP("New Zealand Average",'[6]AllFV 2.10'!$B$4:$F$130,4,FALSE)</f>
        <v>#</v>
      </c>
      <c r="F14" s="164"/>
      <c r="G14" s="45">
        <f>VLOOKUP("New Zealand Average",'[6]AllFV 1.10'!$B$4:$F$130,2,FALSE)</f>
        <v>37.630000000000003</v>
      </c>
      <c r="H14" s="33">
        <f>VLOOKUP("New Zealand Average",'[6]AllFV 1.10'!$B$4:$F$130,3,FALSE)</f>
        <v>7.87</v>
      </c>
      <c r="I14" s="33" t="str">
        <f>VLOOKUP("New Zealand Average",'[6]AllFV 1.10'!$B$4:$F$130,4,FALSE)</f>
        <v>.‡</v>
      </c>
      <c r="J14" s="15" t="str">
        <f>VLOOKUP("New Zealand Average",'[6]AllFV 1.10'!$B$4:$F$130,5,FALSE)</f>
        <v/>
      </c>
      <c r="K14" s="164"/>
    </row>
    <row r="15" spans="1:11">
      <c r="A15" s="57"/>
      <c r="B15" s="164"/>
      <c r="C15" s="64"/>
      <c r="D15" s="64"/>
      <c r="E15" s="65"/>
      <c r="F15" s="164"/>
      <c r="G15" s="66"/>
      <c r="H15" s="137"/>
      <c r="I15" s="137"/>
      <c r="J15" s="65"/>
      <c r="K15" s="164"/>
    </row>
    <row r="16" spans="1:11">
      <c r="A16" s="164"/>
      <c r="B16" s="164"/>
      <c r="C16" s="164"/>
      <c r="D16" s="164"/>
      <c r="E16" s="164"/>
      <c r="F16" s="164"/>
      <c r="G16" s="164"/>
      <c r="H16" s="164"/>
      <c r="I16" s="164"/>
      <c r="J16" s="164"/>
      <c r="K16" s="164"/>
    </row>
    <row r="17" spans="1:11" ht="27" customHeight="1">
      <c r="A17" s="293" t="s">
        <v>202</v>
      </c>
      <c r="B17" s="293"/>
      <c r="C17" s="293"/>
      <c r="D17" s="293"/>
      <c r="E17" s="293"/>
      <c r="F17" s="293"/>
      <c r="G17" s="293"/>
      <c r="H17" s="293"/>
      <c r="I17" s="293"/>
      <c r="J17" s="293"/>
      <c r="K17" s="293"/>
    </row>
    <row r="18" spans="1:11" ht="26.25" customHeight="1">
      <c r="A18" s="293" t="s">
        <v>203</v>
      </c>
      <c r="B18" s="293"/>
      <c r="C18" s="293"/>
      <c r="D18" s="293"/>
      <c r="E18" s="293"/>
      <c r="F18" s="293"/>
      <c r="G18" s="293"/>
      <c r="H18" s="293"/>
      <c r="I18" s="293"/>
      <c r="J18" s="293"/>
      <c r="K18" s="293"/>
    </row>
    <row r="19" spans="1:11" ht="26.5" customHeight="1">
      <c r="A19" s="293" t="s">
        <v>204</v>
      </c>
      <c r="B19" s="293"/>
      <c r="C19" s="293"/>
      <c r="D19" s="293"/>
      <c r="E19" s="293"/>
      <c r="F19" s="293"/>
      <c r="G19" s="293"/>
      <c r="H19" s="293"/>
      <c r="I19" s="293"/>
      <c r="J19" s="293"/>
      <c r="K19" s="293"/>
    </row>
    <row r="20" spans="1:11" ht="28.15" customHeight="1">
      <c r="A20" s="293" t="s">
        <v>205</v>
      </c>
      <c r="B20" s="293"/>
      <c r="C20" s="293"/>
      <c r="D20" s="293"/>
      <c r="E20" s="293"/>
      <c r="F20" s="293"/>
      <c r="G20" s="293"/>
      <c r="H20" s="293"/>
      <c r="I20" s="293"/>
      <c r="J20" s="293"/>
      <c r="K20" s="293"/>
    </row>
    <row r="22" spans="1:11" ht="14.5">
      <c r="A22" s="60" t="s">
        <v>5</v>
      </c>
    </row>
  </sheetData>
  <mergeCells count="8">
    <mergeCell ref="A19:K19"/>
    <mergeCell ref="A20:K20"/>
    <mergeCell ref="C10:E10"/>
    <mergeCell ref="G10:J10"/>
    <mergeCell ref="D11:E11"/>
    <mergeCell ref="H11:J11"/>
    <mergeCell ref="A17:K17"/>
    <mergeCell ref="A18:K18"/>
  </mergeCells>
  <hyperlinks>
    <hyperlink ref="A22" location="Contents!A1" display="Return to contents" xr:uid="{0C7D3AC2-713E-4306-A06A-1D6837ABB189}"/>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Contents</vt:lpstr>
      <vt:lpstr>About</vt:lpstr>
      <vt:lpstr>Terms</vt:lpstr>
      <vt:lpstr>Report</vt:lpstr>
      <vt:lpstr>1.1</vt:lpstr>
      <vt:lpstr>2.1</vt:lpstr>
      <vt:lpstr>2.2</vt:lpstr>
      <vt:lpstr>2.3</vt:lpstr>
      <vt:lpstr>2.3a</vt:lpstr>
      <vt:lpstr>2.4</vt:lpstr>
      <vt:lpstr>3.1</vt:lpstr>
      <vt:lpstr>3.1a</vt:lpstr>
      <vt:lpstr>3.2</vt:lpstr>
      <vt:lpstr>3.2a</vt:lpstr>
      <vt:lpstr>3.3</vt:lpstr>
      <vt:lpstr>3.3a</vt:lpstr>
      <vt:lpstr>3.4</vt:lpstr>
      <vt:lpstr>3.5</vt:lpstr>
      <vt:lpstr>3.6</vt:lpstr>
      <vt:lpstr>3.7</vt:lpstr>
      <vt:lpstr>3.8</vt:lpstr>
      <vt:lpstr>Report!_Ref71118906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Turrell, Kimberley</cp:lastModifiedBy>
  <dcterms:created xsi:type="dcterms:W3CDTF">2021-02-11T22:23:50Z</dcterms:created>
  <dcterms:modified xsi:type="dcterms:W3CDTF">2022-02-21T23:58:17Z</dcterms:modified>
</cp:coreProperties>
</file>