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Override6.xml" ContentType="application/vnd.openxmlformats-officedocument.themeOverrid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210" windowWidth="14475" windowHeight="8370" tabRatio="883"/>
  </bookViews>
  <sheets>
    <sheet name="Notes" sheetId="6" r:id="rId1"/>
    <sheet name="Total Crown Law Outflow" sheetId="1" r:id="rId2"/>
    <sheet name="Chart of Total Outflow" sheetId="51" r:id="rId3"/>
    <sheet name="DC Jury" sheetId="9" r:id="rId4"/>
    <sheet name="DC Jury Outflow" sheetId="46" r:id="rId5"/>
    <sheet name="Judge Alone" sheetId="14" r:id="rId6"/>
    <sheet name="Judge Alone Outflow" sheetId="47" r:id="rId7"/>
    <sheet name="HC Jury" sheetId="25" r:id="rId8"/>
    <sheet name="HC Jury Outflow" sheetId="48" r:id="rId9"/>
    <sheet name="Court of Appeal" sheetId="30" r:id="rId10"/>
    <sheet name="Court of Appeal Outflow" sheetId="52" r:id="rId11"/>
    <sheet name="High Court Appeals" sheetId="36" r:id="rId12"/>
    <sheet name="High Court Appeal Case Outflow" sheetId="50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K13" i="1"/>
  <c r="C45" i="36" l="1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S13" i="1" s="1"/>
  <c r="C93" i="36"/>
  <c r="C94"/>
  <c r="C95"/>
  <c r="C96"/>
  <c r="C97"/>
  <c r="C98"/>
  <c r="C99"/>
  <c r="C100"/>
  <c r="C101"/>
  <c r="C102"/>
  <c r="C103"/>
  <c r="C4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2"/>
  <c r="C161" i="30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160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Q8" i="1" s="1"/>
  <c r="R8" s="1"/>
  <c r="B152" i="30"/>
  <c r="B153"/>
  <c r="B154"/>
  <c r="B155"/>
  <c r="B156"/>
  <c r="B157"/>
  <c r="B158"/>
  <c r="B159"/>
  <c r="B160"/>
  <c r="B118"/>
  <c r="C45" i="2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4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2"/>
  <c r="C45" i="14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44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3"/>
  <c r="B4"/>
  <c r="B5"/>
  <c r="B6"/>
  <c r="B7"/>
  <c r="B8"/>
  <c r="B9"/>
  <c r="B10"/>
  <c r="B11"/>
  <c r="B12"/>
  <c r="B13"/>
  <c r="B14"/>
  <c r="B15"/>
  <c r="B2"/>
  <c r="O13" i="1" l="1"/>
  <c r="M13"/>
  <c r="Q13"/>
  <c r="M8"/>
  <c r="N8" s="1"/>
  <c r="O8"/>
  <c r="P8" s="1"/>
  <c r="S8"/>
  <c r="T8" s="1"/>
  <c r="O12" l="1"/>
  <c r="S12"/>
  <c r="S10"/>
  <c r="M12"/>
  <c r="M11"/>
  <c r="O9"/>
  <c r="P9" s="1"/>
  <c r="Q9"/>
  <c r="R9" s="1"/>
  <c r="O11"/>
  <c r="M10"/>
  <c r="S9"/>
  <c r="T9" s="1"/>
  <c r="S11"/>
  <c r="O10"/>
  <c r="T13" l="1"/>
  <c r="T11"/>
  <c r="N13"/>
  <c r="P13"/>
  <c r="Q11"/>
  <c r="Q10"/>
  <c r="R10" s="1"/>
  <c r="Q12"/>
  <c r="P10"/>
  <c r="P11"/>
  <c r="T12"/>
  <c r="P12"/>
  <c r="N11"/>
  <c r="N12"/>
  <c r="T10"/>
  <c r="R11" l="1"/>
  <c r="R12"/>
  <c r="R13"/>
  <c r="C58" l="1"/>
  <c r="C59"/>
  <c r="C60"/>
  <c r="C61"/>
  <c r="C62"/>
  <c r="C63"/>
  <c r="C64"/>
  <c r="C66"/>
  <c r="C67"/>
  <c r="C68"/>
  <c r="C70"/>
  <c r="C71"/>
  <c r="C72"/>
  <c r="C74"/>
  <c r="C75"/>
  <c r="C76"/>
  <c r="C77"/>
  <c r="C78"/>
  <c r="C79"/>
  <c r="C80"/>
  <c r="C83"/>
  <c r="C84"/>
  <c r="C85"/>
  <c r="C86"/>
  <c r="C87"/>
  <c r="C88"/>
  <c r="C90"/>
  <c r="C91"/>
  <c r="C92"/>
  <c r="C94"/>
  <c r="C95"/>
  <c r="C96"/>
  <c r="C98"/>
  <c r="C100"/>
  <c r="C101"/>
  <c r="C102"/>
  <c r="C103"/>
  <c r="C104"/>
  <c r="M9"/>
  <c r="B3"/>
  <c r="B5"/>
  <c r="B6"/>
  <c r="B7"/>
  <c r="B8"/>
  <c r="B9"/>
  <c r="B10"/>
  <c r="B11"/>
  <c r="B12"/>
  <c r="B13"/>
  <c r="B14"/>
  <c r="B15"/>
  <c r="B16"/>
  <c r="B17"/>
  <c r="B18"/>
  <c r="B19"/>
  <c r="B20"/>
  <c r="B23"/>
  <c r="B24"/>
  <c r="B25"/>
  <c r="B26"/>
  <c r="B27"/>
  <c r="B28"/>
  <c r="B29"/>
  <c r="B31"/>
  <c r="B32"/>
  <c r="B35"/>
  <c r="B38"/>
  <c r="B39"/>
  <c r="B40"/>
  <c r="B41"/>
  <c r="B42"/>
  <c r="C46"/>
  <c r="C47"/>
  <c r="C48"/>
  <c r="C49"/>
  <c r="C50"/>
  <c r="C51"/>
  <c r="C53"/>
  <c r="C54"/>
  <c r="C55"/>
  <c r="C56"/>
  <c r="B44" l="1"/>
  <c r="B36"/>
  <c r="B34"/>
  <c r="B45"/>
  <c r="C99"/>
  <c r="C52"/>
  <c r="B43"/>
  <c r="B37"/>
  <c r="B30"/>
  <c r="C97"/>
  <c r="C93"/>
  <c r="C89"/>
  <c r="C81"/>
  <c r="C73"/>
  <c r="C65"/>
  <c r="B22"/>
  <c r="B4"/>
  <c r="C45"/>
  <c r="B33"/>
  <c r="B21"/>
  <c r="C82"/>
  <c r="N9"/>
  <c r="N10"/>
  <c r="G13" l="1"/>
  <c r="G9"/>
  <c r="G8"/>
  <c r="H8" s="1"/>
  <c r="K8"/>
  <c r="L8" s="1"/>
  <c r="K10"/>
  <c r="C57"/>
  <c r="G10" s="1"/>
  <c r="K11"/>
  <c r="C69"/>
  <c r="G11" s="1"/>
  <c r="G12"/>
  <c r="K9"/>
  <c r="K12"/>
  <c r="H10" l="1"/>
  <c r="H11"/>
  <c r="L9"/>
  <c r="H9"/>
  <c r="H13"/>
  <c r="L12"/>
  <c r="L10"/>
  <c r="H12"/>
  <c r="L11"/>
  <c r="L13"/>
</calcChain>
</file>

<file path=xl/sharedStrings.xml><?xml version="1.0" encoding="utf-8"?>
<sst xmlns="http://schemas.openxmlformats.org/spreadsheetml/2006/main" count="41" uniqueCount="23">
  <si>
    <t>Month</t>
  </si>
  <si>
    <t>Court of Appeal Case Outflow</t>
  </si>
  <si>
    <t>Crown Law DC Jury Outflow</t>
  </si>
  <si>
    <t>Crown Law DC Judge Alone Outflow</t>
  </si>
  <si>
    <t>Crown Law HC Jury Outflow</t>
  </si>
  <si>
    <t>Crown Law HC Appeal Outflow</t>
  </si>
  <si>
    <t>Crown Law case disposals</t>
  </si>
  <si>
    <t>Annual change</t>
  </si>
  <si>
    <t>Calendar year</t>
  </si>
  <si>
    <t>District Court jury trials</t>
  </si>
  <si>
    <t xml:space="preserve">Judge-alone trials </t>
  </si>
  <si>
    <t>High Court jury trials</t>
  </si>
  <si>
    <t>Court of Appeal cases</t>
  </si>
  <si>
    <t>High Court appeal cases</t>
  </si>
  <si>
    <t>Cases</t>
  </si>
  <si>
    <t>Crown Law DC Jury Outflow Forecast 2017</t>
  </si>
  <si>
    <t>Crown Law Court of Appeal Outflow Forecast 2017</t>
  </si>
  <si>
    <t>Crown Law DC Judge Alone Outflow Forecast 2017</t>
  </si>
  <si>
    <t>Crown Law HC Appeal Outflow Forecast 2017</t>
  </si>
  <si>
    <t>Forecast 2017</t>
  </si>
  <si>
    <t>Crown Law HC Jury Outflow Forecast 2017</t>
  </si>
  <si>
    <t>2016 (actual)</t>
  </si>
  <si>
    <t>Annual numbers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</si>
</sst>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.5"/>
      <color theme="1"/>
      <name val="Arial"/>
      <family val="2"/>
    </font>
    <font>
      <sz val="11.5"/>
      <name val="Arial"/>
      <family val="2"/>
    </font>
    <font>
      <sz val="10"/>
      <name val="MS Sans Serif"/>
      <family val="2"/>
    </font>
    <font>
      <sz val="11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.5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17" fontId="6" fillId="0" borderId="2" xfId="0" applyNumberFormat="1" applyFont="1" applyBorder="1" applyAlignment="1" applyProtection="1">
      <alignment vertical="center"/>
    </xf>
    <xf numFmtId="0" fontId="0" fillId="2" borderId="0" xfId="0" applyFill="1"/>
    <xf numFmtId="17" fontId="4" fillId="0" borderId="2" xfId="0" applyNumberFormat="1" applyFont="1" applyBorder="1"/>
    <xf numFmtId="0" fontId="4" fillId="0" borderId="0" xfId="0" applyFont="1"/>
    <xf numFmtId="0" fontId="5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1" fontId="5" fillId="0" borderId="3" xfId="0" applyNumberFormat="1" applyFont="1" applyBorder="1"/>
    <xf numFmtId="17" fontId="5" fillId="0" borderId="7" xfId="0" applyNumberFormat="1" applyFont="1" applyBorder="1"/>
    <xf numFmtId="17" fontId="5" fillId="0" borderId="2" xfId="0" applyNumberFormat="1" applyFont="1" applyBorder="1"/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5" fillId="0" borderId="6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Border="1"/>
    <xf numFmtId="164" fontId="6" fillId="0" borderId="1" xfId="0" applyNumberFormat="1" applyFont="1" applyBorder="1" applyAlignment="1">
      <alignment horizontal="center"/>
    </xf>
    <xf numFmtId="1" fontId="5" fillId="0" borderId="6" xfId="0" applyNumberFormat="1" applyFont="1" applyBorder="1"/>
    <xf numFmtId="0" fontId="9" fillId="0" borderId="0" xfId="0" applyFont="1"/>
    <xf numFmtId="0" fontId="5" fillId="0" borderId="9" xfId="0" applyFont="1" applyBorder="1"/>
    <xf numFmtId="0" fontId="1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15"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theme" Target="theme/theme1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Crown Law case disposals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'Total Crown Law Outflow'!$B$2</c:f>
              <c:strCache>
                <c:ptCount val="1"/>
                <c:pt idx="0">
                  <c:v>Crown Law case disposals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'Total Crown Law Outflow'!$A$9:$A$104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'Total Crown Law Outflow'!$B$9:$B$104</c:f>
              <c:numCache>
                <c:formatCode>0</c:formatCode>
                <c:ptCount val="96"/>
                <c:pt idx="0">
                  <c:v>187</c:v>
                </c:pt>
                <c:pt idx="1">
                  <c:v>392</c:v>
                </c:pt>
                <c:pt idx="2">
                  <c:v>399</c:v>
                </c:pt>
                <c:pt idx="3">
                  <c:v>331</c:v>
                </c:pt>
                <c:pt idx="4">
                  <c:v>468</c:v>
                </c:pt>
                <c:pt idx="5">
                  <c:v>362</c:v>
                </c:pt>
                <c:pt idx="6">
                  <c:v>461</c:v>
                </c:pt>
                <c:pt idx="7">
                  <c:v>382</c:v>
                </c:pt>
                <c:pt idx="8">
                  <c:v>446</c:v>
                </c:pt>
                <c:pt idx="9">
                  <c:v>461</c:v>
                </c:pt>
                <c:pt idx="10">
                  <c:v>366</c:v>
                </c:pt>
                <c:pt idx="11">
                  <c:v>455</c:v>
                </c:pt>
                <c:pt idx="12">
                  <c:v>153</c:v>
                </c:pt>
                <c:pt idx="13">
                  <c:v>385</c:v>
                </c:pt>
                <c:pt idx="14">
                  <c:v>421</c:v>
                </c:pt>
                <c:pt idx="15">
                  <c:v>351</c:v>
                </c:pt>
                <c:pt idx="16">
                  <c:v>407</c:v>
                </c:pt>
                <c:pt idx="17">
                  <c:v>441</c:v>
                </c:pt>
                <c:pt idx="18">
                  <c:v>501</c:v>
                </c:pt>
                <c:pt idx="19">
                  <c:v>443</c:v>
                </c:pt>
                <c:pt idx="20">
                  <c:v>406</c:v>
                </c:pt>
                <c:pt idx="21">
                  <c:v>475</c:v>
                </c:pt>
                <c:pt idx="22">
                  <c:v>448</c:v>
                </c:pt>
                <c:pt idx="23">
                  <c:v>426</c:v>
                </c:pt>
                <c:pt idx="24">
                  <c:v>200</c:v>
                </c:pt>
                <c:pt idx="25">
                  <c:v>416</c:v>
                </c:pt>
                <c:pt idx="26">
                  <c:v>424</c:v>
                </c:pt>
                <c:pt idx="27">
                  <c:v>407</c:v>
                </c:pt>
                <c:pt idx="28">
                  <c:v>457</c:v>
                </c:pt>
                <c:pt idx="29">
                  <c:v>497</c:v>
                </c:pt>
                <c:pt idx="30">
                  <c:v>456</c:v>
                </c:pt>
                <c:pt idx="31">
                  <c:v>440</c:v>
                </c:pt>
                <c:pt idx="32">
                  <c:v>464</c:v>
                </c:pt>
                <c:pt idx="33">
                  <c:v>390</c:v>
                </c:pt>
                <c:pt idx="34">
                  <c:v>521</c:v>
                </c:pt>
                <c:pt idx="35">
                  <c:v>412</c:v>
                </c:pt>
                <c:pt idx="36">
                  <c:v>214</c:v>
                </c:pt>
                <c:pt idx="37">
                  <c:v>427</c:v>
                </c:pt>
                <c:pt idx="38">
                  <c:v>532</c:v>
                </c:pt>
              </c:numCache>
            </c:numRef>
          </c:val>
        </c:ser>
        <c:ser>
          <c:idx val="1"/>
          <c:order val="1"/>
          <c:tx>
            <c:strRef>
              <c:f>'Total Crown Law Outflow'!$C$2</c:f>
              <c:strCache>
                <c:ptCount val="1"/>
                <c:pt idx="0">
                  <c:v>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'Total Crown Law Outflow'!$A$9:$A$104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'Total Crown Law Outflow'!$C$9:$C$104</c:f>
              <c:numCache>
                <c:formatCode>General</c:formatCode>
                <c:ptCount val="96"/>
                <c:pt idx="36" formatCode="0">
                  <c:v>224.86839092076525</c:v>
                </c:pt>
                <c:pt idx="37" formatCode="0">
                  <c:v>431.80101940725882</c:v>
                </c:pt>
                <c:pt idx="38" formatCode="0">
                  <c:v>455.12507275407842</c:v>
                </c:pt>
                <c:pt idx="39" formatCode="0">
                  <c:v>430.22948092663853</c:v>
                </c:pt>
                <c:pt idx="40" formatCode="0">
                  <c:v>473.87241566488836</c:v>
                </c:pt>
                <c:pt idx="41" formatCode="0">
                  <c:v>530.48837983170472</c:v>
                </c:pt>
                <c:pt idx="42" formatCode="0">
                  <c:v>505.3624323652981</c:v>
                </c:pt>
                <c:pt idx="43" formatCode="0">
                  <c:v>477.75764350630936</c:v>
                </c:pt>
                <c:pt idx="44" formatCode="0">
                  <c:v>487.6755069054372</c:v>
                </c:pt>
                <c:pt idx="45" formatCode="0">
                  <c:v>432.14124944663718</c:v>
                </c:pt>
                <c:pt idx="46" formatCode="0">
                  <c:v>549.74769483478235</c:v>
                </c:pt>
                <c:pt idx="47" formatCode="0">
                  <c:v>437.73465517228578</c:v>
                </c:pt>
                <c:pt idx="48" formatCode="0">
                  <c:v>234.98642445798441</c:v>
                </c:pt>
                <c:pt idx="49" formatCode="0">
                  <c:v>442.81738627781129</c:v>
                </c:pt>
                <c:pt idx="50" formatCode="0">
                  <c:v>467.03977295796426</c:v>
                </c:pt>
                <c:pt idx="51" formatCode="0">
                  <c:v>443.04251446385769</c:v>
                </c:pt>
                <c:pt idx="52" formatCode="0">
                  <c:v>487.58378253544083</c:v>
                </c:pt>
                <c:pt idx="53" formatCode="0">
                  <c:v>545.09808003559056</c:v>
                </c:pt>
                <c:pt idx="54" formatCode="0">
                  <c:v>520.87046590251725</c:v>
                </c:pt>
                <c:pt idx="55" formatCode="0">
                  <c:v>494.16401037686188</c:v>
                </c:pt>
                <c:pt idx="56" formatCode="0">
                  <c:v>504.98020710932303</c:v>
                </c:pt>
                <c:pt idx="57" formatCode="0">
                  <c:v>450.34428298385632</c:v>
                </c:pt>
                <c:pt idx="58" formatCode="0">
                  <c:v>568.84906170533486</c:v>
                </c:pt>
                <c:pt idx="59" formatCode="0">
                  <c:v>457.73435537617161</c:v>
                </c:pt>
                <c:pt idx="60" formatCode="0">
                  <c:v>250.22779132853688</c:v>
                </c:pt>
                <c:pt idx="61" formatCode="0">
                  <c:v>457.30041981503047</c:v>
                </c:pt>
                <c:pt idx="62" formatCode="0">
                  <c:v>480.76447316185005</c:v>
                </c:pt>
                <c:pt idx="63" formatCode="0">
                  <c:v>456.0088813344102</c:v>
                </c:pt>
                <c:pt idx="64" formatCode="0">
                  <c:v>499.79181607265997</c:v>
                </c:pt>
                <c:pt idx="65" formatCode="0">
                  <c:v>556.54778023947642</c:v>
                </c:pt>
                <c:pt idx="66" formatCode="0">
                  <c:v>531.56183277306968</c:v>
                </c:pt>
                <c:pt idx="67" formatCode="0">
                  <c:v>504.09704391408098</c:v>
                </c:pt>
                <c:pt idx="68" formatCode="0">
                  <c:v>514.15490731320881</c:v>
                </c:pt>
                <c:pt idx="69" formatCode="0">
                  <c:v>458.76064985440877</c:v>
                </c:pt>
                <c:pt idx="70" formatCode="0">
                  <c:v>576.50709524255399</c:v>
                </c:pt>
                <c:pt idx="71" formatCode="0">
                  <c:v>464.63405558005746</c:v>
                </c:pt>
                <c:pt idx="72" formatCode="0">
                  <c:v>252.54479132853689</c:v>
                </c:pt>
                <c:pt idx="73" formatCode="0">
                  <c:v>460.25441981503047</c:v>
                </c:pt>
                <c:pt idx="74" formatCode="0">
                  <c:v>484.35547316185006</c:v>
                </c:pt>
                <c:pt idx="75" formatCode="0">
                  <c:v>460.23688133441016</c:v>
                </c:pt>
                <c:pt idx="76" formatCode="0">
                  <c:v>504.65681607265998</c:v>
                </c:pt>
                <c:pt idx="77" formatCode="0">
                  <c:v>562.04978023947638</c:v>
                </c:pt>
                <c:pt idx="78" formatCode="0">
                  <c:v>537.70083277306981</c:v>
                </c:pt>
                <c:pt idx="79" formatCode="0">
                  <c:v>510.87304391408099</c:v>
                </c:pt>
                <c:pt idx="80" formatCode="0">
                  <c:v>521.56790731320882</c:v>
                </c:pt>
                <c:pt idx="81" formatCode="0">
                  <c:v>466.81064985440884</c:v>
                </c:pt>
                <c:pt idx="82" formatCode="0">
                  <c:v>585.194095242554</c:v>
                </c:pt>
                <c:pt idx="83" formatCode="0">
                  <c:v>473.95805558005742</c:v>
                </c:pt>
                <c:pt idx="84" formatCode="0">
                  <c:v>261.32769132853684</c:v>
                </c:pt>
                <c:pt idx="85" formatCode="0">
                  <c:v>468.49621981503043</c:v>
                </c:pt>
                <c:pt idx="86" formatCode="0">
                  <c:v>492.0561731618501</c:v>
                </c:pt>
                <c:pt idx="87" formatCode="0">
                  <c:v>467.39648133441017</c:v>
                </c:pt>
                <c:pt idx="88" formatCode="0">
                  <c:v>511.27531607266002</c:v>
                </c:pt>
                <c:pt idx="89" formatCode="0">
                  <c:v>568.12718023947627</c:v>
                </c:pt>
                <c:pt idx="90" formatCode="0">
                  <c:v>543.23713277306979</c:v>
                </c:pt>
                <c:pt idx="91" formatCode="0">
                  <c:v>515.86824391408095</c:v>
                </c:pt>
                <c:pt idx="92" formatCode="0">
                  <c:v>526.02200731320886</c:v>
                </c:pt>
                <c:pt idx="93" formatCode="0">
                  <c:v>470.72364985440885</c:v>
                </c:pt>
                <c:pt idx="94" formatCode="0">
                  <c:v>588.56599524255398</c:v>
                </c:pt>
                <c:pt idx="95" formatCode="0">
                  <c:v>476.78885558005743</c:v>
                </c:pt>
              </c:numCache>
            </c:numRef>
          </c:val>
        </c:ser>
        <c:marker val="1"/>
        <c:axId val="74186112"/>
        <c:axId val="74709632"/>
      </c:lineChart>
      <c:dateAx>
        <c:axId val="74186112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Monthly data</a:t>
                </a:r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709632"/>
        <c:crosses val="autoZero"/>
        <c:auto val="1"/>
        <c:lblOffset val="100"/>
        <c:majorUnit val="3"/>
        <c:majorTimeUnit val="months"/>
      </c:dateAx>
      <c:valAx>
        <c:axId val="74709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Disposals</a:t>
                </a:r>
              </a:p>
            </c:rich>
          </c:tx>
        </c:title>
        <c:numFmt formatCode="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186112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Crown Law DC Jury Trial Outflow Forecast 2017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'DC Jury'!$B$1</c:f>
              <c:strCache>
                <c:ptCount val="1"/>
                <c:pt idx="0">
                  <c:v>Crown Law DC Jury Outflow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'DC Jury'!$A$8:$A$103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'DC Jury'!$B$8:$B$103</c:f>
              <c:numCache>
                <c:formatCode>General</c:formatCode>
                <c:ptCount val="96"/>
                <c:pt idx="0">
                  <c:v>142</c:v>
                </c:pt>
                <c:pt idx="1">
                  <c:v>188</c:v>
                </c:pt>
                <c:pt idx="2">
                  <c:v>218</c:v>
                </c:pt>
                <c:pt idx="3">
                  <c:v>183</c:v>
                </c:pt>
                <c:pt idx="4">
                  <c:v>237</c:v>
                </c:pt>
                <c:pt idx="5">
                  <c:v>167</c:v>
                </c:pt>
                <c:pt idx="6">
                  <c:v>241</c:v>
                </c:pt>
                <c:pt idx="7">
                  <c:v>196</c:v>
                </c:pt>
                <c:pt idx="8">
                  <c:v>225</c:v>
                </c:pt>
                <c:pt idx="9">
                  <c:v>229</c:v>
                </c:pt>
                <c:pt idx="10">
                  <c:v>206</c:v>
                </c:pt>
                <c:pt idx="11">
                  <c:v>225</c:v>
                </c:pt>
                <c:pt idx="12">
                  <c:v>97</c:v>
                </c:pt>
                <c:pt idx="13">
                  <c:v>168</c:v>
                </c:pt>
                <c:pt idx="14">
                  <c:v>213</c:v>
                </c:pt>
                <c:pt idx="15">
                  <c:v>191</c:v>
                </c:pt>
                <c:pt idx="16">
                  <c:v>225</c:v>
                </c:pt>
                <c:pt idx="17">
                  <c:v>219</c:v>
                </c:pt>
                <c:pt idx="18">
                  <c:v>258</c:v>
                </c:pt>
                <c:pt idx="19">
                  <c:v>231</c:v>
                </c:pt>
                <c:pt idx="20">
                  <c:v>194</c:v>
                </c:pt>
                <c:pt idx="21">
                  <c:v>249</c:v>
                </c:pt>
                <c:pt idx="22">
                  <c:v>242</c:v>
                </c:pt>
                <c:pt idx="23">
                  <c:v>227</c:v>
                </c:pt>
                <c:pt idx="24">
                  <c:v>129</c:v>
                </c:pt>
                <c:pt idx="25">
                  <c:v>194</c:v>
                </c:pt>
                <c:pt idx="26">
                  <c:v>224</c:v>
                </c:pt>
                <c:pt idx="27">
                  <c:v>224</c:v>
                </c:pt>
                <c:pt idx="28">
                  <c:v>245</c:v>
                </c:pt>
                <c:pt idx="29">
                  <c:v>282</c:v>
                </c:pt>
                <c:pt idx="30">
                  <c:v>255</c:v>
                </c:pt>
                <c:pt idx="31">
                  <c:v>230</c:v>
                </c:pt>
                <c:pt idx="32">
                  <c:v>251</c:v>
                </c:pt>
                <c:pt idx="33">
                  <c:v>205</c:v>
                </c:pt>
                <c:pt idx="34">
                  <c:v>298</c:v>
                </c:pt>
                <c:pt idx="35">
                  <c:v>218</c:v>
                </c:pt>
                <c:pt idx="36">
                  <c:v>140</c:v>
                </c:pt>
                <c:pt idx="37">
                  <c:v>224</c:v>
                </c:pt>
                <c:pt idx="38">
                  <c:v>284</c:v>
                </c:pt>
              </c:numCache>
            </c:numRef>
          </c:val>
        </c:ser>
        <c:ser>
          <c:idx val="1"/>
          <c:order val="1"/>
          <c:tx>
            <c:strRef>
              <c:f>'DC Jury'!$C$1</c:f>
              <c:strCache>
                <c:ptCount val="1"/>
                <c:pt idx="0">
                  <c:v>Crown Law DC Jury Outflow 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'DC Jury'!$A$8:$A$103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'DC Jury'!$C$8:$C$103</c:f>
              <c:numCache>
                <c:formatCode>General</c:formatCode>
                <c:ptCount val="96"/>
                <c:pt idx="36" formatCode="0">
                  <c:v>154.82868383950296</c:v>
                </c:pt>
                <c:pt idx="37" formatCode="0">
                  <c:v>219.82868383950296</c:v>
                </c:pt>
                <c:pt idx="38" formatCode="0">
                  <c:v>249.82868383950296</c:v>
                </c:pt>
                <c:pt idx="39" formatCode="0">
                  <c:v>249.82868383950296</c:v>
                </c:pt>
                <c:pt idx="40" formatCode="0">
                  <c:v>270.82868383950296</c:v>
                </c:pt>
                <c:pt idx="41" formatCode="0">
                  <c:v>307.82868383950296</c:v>
                </c:pt>
                <c:pt idx="42" formatCode="0">
                  <c:v>280.82868383950296</c:v>
                </c:pt>
                <c:pt idx="43" formatCode="0">
                  <c:v>255.82868383950296</c:v>
                </c:pt>
                <c:pt idx="44" formatCode="0">
                  <c:v>276.82868383950296</c:v>
                </c:pt>
                <c:pt idx="45" formatCode="0">
                  <c:v>230.82868383950296</c:v>
                </c:pt>
                <c:pt idx="46" formatCode="0">
                  <c:v>323.82868383950296</c:v>
                </c:pt>
                <c:pt idx="47" formatCode="0">
                  <c:v>242.82868383950296</c:v>
                </c:pt>
                <c:pt idx="48" formatCode="0">
                  <c:v>163.35139693681111</c:v>
                </c:pt>
                <c:pt idx="49" formatCode="0">
                  <c:v>229.04542619461631</c:v>
                </c:pt>
                <c:pt idx="50" formatCode="0">
                  <c:v>259.73945545242151</c:v>
                </c:pt>
                <c:pt idx="51" formatCode="0">
                  <c:v>260.43348471022671</c:v>
                </c:pt>
                <c:pt idx="52" formatCode="0">
                  <c:v>282.12751396803191</c:v>
                </c:pt>
                <c:pt idx="53" formatCode="0">
                  <c:v>319.8215432258371</c:v>
                </c:pt>
                <c:pt idx="54" formatCode="0">
                  <c:v>293.5155724836423</c:v>
                </c:pt>
                <c:pt idx="55" formatCode="0">
                  <c:v>269.2096017414475</c:v>
                </c:pt>
                <c:pt idx="56" formatCode="0">
                  <c:v>290.9036309992527</c:v>
                </c:pt>
                <c:pt idx="57" formatCode="0">
                  <c:v>245.5976602570579</c:v>
                </c:pt>
                <c:pt idx="58" formatCode="0">
                  <c:v>339.29168951486309</c:v>
                </c:pt>
                <c:pt idx="59" formatCode="0">
                  <c:v>258.98571877266829</c:v>
                </c:pt>
                <c:pt idx="60" formatCode="0">
                  <c:v>175.42256301598505</c:v>
                </c:pt>
                <c:pt idx="61" formatCode="0">
                  <c:v>240.53072341979885</c:v>
                </c:pt>
                <c:pt idx="62" formatCode="0">
                  <c:v>270.63888382361262</c:v>
                </c:pt>
                <c:pt idx="63" formatCode="0">
                  <c:v>270.74704422742644</c:v>
                </c:pt>
                <c:pt idx="64" formatCode="0">
                  <c:v>291.85520463124021</c:v>
                </c:pt>
                <c:pt idx="65" formatCode="0">
                  <c:v>328.96336503505404</c:v>
                </c:pt>
                <c:pt idx="66" formatCode="0">
                  <c:v>302.07152543886781</c:v>
                </c:pt>
                <c:pt idx="67" formatCode="0">
                  <c:v>277.17968584268164</c:v>
                </c:pt>
                <c:pt idx="68" formatCode="0">
                  <c:v>298.28784624649541</c:v>
                </c:pt>
                <c:pt idx="69" formatCode="0">
                  <c:v>252.3960066503092</c:v>
                </c:pt>
                <c:pt idx="70" formatCode="0">
                  <c:v>345.504167054123</c:v>
                </c:pt>
                <c:pt idx="71" formatCode="0">
                  <c:v>264.61232745793683</c:v>
                </c:pt>
                <c:pt idx="72" formatCode="0">
                  <c:v>177.21261769910339</c:v>
                </c:pt>
                <c:pt idx="73" formatCode="0">
                  <c:v>242.81290794026995</c:v>
                </c:pt>
                <c:pt idx="74" formatCode="0">
                  <c:v>273.41319818143654</c:v>
                </c:pt>
                <c:pt idx="75" formatCode="0">
                  <c:v>274.01348842260307</c:v>
                </c:pt>
                <c:pt idx="76" formatCode="0">
                  <c:v>295.61377866376966</c:v>
                </c:pt>
                <c:pt idx="77" formatCode="0">
                  <c:v>333.21406890493625</c:v>
                </c:pt>
                <c:pt idx="78" formatCode="0">
                  <c:v>306.81435914610284</c:v>
                </c:pt>
                <c:pt idx="79" formatCode="0">
                  <c:v>282.41464938726938</c:v>
                </c:pt>
                <c:pt idx="80" formatCode="0">
                  <c:v>304.01493962843597</c:v>
                </c:pt>
                <c:pt idx="81" formatCode="0">
                  <c:v>258.61522986960256</c:v>
                </c:pt>
                <c:pt idx="82" formatCode="0">
                  <c:v>352.21552011076909</c:v>
                </c:pt>
                <c:pt idx="83" formatCode="0">
                  <c:v>271.81581035193568</c:v>
                </c:pt>
                <c:pt idx="84" formatCode="0">
                  <c:v>183.99806063236193</c:v>
                </c:pt>
                <c:pt idx="85" formatCode="0">
                  <c:v>249.18031091278817</c:v>
                </c:pt>
                <c:pt idx="86" formatCode="0">
                  <c:v>279.36256119321445</c:v>
                </c:pt>
                <c:pt idx="87" formatCode="0">
                  <c:v>279.54481147364066</c:v>
                </c:pt>
                <c:pt idx="88" formatCode="0">
                  <c:v>300.72706175406694</c:v>
                </c:pt>
                <c:pt idx="89" formatCode="0">
                  <c:v>337.90931203449315</c:v>
                </c:pt>
                <c:pt idx="90" formatCode="0">
                  <c:v>311.09156231491943</c:v>
                </c:pt>
                <c:pt idx="91" formatCode="0">
                  <c:v>286.2738125953457</c:v>
                </c:pt>
                <c:pt idx="92" formatCode="0">
                  <c:v>307.45606287577192</c:v>
                </c:pt>
                <c:pt idx="93" formatCode="0">
                  <c:v>261.63831315619819</c:v>
                </c:pt>
                <c:pt idx="94" formatCode="0">
                  <c:v>354.82056343662441</c:v>
                </c:pt>
                <c:pt idx="95" formatCode="0">
                  <c:v>274.00281371705069</c:v>
                </c:pt>
              </c:numCache>
            </c:numRef>
          </c:val>
        </c:ser>
        <c:marker val="1"/>
        <c:axId val="76270208"/>
        <c:axId val="77649408"/>
      </c:lineChart>
      <c:dateAx>
        <c:axId val="76270208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NZ"/>
                  <a:t>Monthly</a:t>
                </a:r>
                <a:r>
                  <a:rPr lang="en-NZ" baseline="0"/>
                  <a:t> data</a:t>
                </a:r>
                <a:endParaRPr lang="en-NZ"/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7649408"/>
        <c:crosses val="autoZero"/>
        <c:auto val="1"/>
        <c:lblOffset val="100"/>
        <c:majorUnit val="3"/>
        <c:majorTimeUnit val="months"/>
      </c:dateAx>
      <c:valAx>
        <c:axId val="77649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NZ"/>
                  <a:t>Disposals</a:t>
                </a:r>
              </a:p>
            </c:rich>
          </c:tx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270208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Crown Law DC Judge Alone Outflow Forecast 2017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'Judge Alone'!$B$1</c:f>
              <c:strCache>
                <c:ptCount val="1"/>
                <c:pt idx="0">
                  <c:v>Crown Law DC Judge Alone Outflow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'Judge Alone'!$A$8:$A$103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'Judge Alone'!$B$8:$B$103</c:f>
              <c:numCache>
                <c:formatCode>General</c:formatCode>
                <c:ptCount val="96"/>
                <c:pt idx="0">
                  <c:v>27</c:v>
                </c:pt>
                <c:pt idx="1">
                  <c:v>38</c:v>
                </c:pt>
                <c:pt idx="2">
                  <c:v>47</c:v>
                </c:pt>
                <c:pt idx="3">
                  <c:v>68</c:v>
                </c:pt>
                <c:pt idx="4">
                  <c:v>65</c:v>
                </c:pt>
                <c:pt idx="5">
                  <c:v>71</c:v>
                </c:pt>
                <c:pt idx="6">
                  <c:v>81</c:v>
                </c:pt>
                <c:pt idx="7">
                  <c:v>60</c:v>
                </c:pt>
                <c:pt idx="8">
                  <c:v>66</c:v>
                </c:pt>
                <c:pt idx="9">
                  <c:v>83</c:v>
                </c:pt>
                <c:pt idx="10">
                  <c:v>48</c:v>
                </c:pt>
                <c:pt idx="11">
                  <c:v>73</c:v>
                </c:pt>
                <c:pt idx="12">
                  <c:v>32</c:v>
                </c:pt>
                <c:pt idx="13">
                  <c:v>75</c:v>
                </c:pt>
                <c:pt idx="14">
                  <c:v>56</c:v>
                </c:pt>
                <c:pt idx="15">
                  <c:v>67</c:v>
                </c:pt>
                <c:pt idx="16">
                  <c:v>78</c:v>
                </c:pt>
                <c:pt idx="17">
                  <c:v>76</c:v>
                </c:pt>
                <c:pt idx="18">
                  <c:v>98</c:v>
                </c:pt>
                <c:pt idx="19">
                  <c:v>75</c:v>
                </c:pt>
                <c:pt idx="20">
                  <c:v>79</c:v>
                </c:pt>
                <c:pt idx="21">
                  <c:v>78</c:v>
                </c:pt>
                <c:pt idx="22">
                  <c:v>63</c:v>
                </c:pt>
                <c:pt idx="23">
                  <c:v>64</c:v>
                </c:pt>
                <c:pt idx="24">
                  <c:v>42</c:v>
                </c:pt>
                <c:pt idx="25">
                  <c:v>47</c:v>
                </c:pt>
                <c:pt idx="26">
                  <c:v>80</c:v>
                </c:pt>
                <c:pt idx="27">
                  <c:v>55</c:v>
                </c:pt>
                <c:pt idx="28">
                  <c:v>64</c:v>
                </c:pt>
                <c:pt idx="29">
                  <c:v>66</c:v>
                </c:pt>
                <c:pt idx="30">
                  <c:v>89</c:v>
                </c:pt>
                <c:pt idx="31">
                  <c:v>78</c:v>
                </c:pt>
                <c:pt idx="32">
                  <c:v>80</c:v>
                </c:pt>
                <c:pt idx="33">
                  <c:v>67</c:v>
                </c:pt>
                <c:pt idx="34">
                  <c:v>78</c:v>
                </c:pt>
                <c:pt idx="35">
                  <c:v>65</c:v>
                </c:pt>
                <c:pt idx="36">
                  <c:v>45</c:v>
                </c:pt>
                <c:pt idx="37">
                  <c:v>64</c:v>
                </c:pt>
                <c:pt idx="38">
                  <c:v>85</c:v>
                </c:pt>
              </c:numCache>
            </c:numRef>
          </c:val>
        </c:ser>
        <c:ser>
          <c:idx val="1"/>
          <c:order val="1"/>
          <c:tx>
            <c:strRef>
              <c:f>'Judge Alone'!$C$1</c:f>
              <c:strCache>
                <c:ptCount val="1"/>
                <c:pt idx="0">
                  <c:v>Crown Law DC Judge Alone Outflow 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'Judge Alone'!$A$8:$A$103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'Judge Alone'!$C$8:$C$103</c:f>
              <c:numCache>
                <c:formatCode>General</c:formatCode>
                <c:ptCount val="96"/>
                <c:pt idx="36" formatCode="0">
                  <c:v>44.855354993613119</c:v>
                </c:pt>
                <c:pt idx="37" formatCode="0">
                  <c:v>49.89101636438285</c:v>
                </c:pt>
                <c:pt idx="38" formatCode="0">
                  <c:v>82.89101636438285</c:v>
                </c:pt>
                <c:pt idx="39" formatCode="0">
                  <c:v>57.89101636438285</c:v>
                </c:pt>
                <c:pt idx="40" formatCode="0">
                  <c:v>66.89101636438285</c:v>
                </c:pt>
                <c:pt idx="41" formatCode="0">
                  <c:v>68.89101636438285</c:v>
                </c:pt>
                <c:pt idx="42" formatCode="0">
                  <c:v>91.89101636438285</c:v>
                </c:pt>
                <c:pt idx="43" formatCode="0">
                  <c:v>80.89101636438285</c:v>
                </c:pt>
                <c:pt idx="44" formatCode="0">
                  <c:v>82.89101636438285</c:v>
                </c:pt>
                <c:pt idx="45" formatCode="0">
                  <c:v>69.89101636438285</c:v>
                </c:pt>
                <c:pt idx="46" formatCode="0">
                  <c:v>80.89101636438285</c:v>
                </c:pt>
                <c:pt idx="47" formatCode="0">
                  <c:v>67.89101636438285</c:v>
                </c:pt>
                <c:pt idx="48" formatCode="0">
                  <c:v>46.450675433524104</c:v>
                </c:pt>
                <c:pt idx="49" formatCode="0">
                  <c:v>51.69064087982197</c:v>
                </c:pt>
                <c:pt idx="50" formatCode="0">
                  <c:v>84.894944955350113</c:v>
                </c:pt>
                <c:pt idx="51" formatCode="0">
                  <c:v>60.099249030878241</c:v>
                </c:pt>
                <c:pt idx="52" formatCode="0">
                  <c:v>69.303553106406383</c:v>
                </c:pt>
                <c:pt idx="53" formatCode="0">
                  <c:v>71.507857181934511</c:v>
                </c:pt>
                <c:pt idx="54" formatCode="0">
                  <c:v>94.712161257462654</c:v>
                </c:pt>
                <c:pt idx="55" formatCode="0">
                  <c:v>83.916465332990782</c:v>
                </c:pt>
                <c:pt idx="56" formatCode="0">
                  <c:v>86.120769408518925</c:v>
                </c:pt>
                <c:pt idx="57" formatCode="0">
                  <c:v>73.325073484047067</c:v>
                </c:pt>
                <c:pt idx="58" formatCode="0">
                  <c:v>84.529377559575195</c:v>
                </c:pt>
                <c:pt idx="59" formatCode="0">
                  <c:v>71.733681635103338</c:v>
                </c:pt>
                <c:pt idx="60" formatCode="0">
                  <c:v>49.620876224902652</c:v>
                </c:pt>
                <c:pt idx="61" formatCode="0">
                  <c:v>54.688377191858585</c:v>
                </c:pt>
                <c:pt idx="62" formatCode="0">
                  <c:v>87.720216788044794</c:v>
                </c:pt>
                <c:pt idx="63" formatCode="0">
                  <c:v>62.752056384230997</c:v>
                </c:pt>
                <c:pt idx="64" formatCode="0">
                  <c:v>71.783895980417199</c:v>
                </c:pt>
                <c:pt idx="65" formatCode="0">
                  <c:v>73.815735576603402</c:v>
                </c:pt>
                <c:pt idx="66" formatCode="0">
                  <c:v>96.847575172789604</c:v>
                </c:pt>
                <c:pt idx="67" formatCode="0">
                  <c:v>85.879414768975806</c:v>
                </c:pt>
                <c:pt idx="68" formatCode="0">
                  <c:v>87.911254365162009</c:v>
                </c:pt>
                <c:pt idx="69" formatCode="0">
                  <c:v>74.943093961348211</c:v>
                </c:pt>
                <c:pt idx="70" formatCode="0">
                  <c:v>85.974933557534413</c:v>
                </c:pt>
                <c:pt idx="71" formatCode="0">
                  <c:v>73.006773153720616</c:v>
                </c:pt>
                <c:pt idx="72" formatCode="0">
                  <c:v>50.147821541784317</c:v>
                </c:pt>
                <c:pt idx="73" formatCode="0">
                  <c:v>55.360192671387473</c:v>
                </c:pt>
                <c:pt idx="74" formatCode="0">
                  <c:v>88.536902430220906</c:v>
                </c:pt>
                <c:pt idx="75" formatCode="0">
                  <c:v>63.713612189054324</c:v>
                </c:pt>
                <c:pt idx="76" formatCode="0">
                  <c:v>72.890321947887756</c:v>
                </c:pt>
                <c:pt idx="77" formatCode="0">
                  <c:v>75.067031706721181</c:v>
                </c:pt>
                <c:pt idx="78" formatCode="0">
                  <c:v>98.243741465554606</c:v>
                </c:pt>
                <c:pt idx="79" formatCode="0">
                  <c:v>87.420451224388032</c:v>
                </c:pt>
                <c:pt idx="80" formatCode="0">
                  <c:v>89.597160983221457</c:v>
                </c:pt>
                <c:pt idx="81" formatCode="0">
                  <c:v>76.773870742054882</c:v>
                </c:pt>
                <c:pt idx="82" formatCode="0">
                  <c:v>87.950580500888321</c:v>
                </c:pt>
                <c:pt idx="83" formatCode="0">
                  <c:v>75.127290259721747</c:v>
                </c:pt>
                <c:pt idx="84" formatCode="0">
                  <c:v>52.145278608525764</c:v>
                </c:pt>
                <c:pt idx="85" formatCode="0">
                  <c:v>57.234589698869243</c:v>
                </c:pt>
                <c:pt idx="86" formatCode="0">
                  <c:v>90.288239418442998</c:v>
                </c:pt>
                <c:pt idx="87" formatCode="0">
                  <c:v>65.341889138016754</c:v>
                </c:pt>
                <c:pt idx="88" formatCode="0">
                  <c:v>74.395538857590509</c:v>
                </c:pt>
                <c:pt idx="89" formatCode="0">
                  <c:v>76.44918857716425</c:v>
                </c:pt>
                <c:pt idx="90" formatCode="0">
                  <c:v>99.502838296738005</c:v>
                </c:pt>
                <c:pt idx="91" formatCode="0">
                  <c:v>88.556488016311761</c:v>
                </c:pt>
                <c:pt idx="92" formatCode="0">
                  <c:v>90.610137735885516</c:v>
                </c:pt>
                <c:pt idx="93" formatCode="0">
                  <c:v>77.663787455459271</c:v>
                </c:pt>
                <c:pt idx="94" formatCode="0">
                  <c:v>88.717437175033012</c:v>
                </c:pt>
                <c:pt idx="95" formatCode="0">
                  <c:v>75.771086894606768</c:v>
                </c:pt>
              </c:numCache>
            </c:numRef>
          </c:val>
        </c:ser>
        <c:marker val="1"/>
        <c:axId val="81611776"/>
        <c:axId val="81683584"/>
      </c:lineChart>
      <c:dateAx>
        <c:axId val="81611776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Monthly data</a:t>
                </a:r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683584"/>
        <c:crosses val="autoZero"/>
        <c:auto val="1"/>
        <c:lblOffset val="100"/>
        <c:majorUnit val="3"/>
        <c:majorTimeUnit val="months"/>
      </c:dateAx>
      <c:valAx>
        <c:axId val="81683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Disposals</a:t>
                </a:r>
              </a:p>
            </c:rich>
          </c:tx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611776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Crown Law HC Jury Trial Outflow Forecast 2017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'HC Jury'!$B$1</c:f>
              <c:strCache>
                <c:ptCount val="1"/>
                <c:pt idx="0">
                  <c:v>Crown Law HC Jury Outflow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'HC Jury'!$A$8:$A$103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'HC Jury'!$B$8:$B$103</c:f>
              <c:numCache>
                <c:formatCode>General</c:formatCode>
                <c:ptCount val="96"/>
                <c:pt idx="0">
                  <c:v>1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9</c:v>
                </c:pt>
                <c:pt idx="6">
                  <c:v>15</c:v>
                </c:pt>
                <c:pt idx="7">
                  <c:v>22</c:v>
                </c:pt>
                <c:pt idx="8">
                  <c:v>24</c:v>
                </c:pt>
                <c:pt idx="9">
                  <c:v>15</c:v>
                </c:pt>
                <c:pt idx="10">
                  <c:v>11</c:v>
                </c:pt>
                <c:pt idx="11">
                  <c:v>20</c:v>
                </c:pt>
                <c:pt idx="12">
                  <c:v>1</c:v>
                </c:pt>
                <c:pt idx="13">
                  <c:v>14</c:v>
                </c:pt>
                <c:pt idx="14">
                  <c:v>13</c:v>
                </c:pt>
                <c:pt idx="15">
                  <c:v>9</c:v>
                </c:pt>
                <c:pt idx="16">
                  <c:v>14</c:v>
                </c:pt>
                <c:pt idx="17">
                  <c:v>7</c:v>
                </c:pt>
                <c:pt idx="18">
                  <c:v>18</c:v>
                </c:pt>
                <c:pt idx="19">
                  <c:v>9</c:v>
                </c:pt>
                <c:pt idx="20">
                  <c:v>17</c:v>
                </c:pt>
                <c:pt idx="21">
                  <c:v>16</c:v>
                </c:pt>
                <c:pt idx="22">
                  <c:v>15</c:v>
                </c:pt>
                <c:pt idx="23">
                  <c:v>22</c:v>
                </c:pt>
                <c:pt idx="24">
                  <c:v>1</c:v>
                </c:pt>
                <c:pt idx="25">
                  <c:v>21</c:v>
                </c:pt>
                <c:pt idx="26">
                  <c:v>12</c:v>
                </c:pt>
                <c:pt idx="27">
                  <c:v>19</c:v>
                </c:pt>
                <c:pt idx="28">
                  <c:v>12</c:v>
                </c:pt>
                <c:pt idx="29">
                  <c:v>21</c:v>
                </c:pt>
                <c:pt idx="30">
                  <c:v>21</c:v>
                </c:pt>
                <c:pt idx="31">
                  <c:v>12</c:v>
                </c:pt>
                <c:pt idx="32">
                  <c:v>7</c:v>
                </c:pt>
                <c:pt idx="33">
                  <c:v>14</c:v>
                </c:pt>
                <c:pt idx="34">
                  <c:v>13</c:v>
                </c:pt>
                <c:pt idx="35">
                  <c:v>10</c:v>
                </c:pt>
                <c:pt idx="36">
                  <c:v>1</c:v>
                </c:pt>
                <c:pt idx="37">
                  <c:v>16</c:v>
                </c:pt>
                <c:pt idx="38">
                  <c:v>13</c:v>
                </c:pt>
              </c:numCache>
            </c:numRef>
          </c:val>
        </c:ser>
        <c:ser>
          <c:idx val="1"/>
          <c:order val="1"/>
          <c:tx>
            <c:strRef>
              <c:f>'HC Jury'!$C$1</c:f>
              <c:strCache>
                <c:ptCount val="1"/>
                <c:pt idx="0">
                  <c:v>Crown Law HC Jury Outflow 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'HC Jury'!$A$8:$A$103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'HC Jury'!$C$8:$C$103</c:f>
              <c:numCache>
                <c:formatCode>General</c:formatCode>
                <c:ptCount val="96"/>
                <c:pt idx="36" formatCode="0">
                  <c:v>1.5</c:v>
                </c:pt>
                <c:pt idx="37" formatCode="0">
                  <c:v>21.5</c:v>
                </c:pt>
                <c:pt idx="38" formatCode="0">
                  <c:v>12.5</c:v>
                </c:pt>
                <c:pt idx="39" formatCode="0">
                  <c:v>19.5</c:v>
                </c:pt>
                <c:pt idx="40" formatCode="0">
                  <c:v>12.5</c:v>
                </c:pt>
                <c:pt idx="41" formatCode="0">
                  <c:v>21.5</c:v>
                </c:pt>
                <c:pt idx="42" formatCode="0">
                  <c:v>21.5</c:v>
                </c:pt>
                <c:pt idx="43" formatCode="0">
                  <c:v>12.5</c:v>
                </c:pt>
                <c:pt idx="44" formatCode="0">
                  <c:v>7.5</c:v>
                </c:pt>
                <c:pt idx="45" formatCode="0">
                  <c:v>14.5</c:v>
                </c:pt>
                <c:pt idx="46" formatCode="0">
                  <c:v>13.5</c:v>
                </c:pt>
                <c:pt idx="47" formatCode="0">
                  <c:v>10.5</c:v>
                </c:pt>
                <c:pt idx="48" formatCode="0">
                  <c:v>1.5</c:v>
                </c:pt>
                <c:pt idx="49" formatCode="0">
                  <c:v>21.5</c:v>
                </c:pt>
                <c:pt idx="50" formatCode="0">
                  <c:v>12.5</c:v>
                </c:pt>
                <c:pt idx="51" formatCode="0">
                  <c:v>19.5</c:v>
                </c:pt>
                <c:pt idx="52" formatCode="0">
                  <c:v>12.5</c:v>
                </c:pt>
                <c:pt idx="53" formatCode="0">
                  <c:v>21.5</c:v>
                </c:pt>
                <c:pt idx="54" formatCode="0">
                  <c:v>21.5</c:v>
                </c:pt>
                <c:pt idx="55" formatCode="0">
                  <c:v>12.5</c:v>
                </c:pt>
                <c:pt idx="56" formatCode="0">
                  <c:v>7.5</c:v>
                </c:pt>
                <c:pt idx="57" formatCode="0">
                  <c:v>14.5</c:v>
                </c:pt>
                <c:pt idx="58" formatCode="0">
                  <c:v>13.5</c:v>
                </c:pt>
                <c:pt idx="59" formatCode="0">
                  <c:v>10.5</c:v>
                </c:pt>
                <c:pt idx="60" formatCode="0">
                  <c:v>1.5</c:v>
                </c:pt>
                <c:pt idx="61" formatCode="0">
                  <c:v>21.5</c:v>
                </c:pt>
                <c:pt idx="62" formatCode="0">
                  <c:v>12.5</c:v>
                </c:pt>
                <c:pt idx="63" formatCode="0">
                  <c:v>19.5</c:v>
                </c:pt>
                <c:pt idx="64" formatCode="0">
                  <c:v>12.5</c:v>
                </c:pt>
                <c:pt idx="65" formatCode="0">
                  <c:v>21.5</c:v>
                </c:pt>
                <c:pt idx="66" formatCode="0">
                  <c:v>21.5</c:v>
                </c:pt>
                <c:pt idx="67" formatCode="0">
                  <c:v>12.5</c:v>
                </c:pt>
                <c:pt idx="68" formatCode="0">
                  <c:v>7.5</c:v>
                </c:pt>
                <c:pt idx="69" formatCode="0">
                  <c:v>14.5</c:v>
                </c:pt>
                <c:pt idx="70" formatCode="0">
                  <c:v>13.5</c:v>
                </c:pt>
                <c:pt idx="71" formatCode="0">
                  <c:v>10.5</c:v>
                </c:pt>
                <c:pt idx="72" formatCode="0">
                  <c:v>1.5</c:v>
                </c:pt>
                <c:pt idx="73" formatCode="0">
                  <c:v>21.5</c:v>
                </c:pt>
                <c:pt idx="74" formatCode="0">
                  <c:v>12.5</c:v>
                </c:pt>
                <c:pt idx="75" formatCode="0">
                  <c:v>19.5</c:v>
                </c:pt>
                <c:pt idx="76" formatCode="0">
                  <c:v>12.5</c:v>
                </c:pt>
                <c:pt idx="77" formatCode="0">
                  <c:v>21.5</c:v>
                </c:pt>
                <c:pt idx="78" formatCode="0">
                  <c:v>21.5</c:v>
                </c:pt>
                <c:pt idx="79" formatCode="0">
                  <c:v>12.5</c:v>
                </c:pt>
                <c:pt idx="80" formatCode="0">
                  <c:v>7.5</c:v>
                </c:pt>
                <c:pt idx="81" formatCode="0">
                  <c:v>14.5</c:v>
                </c:pt>
                <c:pt idx="82" formatCode="0">
                  <c:v>13.5</c:v>
                </c:pt>
                <c:pt idx="83" formatCode="0">
                  <c:v>10.5</c:v>
                </c:pt>
                <c:pt idx="84" formatCode="0">
                  <c:v>1.5</c:v>
                </c:pt>
                <c:pt idx="85" formatCode="0">
                  <c:v>21.5</c:v>
                </c:pt>
                <c:pt idx="86" formatCode="0">
                  <c:v>12.5</c:v>
                </c:pt>
                <c:pt idx="87" formatCode="0">
                  <c:v>19.5</c:v>
                </c:pt>
                <c:pt idx="88" formatCode="0">
                  <c:v>12.5</c:v>
                </c:pt>
                <c:pt idx="89" formatCode="0">
                  <c:v>21.5</c:v>
                </c:pt>
                <c:pt idx="90" formatCode="0">
                  <c:v>21.5</c:v>
                </c:pt>
                <c:pt idx="91" formatCode="0">
                  <c:v>12.5</c:v>
                </c:pt>
                <c:pt idx="92" formatCode="0">
                  <c:v>7.5</c:v>
                </c:pt>
                <c:pt idx="93" formatCode="0">
                  <c:v>14.5</c:v>
                </c:pt>
                <c:pt idx="94" formatCode="0">
                  <c:v>13.5</c:v>
                </c:pt>
                <c:pt idx="95" formatCode="0">
                  <c:v>10.5</c:v>
                </c:pt>
              </c:numCache>
            </c:numRef>
          </c:val>
        </c:ser>
        <c:marker val="1"/>
        <c:axId val="83890176"/>
        <c:axId val="97845248"/>
      </c:lineChart>
      <c:dateAx>
        <c:axId val="83890176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Monthly data</a:t>
                </a:r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845248"/>
        <c:crosses val="autoZero"/>
        <c:auto val="1"/>
        <c:lblOffset val="100"/>
        <c:majorUnit val="3"/>
        <c:majorTimeUnit val="months"/>
      </c:dateAx>
      <c:valAx>
        <c:axId val="97845248"/>
        <c:scaling>
          <c:orientation val="minMax"/>
          <c:max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Disposals</a:t>
                </a:r>
              </a:p>
            </c:rich>
          </c:tx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890176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800" b="1" i="0" baseline="0"/>
              <a:t>Crown Law Court of Appeal Outflow Forecast 2017</a:t>
            </a:r>
            <a:endParaRPr lang="en-NZ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'Court of Appeal'!$B$1</c:f>
              <c:strCache>
                <c:ptCount val="1"/>
                <c:pt idx="0">
                  <c:v>Court of Appeal Case Outflow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'Court of Appeal'!$A$124:$A$219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'Court of Appeal'!$B$124:$B$219</c:f>
              <c:numCache>
                <c:formatCode>#,##0</c:formatCode>
                <c:ptCount val="96"/>
                <c:pt idx="0">
                  <c:v>9</c:v>
                </c:pt>
                <c:pt idx="1">
                  <c:v>61</c:v>
                </c:pt>
                <c:pt idx="2">
                  <c:v>64</c:v>
                </c:pt>
                <c:pt idx="3">
                  <c:v>35</c:v>
                </c:pt>
                <c:pt idx="4">
                  <c:v>68</c:v>
                </c:pt>
                <c:pt idx="5">
                  <c:v>46</c:v>
                </c:pt>
                <c:pt idx="6">
                  <c:v>56</c:v>
                </c:pt>
                <c:pt idx="7">
                  <c:v>35</c:v>
                </c:pt>
                <c:pt idx="8">
                  <c:v>38</c:v>
                </c:pt>
                <c:pt idx="9">
                  <c:v>32</c:v>
                </c:pt>
                <c:pt idx="10">
                  <c:v>34</c:v>
                </c:pt>
                <c:pt idx="11">
                  <c:v>12</c:v>
                </c:pt>
                <c:pt idx="12">
                  <c:v>5</c:v>
                </c:pt>
                <c:pt idx="13">
                  <c:v>38</c:v>
                </c:pt>
                <c:pt idx="14">
                  <c:v>50</c:v>
                </c:pt>
                <c:pt idx="15">
                  <c:v>45</c:v>
                </c:pt>
                <c:pt idx="16">
                  <c:v>34</c:v>
                </c:pt>
                <c:pt idx="17">
                  <c:v>71</c:v>
                </c:pt>
                <c:pt idx="18">
                  <c:v>47</c:v>
                </c:pt>
                <c:pt idx="19">
                  <c:v>49</c:v>
                </c:pt>
                <c:pt idx="20">
                  <c:v>42</c:v>
                </c:pt>
                <c:pt idx="21">
                  <c:v>47</c:v>
                </c:pt>
                <c:pt idx="22">
                  <c:v>51</c:v>
                </c:pt>
                <c:pt idx="23">
                  <c:v>11</c:v>
                </c:pt>
                <c:pt idx="24">
                  <c:v>9</c:v>
                </c:pt>
                <c:pt idx="25">
                  <c:v>69</c:v>
                </c:pt>
                <c:pt idx="26">
                  <c:v>53</c:v>
                </c:pt>
                <c:pt idx="27">
                  <c:v>41</c:v>
                </c:pt>
                <c:pt idx="28">
                  <c:v>67</c:v>
                </c:pt>
                <c:pt idx="29">
                  <c:v>45</c:v>
                </c:pt>
                <c:pt idx="30">
                  <c:v>28</c:v>
                </c:pt>
                <c:pt idx="31">
                  <c:v>40</c:v>
                </c:pt>
                <c:pt idx="32">
                  <c:v>53</c:v>
                </c:pt>
                <c:pt idx="33">
                  <c:v>29</c:v>
                </c:pt>
                <c:pt idx="34">
                  <c:v>55</c:v>
                </c:pt>
                <c:pt idx="35">
                  <c:v>14</c:v>
                </c:pt>
                <c:pt idx="36">
                  <c:v>2</c:v>
                </c:pt>
                <c:pt idx="37" formatCode="General">
                  <c:v>63</c:v>
                </c:pt>
                <c:pt idx="38" formatCode="General">
                  <c:v>58</c:v>
                </c:pt>
              </c:numCache>
            </c:numRef>
          </c:val>
        </c:ser>
        <c:ser>
          <c:idx val="1"/>
          <c:order val="1"/>
          <c:tx>
            <c:strRef>
              <c:f>'Court of Appeal'!$C$1</c:f>
              <c:strCache>
                <c:ptCount val="1"/>
                <c:pt idx="0">
                  <c:v>Crown Law Court of Appeal Outflow 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'Court of Appeal'!$A$124:$A$219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'Court of Appeal'!$C$124:$C$219</c:f>
              <c:numCache>
                <c:formatCode>General</c:formatCode>
                <c:ptCount val="96"/>
                <c:pt idx="36" formatCode="#,##0">
                  <c:v>4.6843520876491871</c:v>
                </c:pt>
                <c:pt idx="37" formatCode="#,##0">
                  <c:v>55.581319203373013</c:v>
                </c:pt>
                <c:pt idx="38" formatCode="#,##0">
                  <c:v>54.905372550192638</c:v>
                </c:pt>
                <c:pt idx="39" formatCode="#,##0">
                  <c:v>35.009780722752751</c:v>
                </c:pt>
                <c:pt idx="40" formatCode="#,##0">
                  <c:v>54.652715461002572</c:v>
                </c:pt>
                <c:pt idx="41" formatCode="#,##0">
                  <c:v>49.268679627818905</c:v>
                </c:pt>
                <c:pt idx="42" formatCode="#,##0">
                  <c:v>48.142732161412312</c:v>
                </c:pt>
                <c:pt idx="43" formatCode="#,##0">
                  <c:v>48.537943302423564</c:v>
                </c:pt>
                <c:pt idx="44" formatCode="#,##0">
                  <c:v>47.455806701551417</c:v>
                </c:pt>
                <c:pt idx="45" formatCode="#,##0">
                  <c:v>41.921549242751361</c:v>
                </c:pt>
                <c:pt idx="46" formatCode="#,##0">
                  <c:v>54.527994630896636</c:v>
                </c:pt>
                <c:pt idx="47" formatCode="#,##0">
                  <c:v>11.514954968400005</c:v>
                </c:pt>
                <c:pt idx="48" formatCode="#,##0">
                  <c:v>4.6843520876491871</c:v>
                </c:pt>
                <c:pt idx="49" formatCode="#,##0">
                  <c:v>55.581319203373013</c:v>
                </c:pt>
                <c:pt idx="50" formatCode="#,##0">
                  <c:v>54.905372550192638</c:v>
                </c:pt>
                <c:pt idx="51" formatCode="#,##0">
                  <c:v>35.009780722752751</c:v>
                </c:pt>
                <c:pt idx="52" formatCode="#,##0">
                  <c:v>54.652715461002572</c:v>
                </c:pt>
                <c:pt idx="53" formatCode="#,##0">
                  <c:v>49.268679627818905</c:v>
                </c:pt>
                <c:pt idx="54" formatCode="#,##0">
                  <c:v>48.142732161412312</c:v>
                </c:pt>
                <c:pt idx="55" formatCode="#,##0">
                  <c:v>48.537943302423564</c:v>
                </c:pt>
                <c:pt idx="56" formatCode="#,##0">
                  <c:v>47.455806701551417</c:v>
                </c:pt>
                <c:pt idx="57" formatCode="#,##0">
                  <c:v>41.921549242751361</c:v>
                </c:pt>
                <c:pt idx="58" formatCode="#,##0">
                  <c:v>54.527994630896636</c:v>
                </c:pt>
                <c:pt idx="59" formatCode="#,##0">
                  <c:v>11.514954968400005</c:v>
                </c:pt>
                <c:pt idx="60" formatCode="#,##0">
                  <c:v>4.6843520876491871</c:v>
                </c:pt>
                <c:pt idx="61" formatCode="#,##0">
                  <c:v>55.581319203373013</c:v>
                </c:pt>
                <c:pt idx="62" formatCode="#,##0">
                  <c:v>54.905372550192638</c:v>
                </c:pt>
                <c:pt idx="63" formatCode="#,##0">
                  <c:v>35.009780722752751</c:v>
                </c:pt>
                <c:pt idx="64" formatCode="#,##0">
                  <c:v>54.652715461002572</c:v>
                </c:pt>
                <c:pt idx="65" formatCode="#,##0">
                  <c:v>49.268679627818905</c:v>
                </c:pt>
                <c:pt idx="66" formatCode="#,##0">
                  <c:v>48.142732161412312</c:v>
                </c:pt>
                <c:pt idx="67" formatCode="#,##0">
                  <c:v>48.537943302423564</c:v>
                </c:pt>
                <c:pt idx="68" formatCode="#,##0">
                  <c:v>47.455806701551417</c:v>
                </c:pt>
                <c:pt idx="69" formatCode="#,##0">
                  <c:v>41.921549242751361</c:v>
                </c:pt>
                <c:pt idx="70" formatCode="#,##0">
                  <c:v>54.527994630896636</c:v>
                </c:pt>
                <c:pt idx="71" formatCode="#,##0">
                  <c:v>11.514954968400005</c:v>
                </c:pt>
                <c:pt idx="72" formatCode="#,##0">
                  <c:v>4.6843520876491871</c:v>
                </c:pt>
                <c:pt idx="73" formatCode="#,##0">
                  <c:v>55.581319203373013</c:v>
                </c:pt>
                <c:pt idx="74" formatCode="#,##0">
                  <c:v>54.905372550192638</c:v>
                </c:pt>
                <c:pt idx="75" formatCode="#,##0">
                  <c:v>35.009780722752751</c:v>
                </c:pt>
                <c:pt idx="76" formatCode="#,##0">
                  <c:v>54.652715461002572</c:v>
                </c:pt>
                <c:pt idx="77" formatCode="#,##0">
                  <c:v>49.268679627818905</c:v>
                </c:pt>
                <c:pt idx="78" formatCode="#,##0">
                  <c:v>48.142732161412312</c:v>
                </c:pt>
                <c:pt idx="79" formatCode="#,##0">
                  <c:v>48.537943302423564</c:v>
                </c:pt>
                <c:pt idx="80" formatCode="#,##0">
                  <c:v>47.455806701551417</c:v>
                </c:pt>
                <c:pt idx="81" formatCode="#,##0">
                  <c:v>41.921549242751361</c:v>
                </c:pt>
                <c:pt idx="82" formatCode="#,##0">
                  <c:v>54.527994630896636</c:v>
                </c:pt>
                <c:pt idx="83" formatCode="#,##0">
                  <c:v>11.514954968400005</c:v>
                </c:pt>
                <c:pt idx="84" formatCode="#,##0">
                  <c:v>4.6843520876491871</c:v>
                </c:pt>
                <c:pt idx="85" formatCode="#,##0">
                  <c:v>55.581319203373013</c:v>
                </c:pt>
                <c:pt idx="86" formatCode="#,##0">
                  <c:v>54.905372550192638</c:v>
                </c:pt>
                <c:pt idx="87" formatCode="#,##0">
                  <c:v>35.009780722752751</c:v>
                </c:pt>
                <c:pt idx="88" formatCode="#,##0">
                  <c:v>54.652715461002572</c:v>
                </c:pt>
                <c:pt idx="89" formatCode="#,##0">
                  <c:v>49.268679627818905</c:v>
                </c:pt>
                <c:pt idx="90" formatCode="#,##0">
                  <c:v>48.142732161412312</c:v>
                </c:pt>
                <c:pt idx="91" formatCode="#,##0">
                  <c:v>48.537943302423564</c:v>
                </c:pt>
                <c:pt idx="92" formatCode="#,##0">
                  <c:v>47.455806701551417</c:v>
                </c:pt>
                <c:pt idx="93" formatCode="#,##0">
                  <c:v>41.921549242751361</c:v>
                </c:pt>
                <c:pt idx="94" formatCode="#,##0">
                  <c:v>54.527994630896636</c:v>
                </c:pt>
                <c:pt idx="95" formatCode="#,##0">
                  <c:v>11.514954968400005</c:v>
                </c:pt>
              </c:numCache>
            </c:numRef>
          </c:val>
        </c:ser>
        <c:marker val="1"/>
        <c:axId val="229917056"/>
        <c:axId val="229919360"/>
      </c:lineChart>
      <c:dateAx>
        <c:axId val="229917056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Monthly data</a:t>
                </a:r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9919360"/>
        <c:crosses val="autoZero"/>
        <c:auto val="1"/>
        <c:lblOffset val="100"/>
        <c:majorUnit val="3"/>
        <c:majorTimeUnit val="months"/>
      </c:dateAx>
      <c:valAx>
        <c:axId val="229919360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NZ" sz="1400"/>
                  <a:t>Disposals</a:t>
                </a:r>
              </a:p>
            </c:rich>
          </c:tx>
        </c:title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9917056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Crown Law HC Appeal Outflow Forecast 2017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'High Court Appeals'!$B$1</c:f>
              <c:strCache>
                <c:ptCount val="1"/>
                <c:pt idx="0">
                  <c:v>Crown Law HC Appeal Outflow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'High Court Appeals'!$A$8:$A$103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'High Court Appeals'!$B$8:$B$103</c:f>
              <c:numCache>
                <c:formatCode>General</c:formatCode>
                <c:ptCount val="96"/>
                <c:pt idx="0">
                  <c:v>8</c:v>
                </c:pt>
                <c:pt idx="1">
                  <c:v>86</c:v>
                </c:pt>
                <c:pt idx="2">
                  <c:v>57</c:v>
                </c:pt>
                <c:pt idx="3">
                  <c:v>31</c:v>
                </c:pt>
                <c:pt idx="4">
                  <c:v>77</c:v>
                </c:pt>
                <c:pt idx="5">
                  <c:v>69</c:v>
                </c:pt>
                <c:pt idx="6">
                  <c:v>68</c:v>
                </c:pt>
                <c:pt idx="7">
                  <c:v>69</c:v>
                </c:pt>
                <c:pt idx="8">
                  <c:v>93</c:v>
                </c:pt>
                <c:pt idx="9">
                  <c:v>102</c:v>
                </c:pt>
                <c:pt idx="10">
                  <c:v>67</c:v>
                </c:pt>
                <c:pt idx="11">
                  <c:v>125</c:v>
                </c:pt>
                <c:pt idx="12">
                  <c:v>18</c:v>
                </c:pt>
                <c:pt idx="13">
                  <c:v>90</c:v>
                </c:pt>
                <c:pt idx="14">
                  <c:v>89</c:v>
                </c:pt>
                <c:pt idx="15">
                  <c:v>39</c:v>
                </c:pt>
                <c:pt idx="16">
                  <c:v>56</c:v>
                </c:pt>
                <c:pt idx="17">
                  <c:v>68</c:v>
                </c:pt>
                <c:pt idx="18">
                  <c:v>80</c:v>
                </c:pt>
                <c:pt idx="19">
                  <c:v>79</c:v>
                </c:pt>
                <c:pt idx="20">
                  <c:v>74</c:v>
                </c:pt>
                <c:pt idx="21">
                  <c:v>85</c:v>
                </c:pt>
                <c:pt idx="22">
                  <c:v>77</c:v>
                </c:pt>
                <c:pt idx="23">
                  <c:v>102</c:v>
                </c:pt>
                <c:pt idx="24">
                  <c:v>19</c:v>
                </c:pt>
                <c:pt idx="25">
                  <c:v>85</c:v>
                </c:pt>
                <c:pt idx="26">
                  <c:v>55</c:v>
                </c:pt>
                <c:pt idx="27">
                  <c:v>68</c:v>
                </c:pt>
                <c:pt idx="28">
                  <c:v>69</c:v>
                </c:pt>
                <c:pt idx="29">
                  <c:v>83</c:v>
                </c:pt>
                <c:pt idx="30">
                  <c:v>63</c:v>
                </c:pt>
                <c:pt idx="31">
                  <c:v>80</c:v>
                </c:pt>
                <c:pt idx="32">
                  <c:v>73</c:v>
                </c:pt>
                <c:pt idx="33">
                  <c:v>75</c:v>
                </c:pt>
                <c:pt idx="34">
                  <c:v>77</c:v>
                </c:pt>
                <c:pt idx="35">
                  <c:v>105</c:v>
                </c:pt>
                <c:pt idx="36">
                  <c:v>26</c:v>
                </c:pt>
                <c:pt idx="37">
                  <c:v>60</c:v>
                </c:pt>
                <c:pt idx="38">
                  <c:v>92</c:v>
                </c:pt>
              </c:numCache>
            </c:numRef>
          </c:val>
        </c:ser>
        <c:ser>
          <c:idx val="1"/>
          <c:order val="1"/>
          <c:tx>
            <c:strRef>
              <c:f>'High Court Appeals'!$C$1</c:f>
              <c:strCache>
                <c:ptCount val="1"/>
                <c:pt idx="0">
                  <c:v>Crown Law HC Appeal Outflow Forecast 2017</c:v>
                </c:pt>
              </c:strCache>
            </c:strRef>
          </c:tx>
          <c:spPr>
            <a:ln w="31750">
              <a:solidFill>
                <a:schemeClr val="accent1">
                  <a:alpha val="50000"/>
                </a:schemeClr>
              </a:solidFill>
            </a:ln>
          </c:spPr>
          <c:marker>
            <c:symbol val="none"/>
          </c:marker>
          <c:cat>
            <c:numRef>
              <c:f>'High Court Appeals'!$A$8:$A$103</c:f>
              <c:numCache>
                <c:formatCode>mmm\-yy</c:formatCode>
                <c:ptCount val="9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44500</c:v>
                </c:pt>
                <c:pt idx="94">
                  <c:v>44530</c:v>
                </c:pt>
                <c:pt idx="95">
                  <c:v>44561</c:v>
                </c:pt>
              </c:numCache>
            </c:numRef>
          </c:cat>
          <c:val>
            <c:numRef>
              <c:f>'High Court Appeals'!$C$8:$C$103</c:f>
              <c:numCache>
                <c:formatCode>General</c:formatCode>
                <c:ptCount val="96"/>
                <c:pt idx="36" formatCode="0">
                  <c:v>19</c:v>
                </c:pt>
                <c:pt idx="37" formatCode="0">
                  <c:v>85</c:v>
                </c:pt>
                <c:pt idx="38" formatCode="0">
                  <c:v>55</c:v>
                </c:pt>
                <c:pt idx="39" formatCode="0">
                  <c:v>68</c:v>
                </c:pt>
                <c:pt idx="40" formatCode="0">
                  <c:v>69</c:v>
                </c:pt>
                <c:pt idx="41" formatCode="0">
                  <c:v>83</c:v>
                </c:pt>
                <c:pt idx="42" formatCode="0">
                  <c:v>63</c:v>
                </c:pt>
                <c:pt idx="43" formatCode="0">
                  <c:v>80</c:v>
                </c:pt>
                <c:pt idx="44" formatCode="0">
                  <c:v>73</c:v>
                </c:pt>
                <c:pt idx="45" formatCode="0">
                  <c:v>75</c:v>
                </c:pt>
                <c:pt idx="46" formatCode="0">
                  <c:v>77</c:v>
                </c:pt>
                <c:pt idx="47" formatCode="0">
                  <c:v>105</c:v>
                </c:pt>
                <c:pt idx="48" formatCode="0">
                  <c:v>19</c:v>
                </c:pt>
                <c:pt idx="49" formatCode="0">
                  <c:v>85</c:v>
                </c:pt>
                <c:pt idx="50" formatCode="0">
                  <c:v>55</c:v>
                </c:pt>
                <c:pt idx="51" formatCode="0">
                  <c:v>68</c:v>
                </c:pt>
                <c:pt idx="52" formatCode="0">
                  <c:v>69</c:v>
                </c:pt>
                <c:pt idx="53" formatCode="0">
                  <c:v>83</c:v>
                </c:pt>
                <c:pt idx="54" formatCode="0">
                  <c:v>63</c:v>
                </c:pt>
                <c:pt idx="55" formatCode="0">
                  <c:v>80</c:v>
                </c:pt>
                <c:pt idx="56" formatCode="0">
                  <c:v>73</c:v>
                </c:pt>
                <c:pt idx="57" formatCode="0">
                  <c:v>75</c:v>
                </c:pt>
                <c:pt idx="58" formatCode="0">
                  <c:v>77</c:v>
                </c:pt>
                <c:pt idx="59" formatCode="0">
                  <c:v>105</c:v>
                </c:pt>
                <c:pt idx="60" formatCode="0">
                  <c:v>19</c:v>
                </c:pt>
                <c:pt idx="61" formatCode="0">
                  <c:v>85</c:v>
                </c:pt>
                <c:pt idx="62" formatCode="0">
                  <c:v>55</c:v>
                </c:pt>
                <c:pt idx="63" formatCode="0">
                  <c:v>68</c:v>
                </c:pt>
                <c:pt idx="64" formatCode="0">
                  <c:v>69</c:v>
                </c:pt>
                <c:pt idx="65" formatCode="0">
                  <c:v>83</c:v>
                </c:pt>
                <c:pt idx="66" formatCode="0">
                  <c:v>63</c:v>
                </c:pt>
                <c:pt idx="67" formatCode="0">
                  <c:v>80</c:v>
                </c:pt>
                <c:pt idx="68" formatCode="0">
                  <c:v>73</c:v>
                </c:pt>
                <c:pt idx="69" formatCode="0">
                  <c:v>75</c:v>
                </c:pt>
                <c:pt idx="70" formatCode="0">
                  <c:v>77</c:v>
                </c:pt>
                <c:pt idx="71" formatCode="0">
                  <c:v>105</c:v>
                </c:pt>
                <c:pt idx="72" formatCode="0">
                  <c:v>19</c:v>
                </c:pt>
                <c:pt idx="73" formatCode="0">
                  <c:v>85</c:v>
                </c:pt>
                <c:pt idx="74" formatCode="0">
                  <c:v>55</c:v>
                </c:pt>
                <c:pt idx="75" formatCode="0">
                  <c:v>68</c:v>
                </c:pt>
                <c:pt idx="76" formatCode="0">
                  <c:v>69</c:v>
                </c:pt>
                <c:pt idx="77" formatCode="0">
                  <c:v>83</c:v>
                </c:pt>
                <c:pt idx="78" formatCode="0">
                  <c:v>63</c:v>
                </c:pt>
                <c:pt idx="79" formatCode="0">
                  <c:v>80</c:v>
                </c:pt>
                <c:pt idx="80" formatCode="0">
                  <c:v>73</c:v>
                </c:pt>
                <c:pt idx="81" formatCode="0">
                  <c:v>75</c:v>
                </c:pt>
                <c:pt idx="82" formatCode="0">
                  <c:v>77</c:v>
                </c:pt>
                <c:pt idx="83" formatCode="0">
                  <c:v>105</c:v>
                </c:pt>
                <c:pt idx="84" formatCode="0">
                  <c:v>19</c:v>
                </c:pt>
                <c:pt idx="85" formatCode="0">
                  <c:v>85</c:v>
                </c:pt>
                <c:pt idx="86" formatCode="0">
                  <c:v>55</c:v>
                </c:pt>
                <c:pt idx="87" formatCode="0">
                  <c:v>68</c:v>
                </c:pt>
                <c:pt idx="88" formatCode="0">
                  <c:v>69</c:v>
                </c:pt>
                <c:pt idx="89" formatCode="0">
                  <c:v>83</c:v>
                </c:pt>
                <c:pt idx="90" formatCode="0">
                  <c:v>63</c:v>
                </c:pt>
                <c:pt idx="91" formatCode="0">
                  <c:v>80</c:v>
                </c:pt>
                <c:pt idx="92" formatCode="0">
                  <c:v>73</c:v>
                </c:pt>
                <c:pt idx="93" formatCode="0">
                  <c:v>75</c:v>
                </c:pt>
                <c:pt idx="94" formatCode="0">
                  <c:v>77</c:v>
                </c:pt>
                <c:pt idx="95" formatCode="0">
                  <c:v>105</c:v>
                </c:pt>
              </c:numCache>
            </c:numRef>
          </c:val>
        </c:ser>
        <c:marker val="1"/>
        <c:axId val="68860160"/>
        <c:axId val="68964736"/>
      </c:lineChart>
      <c:dateAx>
        <c:axId val="68860160"/>
        <c:scaling>
          <c:orientation val="minMax"/>
          <c:max val="44531"/>
          <c:min val="4164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Monthly data</a:t>
                </a:r>
              </a:p>
            </c:rich>
          </c:tx>
        </c:title>
        <c:numFmt formatCode="mmm\-yy" sourceLinked="1"/>
        <c:maj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964736"/>
        <c:crosses val="autoZero"/>
        <c:auto val="1"/>
        <c:lblOffset val="100"/>
        <c:majorUnit val="3"/>
        <c:majorTimeUnit val="months"/>
      </c:dateAx>
      <c:valAx>
        <c:axId val="68964736"/>
        <c:scaling>
          <c:orientation val="minMax"/>
          <c:max val="1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/>
                  <a:t>Disposals</a:t>
                </a:r>
              </a:p>
            </c:rich>
          </c:tx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860160"/>
        <c:crosses val="autoZero"/>
        <c:crossBetween val="between"/>
      </c:valAx>
    </c:plotArea>
    <c:legend>
      <c:legendPos val="b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123826</xdr:rowOff>
    </xdr:from>
    <xdr:to>
      <xdr:col>11</xdr:col>
      <xdr:colOff>476278</xdr:colOff>
      <xdr:row>26</xdr:row>
      <xdr:rowOff>129540</xdr:rowOff>
    </xdr:to>
    <xdr:sp macro="" textlink="">
      <xdr:nvSpPr>
        <xdr:cNvPr id="2" name="TextBox 1"/>
        <xdr:cNvSpPr txBox="1"/>
      </xdr:nvSpPr>
      <xdr:spPr>
        <a:xfrm>
          <a:off x="220980" y="123826"/>
          <a:ext cx="8553478" cy="476059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Forecast</a:t>
          </a:r>
        </a:p>
        <a:p>
          <a:r>
            <a:rPr lang="en-NZ" sz="1100">
              <a:solidFill>
                <a:srgbClr val="0092D0"/>
              </a:solidFill>
              <a:latin typeface="+mn-lt"/>
              <a:ea typeface="+mn-ea"/>
              <a:cs typeface="+mn-cs"/>
            </a:rPr>
            <a:t>Crown Law Forecast 2017-2021</a:t>
          </a: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050"/>
            <a:t>The first two sheets of this Excel workbook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show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he Crown Law  tables and chart seen in the report.  The Excel formulae will confirm how the charts and tables are related to the numbers in the spreadsheet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"Crown Law Numbers"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NZ" sz="1050"/>
        </a:p>
        <a:p>
          <a:endParaRPr lang="en-NZ" sz="1050"/>
        </a:p>
        <a:p>
          <a:r>
            <a:rPr lang="en-NZ" sz="1050"/>
            <a:t>As</a:t>
          </a:r>
          <a:r>
            <a:rPr lang="en-NZ" sz="1050" baseline="0"/>
            <a:t> the report notes, the Crown Law workload is made up of several components.  There are separate forecasts for outflows for each type of case involved.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forecast was produced using actual data up to December2016; January 2017 was the first month of forecast </a:t>
          </a:r>
          <a:r>
            <a:rPr lang="en-NZ" sz="1050" b="0">
              <a:solidFill>
                <a:sysClr val="windowText" lastClr="000000"/>
              </a:solidFill>
            </a:rPr>
            <a:t>output. </a:t>
          </a:r>
          <a:r>
            <a:rPr lang="en-NZ" sz="1050"/>
            <a:t> Forecasting</a:t>
          </a:r>
          <a:r>
            <a:rPr lang="en-NZ" sz="1050" baseline="0"/>
            <a:t>  using time series, while representing trends accurately, can produce exaggerated seasonal effects, and we have applied smoothing to the forecast output to a number of charts.  The timing of the forecast means that we are comparing calendar years rather than fiscal years.</a:t>
          </a:r>
          <a:endParaRPr lang="en-NZ" sz="1050"/>
        </a:p>
        <a:p>
          <a:endParaRPr lang="en-NZ" sz="1050"/>
        </a:p>
        <a:p>
          <a:r>
            <a:rPr lang="en-NZ" sz="1050">
              <a:solidFill>
                <a:schemeClr val="dk1"/>
              </a:solidFill>
              <a:latin typeface="+mn-lt"/>
              <a:ea typeface="+mn-ea"/>
              <a:cs typeface="+mn-cs"/>
            </a:rPr>
            <a:t>In the worksheet "Crown Law Numbers", actual figures up to and including March 2017 have been added to the Crown Law data table.</a:t>
          </a:r>
        </a:p>
        <a:p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Crown Law ceased supplying data on inflow and cases on hand in December 2014, so these quantities are no longer recorded.  Court of Appeal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data come directly from the Court of Appeal and cover a longer timescale than data from Crown Law.</a:t>
          </a:r>
          <a:endParaRPr lang="en-NZ" sz="1050"/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regarding e.g. aliases comes to hand; recent data points in particular are therefore subject to slight revision in subsequent monitoring reports.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orecast_2017_CrownLaw/Input_Output/Crown%20Law%20Forecast%202017_in_out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_TotalCLDisposals"/>
      <sheetName val="Chart_DCJury"/>
      <sheetName val="Chart_DCJudgeAlone"/>
      <sheetName val="Chart_HCJury"/>
      <sheetName val="Chart_HCAppeal"/>
      <sheetName val="Chart_CoA"/>
      <sheetName val="Impact_ExtraPolicing_FV"/>
      <sheetName val="TotalCLDisposals_Monitor"/>
      <sheetName val="CrownLaw_Fcast"/>
      <sheetName val="Chart_CL_Data"/>
      <sheetName val="CL_Data"/>
      <sheetName val="Month"/>
      <sheetName val="CL_Data2"/>
      <sheetName val="CL_Data_Time_Cal"/>
      <sheetName val="Chart_DCJury_Inflow"/>
      <sheetName val="Chart_DCJury_Time"/>
      <sheetName val="Chart_DCJury_Muster"/>
      <sheetName val="Chart_DCJury_Outflow"/>
      <sheetName val="Chart_DCJury_Outflow_CL"/>
      <sheetName val="Sim_Muster_DCJury2"/>
      <sheetName val="Sim_Muster_DCJury"/>
      <sheetName val="Chart_DCJudgeA_Inflow"/>
      <sheetName val="Chart_DCJudgeA_Time"/>
      <sheetName val="Chart_DCJudgeA_Muster"/>
      <sheetName val="Chart_DCJudgeA_Outflow"/>
      <sheetName val="Sim_Muster_DCJudgeA2"/>
      <sheetName val="Sim_Muster_DCJudgeA"/>
      <sheetName val="Chart_HCJury_Inflow"/>
      <sheetName val="Chart_HCJury_time"/>
      <sheetName val="Chart_HCJury_Muster"/>
      <sheetName val="Chart_HCJury_Outflow"/>
      <sheetName val="Chart_HCJury_Outflow_CL"/>
      <sheetName val="Sim_Muster_HCJury2"/>
      <sheetName val="Sim_Muster_HCJury"/>
      <sheetName val="Chart_HCA_Inflow"/>
      <sheetName val="Chart_HCA_Time"/>
      <sheetName val="Chart_HCA_Muster"/>
      <sheetName val="Chart_HCA_Outflow"/>
      <sheetName val="Chart_HCA_Outflow_CL"/>
      <sheetName val="Sim_Muster_HCA2"/>
      <sheetName val="Sim_Muster_HCA"/>
      <sheetName val="Chart_CoA_Inflow"/>
      <sheetName val="Chart_CoA_Time"/>
      <sheetName val="Chart_CoA_Muster"/>
      <sheetName val="Chart_CoA_Outflow"/>
      <sheetName val="Sim_Muster_CoA2"/>
      <sheetName val="Sim_Muster_CoA"/>
      <sheetName val="CoA_Outflow_F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4">
          <cell r="E4">
            <v>0</v>
          </cell>
          <cell r="H4">
            <v>20</v>
          </cell>
          <cell r="K4">
            <v>68</v>
          </cell>
          <cell r="N4">
            <v>58</v>
          </cell>
        </row>
        <row r="5">
          <cell r="E5">
            <v>1</v>
          </cell>
          <cell r="H5">
            <v>32</v>
          </cell>
          <cell r="K5">
            <v>62</v>
          </cell>
          <cell r="N5">
            <v>72</v>
          </cell>
        </row>
        <row r="6">
          <cell r="E6">
            <v>3</v>
          </cell>
          <cell r="H6">
            <v>26</v>
          </cell>
          <cell r="K6">
            <v>68</v>
          </cell>
          <cell r="N6">
            <v>64</v>
          </cell>
        </row>
        <row r="7">
          <cell r="E7">
            <v>17</v>
          </cell>
          <cell r="H7">
            <v>31</v>
          </cell>
          <cell r="K7">
            <v>66</v>
          </cell>
          <cell r="N7">
            <v>52</v>
          </cell>
        </row>
        <row r="8">
          <cell r="E8">
            <v>32</v>
          </cell>
          <cell r="H8">
            <v>15</v>
          </cell>
          <cell r="K8">
            <v>51</v>
          </cell>
          <cell r="N8">
            <v>60</v>
          </cell>
        </row>
        <row r="9">
          <cell r="E9">
            <v>29</v>
          </cell>
          <cell r="H9">
            <v>20</v>
          </cell>
          <cell r="K9">
            <v>68</v>
          </cell>
          <cell r="N9">
            <v>12</v>
          </cell>
        </row>
        <row r="10">
          <cell r="E10">
            <v>27</v>
          </cell>
          <cell r="H10">
            <v>1</v>
          </cell>
          <cell r="K10">
            <v>8</v>
          </cell>
          <cell r="N10">
            <v>9</v>
          </cell>
        </row>
        <row r="11">
          <cell r="E11">
            <v>38</v>
          </cell>
          <cell r="H11">
            <v>19</v>
          </cell>
          <cell r="K11">
            <v>86</v>
          </cell>
          <cell r="N11">
            <v>61</v>
          </cell>
        </row>
        <row r="12">
          <cell r="E12">
            <v>47</v>
          </cell>
          <cell r="H12">
            <v>13</v>
          </cell>
          <cell r="K12">
            <v>57</v>
          </cell>
          <cell r="N12">
            <v>64</v>
          </cell>
        </row>
        <row r="13">
          <cell r="E13">
            <v>68</v>
          </cell>
          <cell r="H13">
            <v>14</v>
          </cell>
          <cell r="K13">
            <v>31</v>
          </cell>
          <cell r="N13">
            <v>35</v>
          </cell>
        </row>
        <row r="14">
          <cell r="E14">
            <v>65</v>
          </cell>
          <cell r="H14">
            <v>21</v>
          </cell>
          <cell r="K14">
            <v>77</v>
          </cell>
          <cell r="N14">
            <v>68</v>
          </cell>
        </row>
        <row r="15">
          <cell r="E15">
            <v>71</v>
          </cell>
          <cell r="H15">
            <v>9</v>
          </cell>
          <cell r="K15">
            <v>69</v>
          </cell>
          <cell r="N15">
            <v>46</v>
          </cell>
        </row>
        <row r="16">
          <cell r="E16">
            <v>81</v>
          </cell>
          <cell r="H16">
            <v>15</v>
          </cell>
          <cell r="K16">
            <v>68</v>
          </cell>
          <cell r="N16">
            <v>56</v>
          </cell>
        </row>
        <row r="17">
          <cell r="E17">
            <v>60</v>
          </cell>
          <cell r="H17">
            <v>22</v>
          </cell>
          <cell r="K17">
            <v>69</v>
          </cell>
          <cell r="N17">
            <v>35</v>
          </cell>
        </row>
        <row r="18">
          <cell r="E18">
            <v>66</v>
          </cell>
          <cell r="H18">
            <v>24</v>
          </cell>
          <cell r="K18">
            <v>93</v>
          </cell>
          <cell r="N18">
            <v>38</v>
          </cell>
        </row>
        <row r="19">
          <cell r="E19">
            <v>83</v>
          </cell>
          <cell r="H19">
            <v>15</v>
          </cell>
          <cell r="K19">
            <v>102</v>
          </cell>
          <cell r="N19">
            <v>32</v>
          </cell>
        </row>
        <row r="20">
          <cell r="E20">
            <v>48</v>
          </cell>
          <cell r="H20">
            <v>11</v>
          </cell>
          <cell r="K20">
            <v>67</v>
          </cell>
          <cell r="N20">
            <v>34</v>
          </cell>
        </row>
        <row r="21">
          <cell r="E21">
            <v>73</v>
          </cell>
          <cell r="H21">
            <v>20</v>
          </cell>
          <cell r="K21">
            <v>125</v>
          </cell>
          <cell r="N21">
            <v>12</v>
          </cell>
        </row>
        <row r="22">
          <cell r="E22">
            <v>32</v>
          </cell>
          <cell r="H22">
            <v>1</v>
          </cell>
          <cell r="K22">
            <v>18</v>
          </cell>
          <cell r="N22">
            <v>5</v>
          </cell>
        </row>
        <row r="23">
          <cell r="E23">
            <v>75</v>
          </cell>
          <cell r="H23">
            <v>14</v>
          </cell>
          <cell r="K23">
            <v>90</v>
          </cell>
          <cell r="N23">
            <v>38</v>
          </cell>
        </row>
        <row r="24">
          <cell r="E24">
            <v>56</v>
          </cell>
          <cell r="H24">
            <v>13</v>
          </cell>
          <cell r="K24">
            <v>89</v>
          </cell>
          <cell r="N24">
            <v>50</v>
          </cell>
        </row>
        <row r="25">
          <cell r="E25">
            <v>67</v>
          </cell>
          <cell r="H25">
            <v>9</v>
          </cell>
          <cell r="K25">
            <v>39</v>
          </cell>
          <cell r="N25">
            <v>45</v>
          </cell>
        </row>
        <row r="26">
          <cell r="E26">
            <v>78</v>
          </cell>
          <cell r="H26">
            <v>14</v>
          </cell>
          <cell r="K26">
            <v>56</v>
          </cell>
          <cell r="N26">
            <v>34</v>
          </cell>
        </row>
        <row r="27">
          <cell r="E27">
            <v>76</v>
          </cell>
          <cell r="H27">
            <v>7</v>
          </cell>
          <cell r="K27">
            <v>68</v>
          </cell>
          <cell r="N27">
            <v>71</v>
          </cell>
        </row>
        <row r="28">
          <cell r="E28">
            <v>98</v>
          </cell>
          <cell r="H28">
            <v>18</v>
          </cell>
          <cell r="K28">
            <v>80</v>
          </cell>
          <cell r="N28">
            <v>47</v>
          </cell>
        </row>
        <row r="29">
          <cell r="E29">
            <v>75</v>
          </cell>
          <cell r="H29">
            <v>9</v>
          </cell>
          <cell r="K29">
            <v>79</v>
          </cell>
          <cell r="N29">
            <v>49</v>
          </cell>
        </row>
        <row r="30">
          <cell r="E30">
            <v>79</v>
          </cell>
          <cell r="H30">
            <v>17</v>
          </cell>
          <cell r="K30">
            <v>74</v>
          </cell>
          <cell r="N30">
            <v>42</v>
          </cell>
        </row>
        <row r="31">
          <cell r="E31">
            <v>78</v>
          </cell>
          <cell r="H31">
            <v>16</v>
          </cell>
          <cell r="K31">
            <v>85</v>
          </cell>
          <cell r="N31">
            <v>47</v>
          </cell>
        </row>
        <row r="32">
          <cell r="E32">
            <v>63</v>
          </cell>
          <cell r="H32">
            <v>15</v>
          </cell>
          <cell r="K32">
            <v>77</v>
          </cell>
          <cell r="N32">
            <v>51</v>
          </cell>
        </row>
        <row r="33">
          <cell r="E33">
            <v>64</v>
          </cell>
          <cell r="H33">
            <v>22</v>
          </cell>
          <cell r="K33">
            <v>102</v>
          </cell>
          <cell r="N33">
            <v>11</v>
          </cell>
        </row>
        <row r="34">
          <cell r="E34">
            <v>42</v>
          </cell>
          <cell r="H34">
            <v>1</v>
          </cell>
          <cell r="K34">
            <v>19</v>
          </cell>
          <cell r="N34">
            <v>9</v>
          </cell>
        </row>
        <row r="35">
          <cell r="E35">
            <v>47</v>
          </cell>
          <cell r="H35">
            <v>21</v>
          </cell>
          <cell r="K35">
            <v>85</v>
          </cell>
          <cell r="N35">
            <v>69</v>
          </cell>
        </row>
        <row r="36">
          <cell r="E36">
            <v>80</v>
          </cell>
          <cell r="H36">
            <v>12</v>
          </cell>
          <cell r="K36">
            <v>55</v>
          </cell>
          <cell r="N36">
            <v>53</v>
          </cell>
        </row>
        <row r="37">
          <cell r="E37">
            <v>55</v>
          </cell>
          <cell r="H37">
            <v>19</v>
          </cell>
          <cell r="K37">
            <v>68</v>
          </cell>
          <cell r="N37">
            <v>41</v>
          </cell>
        </row>
        <row r="38">
          <cell r="E38">
            <v>64</v>
          </cell>
          <cell r="H38">
            <v>12</v>
          </cell>
          <cell r="K38">
            <v>69</v>
          </cell>
          <cell r="N38">
            <v>67</v>
          </cell>
        </row>
        <row r="39">
          <cell r="E39">
            <v>66</v>
          </cell>
          <cell r="H39">
            <v>21</v>
          </cell>
          <cell r="K39">
            <v>83</v>
          </cell>
          <cell r="N39">
            <v>45</v>
          </cell>
        </row>
        <row r="40">
          <cell r="E40">
            <v>89</v>
          </cell>
          <cell r="H40">
            <v>21</v>
          </cell>
          <cell r="K40">
            <v>63</v>
          </cell>
          <cell r="N40">
            <v>28</v>
          </cell>
        </row>
        <row r="41">
          <cell r="E41">
            <v>78</v>
          </cell>
          <cell r="H41">
            <v>12</v>
          </cell>
          <cell r="K41">
            <v>80</v>
          </cell>
          <cell r="N41">
            <v>40</v>
          </cell>
        </row>
        <row r="42">
          <cell r="E42">
            <v>80</v>
          </cell>
          <cell r="H42">
            <v>7</v>
          </cell>
          <cell r="K42">
            <v>73</v>
          </cell>
          <cell r="N42">
            <v>53</v>
          </cell>
        </row>
        <row r="43">
          <cell r="E43">
            <v>67</v>
          </cell>
          <cell r="H43">
            <v>14</v>
          </cell>
          <cell r="K43">
            <v>75</v>
          </cell>
          <cell r="N43">
            <v>29</v>
          </cell>
        </row>
        <row r="44">
          <cell r="E44">
            <v>78</v>
          </cell>
          <cell r="H44">
            <v>13</v>
          </cell>
          <cell r="K44">
            <v>77</v>
          </cell>
          <cell r="N44">
            <v>55</v>
          </cell>
        </row>
        <row r="45">
          <cell r="E45">
            <v>65</v>
          </cell>
          <cell r="H45">
            <v>10</v>
          </cell>
          <cell r="K45">
            <v>105</v>
          </cell>
          <cell r="N45">
            <v>14</v>
          </cell>
        </row>
        <row r="46">
          <cell r="E46">
            <v>45</v>
          </cell>
          <cell r="F46">
            <v>44.855354993613119</v>
          </cell>
          <cell r="H46">
            <v>1</v>
          </cell>
          <cell r="I46">
            <v>1.5</v>
          </cell>
          <cell r="K46">
            <v>26</v>
          </cell>
          <cell r="L46">
            <v>19</v>
          </cell>
          <cell r="N46">
            <v>2</v>
          </cell>
          <cell r="O46">
            <v>4.6843520876491871</v>
          </cell>
        </row>
        <row r="47">
          <cell r="F47">
            <v>49.89101636438285</v>
          </cell>
          <cell r="I47">
            <v>21.5</v>
          </cell>
          <cell r="L47">
            <v>85</v>
          </cell>
          <cell r="O47">
            <v>55.581319203373013</v>
          </cell>
        </row>
        <row r="48">
          <cell r="F48">
            <v>82.89101636438285</v>
          </cell>
          <cell r="I48">
            <v>12.5</v>
          </cell>
          <cell r="L48">
            <v>55</v>
          </cell>
          <cell r="O48">
            <v>54.905372550192638</v>
          </cell>
        </row>
        <row r="49">
          <cell r="F49">
            <v>57.89101636438285</v>
          </cell>
          <cell r="I49">
            <v>19.5</v>
          </cell>
          <cell r="L49">
            <v>68</v>
          </cell>
          <cell r="O49">
            <v>35.009780722752751</v>
          </cell>
        </row>
        <row r="50">
          <cell r="F50">
            <v>66.89101636438285</v>
          </cell>
          <cell r="I50">
            <v>12.5</v>
          </cell>
          <cell r="L50">
            <v>69</v>
          </cell>
          <cell r="O50">
            <v>54.652715461002572</v>
          </cell>
        </row>
        <row r="51">
          <cell r="F51">
            <v>68.89101636438285</v>
          </cell>
          <cell r="I51">
            <v>21.5</v>
          </cell>
          <cell r="L51">
            <v>83</v>
          </cell>
          <cell r="O51">
            <v>49.268679627818905</v>
          </cell>
        </row>
        <row r="52">
          <cell r="F52">
            <v>91.89101636438285</v>
          </cell>
          <cell r="I52">
            <v>21.5</v>
          </cell>
          <cell r="L52">
            <v>63</v>
          </cell>
          <cell r="O52">
            <v>48.142732161412312</v>
          </cell>
        </row>
        <row r="53">
          <cell r="F53">
            <v>80.89101636438285</v>
          </cell>
          <cell r="I53">
            <v>12.5</v>
          </cell>
          <cell r="L53">
            <v>80</v>
          </cell>
          <cell r="O53">
            <v>48.537943302423564</v>
          </cell>
        </row>
        <row r="54">
          <cell r="F54">
            <v>82.89101636438285</v>
          </cell>
          <cell r="I54">
            <v>7.5</v>
          </cell>
          <cell r="L54">
            <v>73</v>
          </cell>
          <cell r="O54">
            <v>47.455806701551417</v>
          </cell>
        </row>
        <row r="55">
          <cell r="F55">
            <v>69.89101636438285</v>
          </cell>
          <cell r="I55">
            <v>14.5</v>
          </cell>
          <cell r="L55">
            <v>75</v>
          </cell>
          <cell r="O55">
            <v>41.921549242751361</v>
          </cell>
        </row>
        <row r="56">
          <cell r="F56">
            <v>80.89101636438285</v>
          </cell>
          <cell r="I56">
            <v>13.5</v>
          </cell>
          <cell r="L56">
            <v>77</v>
          </cell>
          <cell r="O56">
            <v>54.527994630896636</v>
          </cell>
        </row>
        <row r="57">
          <cell r="F57">
            <v>67.89101636438285</v>
          </cell>
          <cell r="I57">
            <v>10.5</v>
          </cell>
          <cell r="L57">
            <v>105</v>
          </cell>
          <cell r="O57">
            <v>11.514954968400005</v>
          </cell>
        </row>
        <row r="58">
          <cell r="F58">
            <v>46.450675433524104</v>
          </cell>
          <cell r="I58">
            <v>1.5</v>
          </cell>
          <cell r="L58">
            <v>19</v>
          </cell>
          <cell r="O58">
            <v>4.6843520876491871</v>
          </cell>
        </row>
        <row r="59">
          <cell r="F59">
            <v>51.69064087982197</v>
          </cell>
          <cell r="I59">
            <v>21.5</v>
          </cell>
          <cell r="L59">
            <v>85</v>
          </cell>
          <cell r="O59">
            <v>55.581319203373013</v>
          </cell>
        </row>
        <row r="60">
          <cell r="F60">
            <v>84.894944955350113</v>
          </cell>
          <cell r="I60">
            <v>12.5</v>
          </cell>
          <cell r="L60">
            <v>55</v>
          </cell>
          <cell r="O60">
            <v>54.905372550192638</v>
          </cell>
        </row>
        <row r="61">
          <cell r="F61">
            <v>60.099249030878241</v>
          </cell>
          <cell r="I61">
            <v>19.5</v>
          </cell>
          <cell r="L61">
            <v>68</v>
          </cell>
          <cell r="O61">
            <v>35.009780722752751</v>
          </cell>
        </row>
        <row r="62">
          <cell r="F62">
            <v>69.303553106406383</v>
          </cell>
          <cell r="I62">
            <v>12.5</v>
          </cell>
          <cell r="L62">
            <v>69</v>
          </cell>
          <cell r="O62">
            <v>54.652715461002572</v>
          </cell>
        </row>
        <row r="63">
          <cell r="F63">
            <v>71.507857181934511</v>
          </cell>
          <cell r="I63">
            <v>21.5</v>
          </cell>
          <cell r="L63">
            <v>83</v>
          </cell>
          <cell r="O63">
            <v>49.268679627818905</v>
          </cell>
        </row>
        <row r="64">
          <cell r="F64">
            <v>94.712161257462654</v>
          </cell>
          <cell r="I64">
            <v>21.5</v>
          </cell>
          <cell r="L64">
            <v>63</v>
          </cell>
          <cell r="O64">
            <v>48.142732161412312</v>
          </cell>
        </row>
        <row r="65">
          <cell r="F65">
            <v>83.916465332990782</v>
          </cell>
          <cell r="I65">
            <v>12.5</v>
          </cell>
          <cell r="L65">
            <v>80</v>
          </cell>
          <cell r="O65">
            <v>48.537943302423564</v>
          </cell>
        </row>
        <row r="66">
          <cell r="F66">
            <v>86.120769408518925</v>
          </cell>
          <cell r="I66">
            <v>7.5</v>
          </cell>
          <cell r="L66">
            <v>73</v>
          </cell>
          <cell r="O66">
            <v>47.455806701551417</v>
          </cell>
        </row>
        <row r="67">
          <cell r="F67">
            <v>73.325073484047067</v>
          </cell>
          <cell r="I67">
            <v>14.5</v>
          </cell>
          <cell r="L67">
            <v>75</v>
          </cell>
          <cell r="O67">
            <v>41.921549242751361</v>
          </cell>
        </row>
        <row r="68">
          <cell r="F68">
            <v>84.529377559575195</v>
          </cell>
          <cell r="I68">
            <v>13.5</v>
          </cell>
          <cell r="L68">
            <v>77</v>
          </cell>
          <cell r="O68">
            <v>54.527994630896636</v>
          </cell>
        </row>
        <row r="69">
          <cell r="F69">
            <v>71.733681635103338</v>
          </cell>
          <cell r="I69">
            <v>10.5</v>
          </cell>
          <cell r="L69">
            <v>105</v>
          </cell>
          <cell r="O69">
            <v>11.514954968400005</v>
          </cell>
        </row>
        <row r="70">
          <cell r="F70">
            <v>49.620876224902652</v>
          </cell>
          <cell r="I70">
            <v>1.5</v>
          </cell>
          <cell r="L70">
            <v>19</v>
          </cell>
          <cell r="O70">
            <v>4.6843520876491871</v>
          </cell>
        </row>
        <row r="71">
          <cell r="F71">
            <v>54.688377191858585</v>
          </cell>
          <cell r="I71">
            <v>21.5</v>
          </cell>
          <cell r="L71">
            <v>85</v>
          </cell>
          <cell r="O71">
            <v>55.581319203373013</v>
          </cell>
        </row>
        <row r="72">
          <cell r="F72">
            <v>87.720216788044794</v>
          </cell>
          <cell r="I72">
            <v>12.5</v>
          </cell>
          <cell r="L72">
            <v>55</v>
          </cell>
          <cell r="O72">
            <v>54.905372550192638</v>
          </cell>
        </row>
        <row r="73">
          <cell r="F73">
            <v>62.752056384230997</v>
          </cell>
          <cell r="I73">
            <v>19.5</v>
          </cell>
          <cell r="L73">
            <v>68</v>
          </cell>
          <cell r="O73">
            <v>35.009780722752751</v>
          </cell>
        </row>
        <row r="74">
          <cell r="F74">
            <v>71.783895980417199</v>
          </cell>
          <cell r="I74">
            <v>12.5</v>
          </cell>
          <cell r="L74">
            <v>69</v>
          </cell>
          <cell r="O74">
            <v>54.652715461002572</v>
          </cell>
        </row>
        <row r="75">
          <cell r="F75">
            <v>73.815735576603402</v>
          </cell>
          <cell r="I75">
            <v>21.5</v>
          </cell>
          <cell r="L75">
            <v>83</v>
          </cell>
          <cell r="O75">
            <v>49.268679627818905</v>
          </cell>
        </row>
        <row r="76">
          <cell r="F76">
            <v>96.847575172789604</v>
          </cell>
          <cell r="I76">
            <v>21.5</v>
          </cell>
          <cell r="L76">
            <v>63</v>
          </cell>
          <cell r="O76">
            <v>48.142732161412312</v>
          </cell>
        </row>
        <row r="77">
          <cell r="F77">
            <v>85.879414768975806</v>
          </cell>
          <cell r="I77">
            <v>12.5</v>
          </cell>
          <cell r="L77">
            <v>80</v>
          </cell>
          <cell r="O77">
            <v>48.537943302423564</v>
          </cell>
        </row>
        <row r="78">
          <cell r="F78">
            <v>87.911254365162009</v>
          </cell>
          <cell r="I78">
            <v>7.5</v>
          </cell>
          <cell r="L78">
            <v>73</v>
          </cell>
          <cell r="O78">
            <v>47.455806701551417</v>
          </cell>
        </row>
        <row r="79">
          <cell r="F79">
            <v>74.943093961348211</v>
          </cell>
          <cell r="I79">
            <v>14.5</v>
          </cell>
          <cell r="L79">
            <v>75</v>
          </cell>
          <cell r="O79">
            <v>41.921549242751361</v>
          </cell>
        </row>
        <row r="80">
          <cell r="F80">
            <v>85.974933557534413</v>
          </cell>
          <cell r="I80">
            <v>13.5</v>
          </cell>
          <cell r="L80">
            <v>77</v>
          </cell>
          <cell r="O80">
            <v>54.527994630896636</v>
          </cell>
        </row>
        <row r="81">
          <cell r="F81">
            <v>73.006773153720616</v>
          </cell>
          <cell r="I81">
            <v>10.5</v>
          </cell>
          <cell r="L81">
            <v>105</v>
          </cell>
          <cell r="O81">
            <v>11.514954968400005</v>
          </cell>
        </row>
        <row r="82">
          <cell r="F82">
            <v>50.147821541784317</v>
          </cell>
          <cell r="I82">
            <v>1.5</v>
          </cell>
          <cell r="L82">
            <v>19</v>
          </cell>
          <cell r="O82">
            <v>4.6843520876491871</v>
          </cell>
        </row>
        <row r="83">
          <cell r="F83">
            <v>55.360192671387473</v>
          </cell>
          <cell r="I83">
            <v>21.5</v>
          </cell>
          <cell r="L83">
            <v>85</v>
          </cell>
          <cell r="O83">
            <v>55.581319203373013</v>
          </cell>
        </row>
        <row r="84">
          <cell r="F84">
            <v>88.536902430220906</v>
          </cell>
          <cell r="I84">
            <v>12.5</v>
          </cell>
          <cell r="L84">
            <v>55</v>
          </cell>
          <cell r="O84">
            <v>54.905372550192638</v>
          </cell>
        </row>
        <row r="85">
          <cell r="F85">
            <v>63.713612189054324</v>
          </cell>
          <cell r="I85">
            <v>19.5</v>
          </cell>
          <cell r="L85">
            <v>68</v>
          </cell>
          <cell r="O85">
            <v>35.009780722752751</v>
          </cell>
        </row>
        <row r="86">
          <cell r="F86">
            <v>72.890321947887756</v>
          </cell>
          <cell r="I86">
            <v>12.5</v>
          </cell>
          <cell r="L86">
            <v>69</v>
          </cell>
          <cell r="O86">
            <v>54.652715461002572</v>
          </cell>
        </row>
        <row r="87">
          <cell r="F87">
            <v>75.067031706721181</v>
          </cell>
          <cell r="I87">
            <v>21.5</v>
          </cell>
          <cell r="L87">
            <v>83</v>
          </cell>
          <cell r="O87">
            <v>49.268679627818905</v>
          </cell>
        </row>
        <row r="88">
          <cell r="F88">
            <v>98.243741465554606</v>
          </cell>
          <cell r="I88">
            <v>21.5</v>
          </cell>
          <cell r="L88">
            <v>63</v>
          </cell>
          <cell r="O88">
            <v>48.142732161412312</v>
          </cell>
        </row>
        <row r="89">
          <cell r="F89">
            <v>87.420451224388032</v>
          </cell>
          <cell r="I89">
            <v>12.5</v>
          </cell>
          <cell r="L89">
            <v>80</v>
          </cell>
          <cell r="O89">
            <v>48.537943302423564</v>
          </cell>
        </row>
        <row r="90">
          <cell r="F90">
            <v>89.597160983221457</v>
          </cell>
          <cell r="I90">
            <v>7.5</v>
          </cell>
          <cell r="L90">
            <v>73</v>
          </cell>
          <cell r="O90">
            <v>47.455806701551417</v>
          </cell>
        </row>
        <row r="91">
          <cell r="F91">
            <v>76.773870742054882</v>
          </cell>
          <cell r="I91">
            <v>14.5</v>
          </cell>
          <cell r="L91">
            <v>75</v>
          </cell>
          <cell r="O91">
            <v>41.921549242751361</v>
          </cell>
        </row>
        <row r="92">
          <cell r="F92">
            <v>87.950580500888321</v>
          </cell>
          <cell r="I92">
            <v>13.5</v>
          </cell>
          <cell r="L92">
            <v>77</v>
          </cell>
          <cell r="O92">
            <v>54.527994630896636</v>
          </cell>
        </row>
        <row r="93">
          <cell r="F93">
            <v>75.127290259721747</v>
          </cell>
          <cell r="I93">
            <v>10.5</v>
          </cell>
          <cell r="L93">
            <v>105</v>
          </cell>
          <cell r="O93">
            <v>11.514954968400005</v>
          </cell>
        </row>
        <row r="94">
          <cell r="F94">
            <v>52.145278608525764</v>
          </cell>
          <cell r="I94">
            <v>1.5</v>
          </cell>
          <cell r="L94">
            <v>19</v>
          </cell>
          <cell r="O94">
            <v>4.6843520876491871</v>
          </cell>
        </row>
        <row r="95">
          <cell r="F95">
            <v>57.234589698869243</v>
          </cell>
          <cell r="I95">
            <v>21.5</v>
          </cell>
          <cell r="L95">
            <v>85</v>
          </cell>
          <cell r="O95">
            <v>55.581319203373013</v>
          </cell>
        </row>
        <row r="96">
          <cell r="F96">
            <v>90.288239418442998</v>
          </cell>
          <cell r="I96">
            <v>12.5</v>
          </cell>
          <cell r="L96">
            <v>55</v>
          </cell>
          <cell r="O96">
            <v>54.905372550192638</v>
          </cell>
        </row>
        <row r="97">
          <cell r="F97">
            <v>65.341889138016754</v>
          </cell>
          <cell r="I97">
            <v>19.5</v>
          </cell>
          <cell r="L97">
            <v>68</v>
          </cell>
          <cell r="O97">
            <v>35.009780722752751</v>
          </cell>
        </row>
        <row r="98">
          <cell r="F98">
            <v>74.395538857590509</v>
          </cell>
          <cell r="I98">
            <v>12.5</v>
          </cell>
          <cell r="L98">
            <v>69</v>
          </cell>
          <cell r="O98">
            <v>54.652715461002572</v>
          </cell>
        </row>
        <row r="99">
          <cell r="F99">
            <v>76.44918857716425</v>
          </cell>
          <cell r="I99">
            <v>21.5</v>
          </cell>
          <cell r="L99">
            <v>83</v>
          </cell>
          <cell r="O99">
            <v>49.268679627818905</v>
          </cell>
        </row>
        <row r="100">
          <cell r="F100">
            <v>99.502838296738005</v>
          </cell>
          <cell r="I100">
            <v>21.5</v>
          </cell>
          <cell r="L100">
            <v>63</v>
          </cell>
          <cell r="O100">
            <v>48.142732161412312</v>
          </cell>
        </row>
        <row r="101">
          <cell r="F101">
            <v>88.556488016311761</v>
          </cell>
          <cell r="I101">
            <v>12.5</v>
          </cell>
          <cell r="L101">
            <v>80</v>
          </cell>
          <cell r="O101">
            <v>48.537943302423564</v>
          </cell>
        </row>
        <row r="102">
          <cell r="F102">
            <v>90.610137735885516</v>
          </cell>
          <cell r="I102">
            <v>7.5</v>
          </cell>
          <cell r="L102">
            <v>73</v>
          </cell>
          <cell r="O102">
            <v>47.455806701551417</v>
          </cell>
        </row>
        <row r="103">
          <cell r="F103">
            <v>77.663787455459271</v>
          </cell>
          <cell r="I103">
            <v>14.5</v>
          </cell>
          <cell r="L103">
            <v>75</v>
          </cell>
          <cell r="O103">
            <v>41.921549242751361</v>
          </cell>
        </row>
        <row r="104">
          <cell r="F104">
            <v>88.717437175033012</v>
          </cell>
          <cell r="I104">
            <v>13.5</v>
          </cell>
          <cell r="L104">
            <v>77</v>
          </cell>
          <cell r="O104">
            <v>54.527994630896636</v>
          </cell>
        </row>
        <row r="105">
          <cell r="F105">
            <v>75.771086894606768</v>
          </cell>
          <cell r="I105">
            <v>10.5</v>
          </cell>
          <cell r="L105">
            <v>105</v>
          </cell>
          <cell r="O105">
            <v>11.514954968400005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N13" sqref="N13"/>
    </sheetView>
  </sheetViews>
  <sheetFormatPr defaultColWidth="9" defaultRowHeight="14.25"/>
  <cols>
    <col min="1" max="16384" width="9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RowHeight="14.25"/>
  <cols>
    <col min="1" max="1" width="10.75" customWidth="1"/>
    <col min="2" max="3" width="19" customWidth="1"/>
    <col min="4" max="4" width="1.5" customWidth="1"/>
    <col min="5" max="5" width="1.125" customWidth="1"/>
    <col min="6" max="6" width="17" bestFit="1" customWidth="1"/>
    <col min="7" max="7" width="14.125" customWidth="1"/>
    <col min="8" max="8" width="11.125" customWidth="1"/>
    <col min="9" max="9" width="1.25" customWidth="1"/>
    <col min="10" max="10" width="13.125" bestFit="1" customWidth="1"/>
    <col min="11" max="11" width="8.5" customWidth="1"/>
    <col min="12" max="12" width="13.25" customWidth="1"/>
    <col min="13" max="13" width="8.625" customWidth="1"/>
    <col min="14" max="14" width="11.625" customWidth="1"/>
    <col min="15" max="15" width="8" customWidth="1"/>
    <col min="16" max="16" width="11.25" customWidth="1"/>
    <col min="17" max="17" width="8.125" customWidth="1"/>
    <col min="18" max="18" width="12.875" customWidth="1"/>
    <col min="19" max="19" width="8.25" customWidth="1"/>
    <col min="20" max="20" width="13.5" customWidth="1"/>
  </cols>
  <sheetData>
    <row r="2" spans="1:20" ht="43.15" customHeight="1">
      <c r="A2" s="16" t="s">
        <v>0</v>
      </c>
      <c r="B2" s="16" t="s">
        <v>6</v>
      </c>
      <c r="C2" s="24" t="s">
        <v>19</v>
      </c>
    </row>
    <row r="3" spans="1:20">
      <c r="A3" s="3">
        <v>41486</v>
      </c>
      <c r="B3" s="29">
        <f>'DC Jury'!B2+'Judge Alone'!B2+'HC Jury'!B2+'Court of Appeal'!B118+'High Court Appeals'!B2</f>
        <v>478</v>
      </c>
      <c r="C3" s="12"/>
    </row>
    <row r="4" spans="1:20" ht="15.75">
      <c r="A4" s="3">
        <v>41517</v>
      </c>
      <c r="B4" s="29">
        <f>'DC Jury'!B3+'Judge Alone'!B3+'HC Jury'!B3+'Court of Appeal'!B119+'High Court Appeals'!B3</f>
        <v>529</v>
      </c>
      <c r="C4" s="12"/>
      <c r="F4" s="30" t="s">
        <v>22</v>
      </c>
    </row>
    <row r="5" spans="1:20">
      <c r="A5" s="3">
        <v>41547</v>
      </c>
      <c r="B5" s="29">
        <f>'DC Jury'!B4+'Judge Alone'!B4+'HC Jury'!B4+'Court of Appeal'!B120+'High Court Appeals'!B4</f>
        <v>448</v>
      </c>
      <c r="C5" s="12"/>
    </row>
    <row r="6" spans="1:20">
      <c r="A6" s="3">
        <v>41578</v>
      </c>
      <c r="B6" s="29">
        <f>'DC Jury'!B5+'Judge Alone'!B5+'HC Jury'!B5+'Court of Appeal'!B121+'High Court Appeals'!B5</f>
        <v>487</v>
      </c>
      <c r="C6" s="12"/>
      <c r="F6" s="35" t="s">
        <v>8</v>
      </c>
      <c r="G6" s="33" t="s">
        <v>6</v>
      </c>
      <c r="H6" s="34"/>
      <c r="J6" s="35" t="s">
        <v>8</v>
      </c>
      <c r="K6" s="33" t="s">
        <v>9</v>
      </c>
      <c r="L6" s="34"/>
      <c r="M6" s="33" t="s">
        <v>10</v>
      </c>
      <c r="N6" s="34"/>
      <c r="O6" s="33" t="s">
        <v>11</v>
      </c>
      <c r="P6" s="34"/>
      <c r="Q6" s="33" t="s">
        <v>12</v>
      </c>
      <c r="R6" s="34"/>
      <c r="S6" s="33" t="s">
        <v>13</v>
      </c>
      <c r="T6" s="34"/>
    </row>
    <row r="7" spans="1:20">
      <c r="A7" s="3">
        <v>41608</v>
      </c>
      <c r="B7" s="29">
        <f>'DC Jury'!B6+'Judge Alone'!B6+'HC Jury'!B6+'Court of Appeal'!B122+'High Court Appeals'!B6</f>
        <v>458</v>
      </c>
      <c r="C7" s="12"/>
      <c r="F7" s="36"/>
      <c r="G7" s="19" t="s">
        <v>14</v>
      </c>
      <c r="H7" s="19" t="s">
        <v>7</v>
      </c>
      <c r="J7" s="36"/>
      <c r="K7" s="19" t="s">
        <v>14</v>
      </c>
      <c r="L7" s="19" t="s">
        <v>7</v>
      </c>
      <c r="M7" s="19" t="s">
        <v>14</v>
      </c>
      <c r="N7" s="19" t="s">
        <v>7</v>
      </c>
      <c r="O7" s="19" t="s">
        <v>14</v>
      </c>
      <c r="P7" s="19" t="s">
        <v>7</v>
      </c>
      <c r="Q7" s="19" t="s">
        <v>14</v>
      </c>
      <c r="R7" s="19" t="s">
        <v>7</v>
      </c>
      <c r="S7" s="19" t="s">
        <v>14</v>
      </c>
      <c r="T7" s="19" t="s">
        <v>7</v>
      </c>
    </row>
    <row r="8" spans="1:20">
      <c r="A8" s="3">
        <v>41639</v>
      </c>
      <c r="B8" s="29">
        <f>'DC Jury'!B7+'Judge Alone'!B7+'HC Jury'!B7+'Court of Appeal'!B123+'High Court Appeals'!B7</f>
        <v>391</v>
      </c>
      <c r="C8" s="12"/>
      <c r="F8" s="20" t="s">
        <v>21</v>
      </c>
      <c r="G8" s="21">
        <f>SUM(B33:B44)</f>
        <v>5084</v>
      </c>
      <c r="H8" s="28">
        <f>(G8-SUM(B21:B32))/SUM(B21:B32)</f>
        <v>4.6736668725550753E-2</v>
      </c>
      <c r="J8" s="20" t="s">
        <v>21</v>
      </c>
      <c r="K8" s="21">
        <f>SUM('DC Jury'!B32:B43)</f>
        <v>2755</v>
      </c>
      <c r="L8" s="28">
        <f>(K8-SUM('DC Jury'!B20:B31))/SUM('DC Jury'!B20:B31)</f>
        <v>9.5863166268894198E-2</v>
      </c>
      <c r="M8" s="21">
        <f>SUM('Judge Alone'!B32:B43)</f>
        <v>811</v>
      </c>
      <c r="N8" s="28">
        <f>(M8-SUM('Judge Alone'!B20:B31))/SUM('Judge Alone'!B20:B31)</f>
        <v>-3.56718192627824E-2</v>
      </c>
      <c r="O8" s="22">
        <f>SUM('HC Jury'!B32:B43)</f>
        <v>163</v>
      </c>
      <c r="P8" s="28">
        <f>(O8-SUM('HC Jury'!B20:B31))/SUM('HC Jury'!B20:B31)</f>
        <v>5.1612903225806452E-2</v>
      </c>
      <c r="Q8" s="23">
        <f>SUM('Court of Appeal'!B148:B159)</f>
        <v>503</v>
      </c>
      <c r="R8" s="28">
        <f>(Q8-SUM('Court of Appeal'!B136:B147))/SUM('Court of Appeal'!B136:B147)</f>
        <v>2.6530612244897958E-2</v>
      </c>
      <c r="S8" s="22">
        <f>SUM('High Court Appeals'!B32:B43)</f>
        <v>852</v>
      </c>
      <c r="T8" s="28">
        <f>(S8-SUM('High Court Appeals'!B20:B31))/SUM('High Court Appeals'!B20:B31)</f>
        <v>-5.8343057176196032E-3</v>
      </c>
    </row>
    <row r="9" spans="1:20">
      <c r="A9" s="3">
        <v>41670</v>
      </c>
      <c r="B9" s="29">
        <f>'DC Jury'!B8+'Judge Alone'!B8+'HC Jury'!B8+'Court of Appeal'!B124+'High Court Appeals'!B8</f>
        <v>187</v>
      </c>
      <c r="C9" s="12"/>
      <c r="F9" s="20">
        <v>2017</v>
      </c>
      <c r="G9" s="21">
        <f>SUM(C45:C56)</f>
        <v>5436.8039417360842</v>
      </c>
      <c r="H9" s="28">
        <f t="shared" ref="H9:H12" si="0">(G9-G8)/G8</f>
        <v>6.9394953134556292E-2</v>
      </c>
      <c r="J9" s="20">
        <v>2017</v>
      </c>
      <c r="K9" s="21">
        <f>SUM('DC Jury'!C44:C55)</f>
        <v>3063.9442060740353</v>
      </c>
      <c r="L9" s="28">
        <f t="shared" ref="L9:L12" si="1">(K9-K8)/K8</f>
        <v>0.1121394577401217</v>
      </c>
      <c r="M9" s="21">
        <f>SUM('Judge Alone'!C44:C55)</f>
        <v>845.65653500182441</v>
      </c>
      <c r="N9" s="28">
        <f t="shared" ref="N9:N12" si="2">(M9-M8)/M8</f>
        <v>4.2733088781534416E-2</v>
      </c>
      <c r="O9" s="22">
        <f>SUM('HC Jury'!C44:C55)</f>
        <v>169</v>
      </c>
      <c r="P9" s="28">
        <f t="shared" ref="P9:P12" si="3">(O9-O8)/O8</f>
        <v>3.6809815950920248E-2</v>
      </c>
      <c r="Q9" s="23">
        <f>SUM('Court of Appeal'!C160:C171)</f>
        <v>506.20320066022435</v>
      </c>
      <c r="R9" s="28">
        <f t="shared" ref="R9:R12" si="4">(Q9-Q8)/Q8</f>
        <v>6.3681921674440438E-3</v>
      </c>
      <c r="S9" s="22">
        <f>SUM('High Court Appeals'!C44:C55)</f>
        <v>852</v>
      </c>
      <c r="T9" s="28">
        <f t="shared" ref="T9:T12" si="5">(S9-S8)/S8</f>
        <v>0</v>
      </c>
    </row>
    <row r="10" spans="1:20">
      <c r="A10" s="3">
        <v>41698</v>
      </c>
      <c r="B10" s="29">
        <f>'DC Jury'!B9+'Judge Alone'!B9+'HC Jury'!B9+'Court of Appeal'!B125+'High Court Appeals'!B9</f>
        <v>392</v>
      </c>
      <c r="C10" s="12"/>
      <c r="F10" s="20">
        <v>2018</v>
      </c>
      <c r="G10" s="21">
        <f>SUM(C57:C68)</f>
        <v>5617.5103441827141</v>
      </c>
      <c r="H10" s="28">
        <f t="shared" si="0"/>
        <v>3.3237616140508942E-2</v>
      </c>
      <c r="J10" s="20">
        <v>2018</v>
      </c>
      <c r="K10" s="21">
        <f>SUM('DC Jury'!C56:C67)</f>
        <v>3212.0226942568765</v>
      </c>
      <c r="L10" s="28">
        <f t="shared" si="1"/>
        <v>4.8329368364243383E-2</v>
      </c>
      <c r="M10" s="21">
        <f>SUM('Judge Alone'!C56:C67)</f>
        <v>878.28444926561326</v>
      </c>
      <c r="N10" s="28">
        <f t="shared" si="2"/>
        <v>3.8582938714851252E-2</v>
      </c>
      <c r="O10" s="22">
        <f>SUM('HC Jury'!C56:C67)</f>
        <v>169</v>
      </c>
      <c r="P10" s="28">
        <f t="shared" si="3"/>
        <v>0</v>
      </c>
      <c r="Q10" s="23">
        <f>SUM('Court of Appeal'!C172:C183)</f>
        <v>506.20320066022435</v>
      </c>
      <c r="R10" s="28">
        <f t="shared" si="4"/>
        <v>0</v>
      </c>
      <c r="S10" s="22">
        <f>SUM('High Court Appeals'!C56:C67)</f>
        <v>852</v>
      </c>
      <c r="T10" s="28">
        <f t="shared" si="5"/>
        <v>0</v>
      </c>
    </row>
    <row r="11" spans="1:20">
      <c r="A11" s="3">
        <v>41729</v>
      </c>
      <c r="B11" s="29">
        <f>'DC Jury'!B10+'Judge Alone'!B10+'HC Jury'!B10+'Court of Appeal'!B126+'High Court Appeals'!B10</f>
        <v>399</v>
      </c>
      <c r="C11" s="12"/>
      <c r="F11" s="20">
        <v>2019</v>
      </c>
      <c r="G11" s="21">
        <f>SUM(C69:C80)</f>
        <v>5750.3567466293443</v>
      </c>
      <c r="H11" s="28">
        <f t="shared" si="0"/>
        <v>2.3648626225352846E-2</v>
      </c>
      <c r="J11" s="20">
        <v>2019</v>
      </c>
      <c r="K11" s="21">
        <f>SUM('DC Jury'!C68:C79)</f>
        <v>3318.209342843531</v>
      </c>
      <c r="L11" s="28">
        <f t="shared" si="1"/>
        <v>3.3059121523804004E-2</v>
      </c>
      <c r="M11" s="21">
        <f>SUM('Judge Alone'!C68:C79)</f>
        <v>904.94420312558839</v>
      </c>
      <c r="N11" s="28">
        <f t="shared" si="2"/>
        <v>3.0354350327239606E-2</v>
      </c>
      <c r="O11" s="22">
        <f>SUM('HC Jury'!C68:C79)</f>
        <v>169</v>
      </c>
      <c r="P11" s="28">
        <f t="shared" si="3"/>
        <v>0</v>
      </c>
      <c r="Q11" s="23">
        <f>SUM('Court of Appeal'!C184:C195)</f>
        <v>506.20320066022435</v>
      </c>
      <c r="R11" s="28">
        <f t="shared" si="4"/>
        <v>0</v>
      </c>
      <c r="S11" s="22">
        <f>SUM('High Court Appeals'!C68:C79)</f>
        <v>852</v>
      </c>
      <c r="T11" s="28">
        <f t="shared" si="5"/>
        <v>0</v>
      </c>
    </row>
    <row r="12" spans="1:20">
      <c r="A12" s="3">
        <v>41759</v>
      </c>
      <c r="B12" s="29">
        <f>'DC Jury'!B11+'Judge Alone'!B11+'HC Jury'!B11+'Court of Appeal'!B127+'High Court Appeals'!B11</f>
        <v>331</v>
      </c>
      <c r="C12" s="12"/>
      <c r="F12" s="20">
        <v>2020</v>
      </c>
      <c r="G12" s="21">
        <f>SUM(C81:C92)</f>
        <v>5820.2027466293439</v>
      </c>
      <c r="H12" s="28">
        <f t="shared" si="0"/>
        <v>1.2146376838435424E-2</v>
      </c>
      <c r="J12" s="20">
        <v>2020</v>
      </c>
      <c r="K12" s="21">
        <f>SUM('DC Jury'!C80:C91)</f>
        <v>3372.1705683062341</v>
      </c>
      <c r="L12" s="28">
        <f t="shared" si="1"/>
        <v>1.6262152229509799E-2</v>
      </c>
      <c r="M12" s="21">
        <f>SUM('Judge Alone'!C80:C91)</f>
        <v>920.82897766288511</v>
      </c>
      <c r="N12" s="28">
        <f t="shared" si="2"/>
        <v>1.755331929021952E-2</v>
      </c>
      <c r="O12" s="23">
        <f>SUM('HC Jury'!C80:C91)</f>
        <v>169</v>
      </c>
      <c r="P12" s="28">
        <f t="shared" si="3"/>
        <v>0</v>
      </c>
      <c r="Q12" s="23">
        <f>SUM('Court of Appeal'!C196:C207)</f>
        <v>506.20320066022435</v>
      </c>
      <c r="R12" s="28">
        <f t="shared" si="4"/>
        <v>0</v>
      </c>
      <c r="S12" s="23">
        <f>SUM('High Court Appeals'!C80:C91)</f>
        <v>852</v>
      </c>
      <c r="T12" s="28">
        <f t="shared" si="5"/>
        <v>0</v>
      </c>
    </row>
    <row r="13" spans="1:20">
      <c r="A13" s="3">
        <v>41790</v>
      </c>
      <c r="B13" s="29">
        <f>'DC Jury'!B12+'Judge Alone'!B12+'HC Jury'!B12+'Court of Appeal'!B128+'High Court Appeals'!B12</f>
        <v>468</v>
      </c>
      <c r="C13" s="12"/>
      <c r="F13" s="20">
        <v>2021</v>
      </c>
      <c r="G13" s="21">
        <f>SUM(C93:C104)</f>
        <v>5889.8849466293432</v>
      </c>
      <c r="H13" s="28">
        <f t="shared" ref="H13" si="6">(G13-G12)/G12</f>
        <v>1.1972469522707668E-2</v>
      </c>
      <c r="J13" s="20">
        <v>2021</v>
      </c>
      <c r="K13" s="21">
        <f>SUM('DC Jury'!C92:C103)</f>
        <v>3426.0052460964757</v>
      </c>
      <c r="L13" s="28">
        <f t="shared" ref="L13" si="7">(K13-K12)/K12</f>
        <v>1.596439939788738E-2</v>
      </c>
      <c r="M13" s="21">
        <f>SUM('Judge Alone'!C92:C103)</f>
        <v>936.67649987264383</v>
      </c>
      <c r="N13" s="28">
        <f t="shared" ref="N13" si="8">(M13-M12)/M12</f>
        <v>1.7210060276318204E-2</v>
      </c>
      <c r="O13" s="23">
        <f>SUM('HC Jury'!C92:C103)</f>
        <v>169</v>
      </c>
      <c r="P13" s="28">
        <f t="shared" ref="P13" si="9">(O13-O12)/O12</f>
        <v>0</v>
      </c>
      <c r="Q13" s="23">
        <f>SUM('Court of Appeal'!C208:C219)</f>
        <v>506.20320066022435</v>
      </c>
      <c r="R13" s="28">
        <f t="shared" ref="R13" si="10">(Q13-Q12)/Q12</f>
        <v>0</v>
      </c>
      <c r="S13" s="23">
        <f>SUM('High Court Appeals'!C92:C103)</f>
        <v>852</v>
      </c>
      <c r="T13" s="28">
        <f t="shared" ref="T13" si="11">(S13-S12)/S12</f>
        <v>0</v>
      </c>
    </row>
    <row r="14" spans="1:20">
      <c r="A14" s="3">
        <v>41820</v>
      </c>
      <c r="B14" s="29">
        <f>'DC Jury'!B13+'Judge Alone'!B13+'HC Jury'!B13+'Court of Appeal'!B129+'High Court Appeals'!B13</f>
        <v>362</v>
      </c>
      <c r="C14" s="12"/>
    </row>
    <row r="15" spans="1:20">
      <c r="A15" s="3">
        <v>41851</v>
      </c>
      <c r="B15" s="29">
        <f>'DC Jury'!B14+'Judge Alone'!B14+'HC Jury'!B14+'Court of Appeal'!B130+'High Court Appeals'!B14</f>
        <v>461</v>
      </c>
      <c r="C15" s="12"/>
    </row>
    <row r="16" spans="1:20">
      <c r="A16" s="3">
        <v>41882</v>
      </c>
      <c r="B16" s="29">
        <f>'DC Jury'!B15+'Judge Alone'!B15+'HC Jury'!B15+'Court of Appeal'!B131+'High Court Appeals'!B15</f>
        <v>382</v>
      </c>
      <c r="C16" s="12"/>
    </row>
    <row r="17" spans="1:3">
      <c r="A17" s="3">
        <v>41912</v>
      </c>
      <c r="B17" s="29">
        <f>'DC Jury'!B16+'Judge Alone'!B16+'HC Jury'!B16+'Court of Appeal'!B132+'High Court Appeals'!B16</f>
        <v>446</v>
      </c>
      <c r="C17" s="12"/>
    </row>
    <row r="18" spans="1:3">
      <c r="A18" s="3">
        <v>41943</v>
      </c>
      <c r="B18" s="29">
        <f>'DC Jury'!B17+'Judge Alone'!B17+'HC Jury'!B17+'Court of Appeal'!B133+'High Court Appeals'!B17</f>
        <v>461</v>
      </c>
      <c r="C18" s="12"/>
    </row>
    <row r="19" spans="1:3">
      <c r="A19" s="3">
        <v>41973</v>
      </c>
      <c r="B19" s="29">
        <f>'DC Jury'!B18+'Judge Alone'!B18+'HC Jury'!B18+'Court of Appeal'!B134+'High Court Appeals'!B18</f>
        <v>366</v>
      </c>
      <c r="C19" s="12"/>
    </row>
    <row r="20" spans="1:3">
      <c r="A20" s="3">
        <v>42004</v>
      </c>
      <c r="B20" s="29">
        <f>'DC Jury'!B19+'Judge Alone'!B19+'HC Jury'!B19+'Court of Appeal'!B135+'High Court Appeals'!B19</f>
        <v>455</v>
      </c>
      <c r="C20" s="13"/>
    </row>
    <row r="21" spans="1:3">
      <c r="A21" s="3">
        <v>42035</v>
      </c>
      <c r="B21" s="29">
        <f>'DC Jury'!B20+'Judge Alone'!B20+'HC Jury'!B20+'Court of Appeal'!B136+'High Court Appeals'!B20</f>
        <v>153</v>
      </c>
      <c r="C21" s="13"/>
    </row>
    <row r="22" spans="1:3">
      <c r="A22" s="3">
        <v>42063</v>
      </c>
      <c r="B22" s="29">
        <f>'DC Jury'!B21+'Judge Alone'!B21+'HC Jury'!B21+'Court of Appeal'!B137+'High Court Appeals'!B21</f>
        <v>385</v>
      </c>
      <c r="C22" s="13"/>
    </row>
    <row r="23" spans="1:3">
      <c r="A23" s="3">
        <v>42094</v>
      </c>
      <c r="B23" s="29">
        <f>'DC Jury'!B22+'Judge Alone'!B22+'HC Jury'!B22+'Court of Appeal'!B138+'High Court Appeals'!B22</f>
        <v>421</v>
      </c>
      <c r="C23" s="13"/>
    </row>
    <row r="24" spans="1:3">
      <c r="A24" s="3">
        <v>42124</v>
      </c>
      <c r="B24" s="29">
        <f>'DC Jury'!B23+'Judge Alone'!B23+'HC Jury'!B23+'Court of Appeal'!B139+'High Court Appeals'!B23</f>
        <v>351</v>
      </c>
      <c r="C24" s="13"/>
    </row>
    <row r="25" spans="1:3">
      <c r="A25" s="3">
        <v>42155</v>
      </c>
      <c r="B25" s="29">
        <f>'DC Jury'!B24+'Judge Alone'!B24+'HC Jury'!B24+'Court of Appeal'!B140+'High Court Appeals'!B24</f>
        <v>407</v>
      </c>
      <c r="C25" s="13"/>
    </row>
    <row r="26" spans="1:3">
      <c r="A26" s="3">
        <v>42185</v>
      </c>
      <c r="B26" s="29">
        <f>'DC Jury'!B25+'Judge Alone'!B25+'HC Jury'!B25+'Court of Appeal'!B141+'High Court Appeals'!B25</f>
        <v>441</v>
      </c>
      <c r="C26" s="13"/>
    </row>
    <row r="27" spans="1:3">
      <c r="A27" s="3">
        <v>42216</v>
      </c>
      <c r="B27" s="29">
        <f>'DC Jury'!B26+'Judge Alone'!B26+'HC Jury'!B26+'Court of Appeal'!B142+'High Court Appeals'!B26</f>
        <v>501</v>
      </c>
      <c r="C27" s="13"/>
    </row>
    <row r="28" spans="1:3">
      <c r="A28" s="3">
        <v>42247</v>
      </c>
      <c r="B28" s="29">
        <f>'DC Jury'!B27+'Judge Alone'!B27+'HC Jury'!B27+'Court of Appeal'!B143+'High Court Appeals'!B27</f>
        <v>443</v>
      </c>
      <c r="C28" s="13"/>
    </row>
    <row r="29" spans="1:3">
      <c r="A29" s="3">
        <v>42277</v>
      </c>
      <c r="B29" s="29">
        <f>'DC Jury'!B28+'Judge Alone'!B28+'HC Jury'!B28+'Court of Appeal'!B144+'High Court Appeals'!B28</f>
        <v>406</v>
      </c>
      <c r="C29" s="13"/>
    </row>
    <row r="30" spans="1:3">
      <c r="A30" s="3">
        <v>42308</v>
      </c>
      <c r="B30" s="29">
        <f>'DC Jury'!B29+'Judge Alone'!B29+'HC Jury'!B29+'Court of Appeal'!B145+'High Court Appeals'!B29</f>
        <v>475</v>
      </c>
      <c r="C30" s="13"/>
    </row>
    <row r="31" spans="1:3">
      <c r="A31" s="3">
        <v>42338</v>
      </c>
      <c r="B31" s="29">
        <f>'DC Jury'!B30+'Judge Alone'!B30+'HC Jury'!B30+'Court of Appeal'!B146+'High Court Appeals'!B30</f>
        <v>448</v>
      </c>
      <c r="C31" s="13"/>
    </row>
    <row r="32" spans="1:3">
      <c r="A32" s="3">
        <v>42369</v>
      </c>
      <c r="B32" s="29">
        <f>'DC Jury'!B31+'Judge Alone'!B31+'HC Jury'!B31+'Court of Appeal'!B147+'High Court Appeals'!B31</f>
        <v>426</v>
      </c>
      <c r="C32" s="13"/>
    </row>
    <row r="33" spans="1:3">
      <c r="A33" s="3">
        <v>42400</v>
      </c>
      <c r="B33" s="29">
        <f>'DC Jury'!B32+'Judge Alone'!B32+'HC Jury'!B32+'Court of Appeal'!B148+'High Court Appeals'!B32</f>
        <v>200</v>
      </c>
      <c r="C33" s="13"/>
    </row>
    <row r="34" spans="1:3">
      <c r="A34" s="3">
        <v>42429</v>
      </c>
      <c r="B34" s="29">
        <f>'DC Jury'!B33+'Judge Alone'!B33+'HC Jury'!B33+'Court of Appeal'!B149+'High Court Appeals'!B33</f>
        <v>416</v>
      </c>
      <c r="C34" s="13"/>
    </row>
    <row r="35" spans="1:3">
      <c r="A35" s="3">
        <v>42460</v>
      </c>
      <c r="B35" s="29">
        <f>'DC Jury'!B34+'Judge Alone'!B34+'HC Jury'!B34+'Court of Appeal'!B150+'High Court Appeals'!B34</f>
        <v>424</v>
      </c>
      <c r="C35" s="13"/>
    </row>
    <row r="36" spans="1:3">
      <c r="A36" s="3">
        <v>42490</v>
      </c>
      <c r="B36" s="29">
        <f>'DC Jury'!B35+'Judge Alone'!B35+'HC Jury'!B35+'Court of Appeal'!B151+'High Court Appeals'!B35</f>
        <v>407</v>
      </c>
      <c r="C36" s="13"/>
    </row>
    <row r="37" spans="1:3">
      <c r="A37" s="3">
        <v>42521</v>
      </c>
      <c r="B37" s="29">
        <f>'DC Jury'!B36+'Judge Alone'!B36+'HC Jury'!B36+'Court of Appeal'!B152+'High Court Appeals'!B36</f>
        <v>457</v>
      </c>
      <c r="C37" s="13"/>
    </row>
    <row r="38" spans="1:3">
      <c r="A38" s="3">
        <v>42551</v>
      </c>
      <c r="B38" s="29">
        <f>'DC Jury'!B37+'Judge Alone'!B37+'HC Jury'!B37+'Court of Appeal'!B153+'High Court Appeals'!B37</f>
        <v>497</v>
      </c>
      <c r="C38" s="13"/>
    </row>
    <row r="39" spans="1:3">
      <c r="A39" s="3">
        <v>42582</v>
      </c>
      <c r="B39" s="29">
        <f>'DC Jury'!B38+'Judge Alone'!B38+'HC Jury'!B38+'Court of Appeal'!B154+'High Court Appeals'!B38</f>
        <v>456</v>
      </c>
      <c r="C39" s="13"/>
    </row>
    <row r="40" spans="1:3">
      <c r="A40" s="3">
        <v>42613</v>
      </c>
      <c r="B40" s="29">
        <f>'DC Jury'!B39+'Judge Alone'!B39+'HC Jury'!B39+'Court of Appeal'!B155+'High Court Appeals'!B39</f>
        <v>440</v>
      </c>
      <c r="C40" s="13"/>
    </row>
    <row r="41" spans="1:3">
      <c r="A41" s="3">
        <v>42643</v>
      </c>
      <c r="B41" s="29">
        <f>'DC Jury'!B40+'Judge Alone'!B40+'HC Jury'!B40+'Court of Appeal'!B156+'High Court Appeals'!B40</f>
        <v>464</v>
      </c>
      <c r="C41" s="13"/>
    </row>
    <row r="42" spans="1:3">
      <c r="A42" s="3">
        <v>42674</v>
      </c>
      <c r="B42" s="29">
        <f>'DC Jury'!B41+'Judge Alone'!B41+'HC Jury'!B41+'Court of Appeal'!B157+'High Court Appeals'!B41</f>
        <v>390</v>
      </c>
      <c r="C42" s="13"/>
    </row>
    <row r="43" spans="1:3">
      <c r="A43" s="3">
        <v>42704</v>
      </c>
      <c r="B43" s="29">
        <f>'DC Jury'!B42+'Judge Alone'!B42+'HC Jury'!B42+'Court of Appeal'!B158+'High Court Appeals'!B42</f>
        <v>521</v>
      </c>
      <c r="C43" s="13"/>
    </row>
    <row r="44" spans="1:3">
      <c r="A44" s="3">
        <v>42735</v>
      </c>
      <c r="B44" s="29">
        <f>'DC Jury'!B43+'Judge Alone'!B43+'HC Jury'!B43+'Court of Appeal'!B159+'High Court Appeals'!B43</f>
        <v>412</v>
      </c>
      <c r="C44" s="13"/>
    </row>
    <row r="45" spans="1:3">
      <c r="A45" s="3">
        <v>42766</v>
      </c>
      <c r="B45" s="29">
        <f>'DC Jury'!B44+'Judge Alone'!B44+'HC Jury'!B44+'Court of Appeal'!B160+'High Court Appeals'!B44</f>
        <v>214</v>
      </c>
      <c r="C45" s="13">
        <f>'DC Jury'!C44+'Judge Alone'!C44+'HC Jury'!C44+'Court of Appeal'!C160+'High Court Appeals'!C44</f>
        <v>224.86839092076525</v>
      </c>
    </row>
    <row r="46" spans="1:3">
      <c r="A46" s="3">
        <v>42794</v>
      </c>
      <c r="B46" s="29">
        <v>427</v>
      </c>
      <c r="C46" s="13">
        <f>'DC Jury'!C45+'Judge Alone'!C45+'HC Jury'!C45+'Court of Appeal'!C161+'High Court Appeals'!C45</f>
        <v>431.80101940725882</v>
      </c>
    </row>
    <row r="47" spans="1:3">
      <c r="A47" s="3">
        <v>42825</v>
      </c>
      <c r="B47" s="29">
        <v>532</v>
      </c>
      <c r="C47" s="13">
        <f>'DC Jury'!C46+'Judge Alone'!C46+'HC Jury'!C46+'Court of Appeal'!C162+'High Court Appeals'!C46</f>
        <v>455.12507275407842</v>
      </c>
    </row>
    <row r="48" spans="1:3">
      <c r="A48" s="3">
        <v>42855</v>
      </c>
      <c r="B48" s="5"/>
      <c r="C48" s="13">
        <f>'DC Jury'!C47+'Judge Alone'!C47+'HC Jury'!C47+'Court of Appeal'!C163+'High Court Appeals'!C47</f>
        <v>430.22948092663853</v>
      </c>
    </row>
    <row r="49" spans="1:3">
      <c r="A49" s="3">
        <v>42886</v>
      </c>
      <c r="B49" s="5"/>
      <c r="C49" s="13">
        <f>'DC Jury'!C48+'Judge Alone'!C48+'HC Jury'!C48+'Court of Appeal'!C164+'High Court Appeals'!C48</f>
        <v>473.87241566488836</v>
      </c>
    </row>
    <row r="50" spans="1:3">
      <c r="A50" s="3">
        <v>42916</v>
      </c>
      <c r="B50" s="5"/>
      <c r="C50" s="13">
        <f>'DC Jury'!C49+'Judge Alone'!C49+'HC Jury'!C49+'Court of Appeal'!C165+'High Court Appeals'!C49</f>
        <v>530.48837983170472</v>
      </c>
    </row>
    <row r="51" spans="1:3">
      <c r="A51" s="3">
        <v>42947</v>
      </c>
      <c r="B51" s="5"/>
      <c r="C51" s="13">
        <f>'DC Jury'!C50+'Judge Alone'!C50+'HC Jury'!C50+'Court of Appeal'!C166+'High Court Appeals'!C50</f>
        <v>505.3624323652981</v>
      </c>
    </row>
    <row r="52" spans="1:3">
      <c r="A52" s="3">
        <v>42978</v>
      </c>
      <c r="B52" s="5"/>
      <c r="C52" s="13">
        <f>'DC Jury'!C51+'Judge Alone'!C51+'HC Jury'!C51+'Court of Appeal'!C167+'High Court Appeals'!C51</f>
        <v>477.75764350630936</v>
      </c>
    </row>
    <row r="53" spans="1:3">
      <c r="A53" s="3">
        <v>43008</v>
      </c>
      <c r="B53" s="5"/>
      <c r="C53" s="13">
        <f>'DC Jury'!C52+'Judge Alone'!C52+'HC Jury'!C52+'Court of Appeal'!C168+'High Court Appeals'!C52</f>
        <v>487.6755069054372</v>
      </c>
    </row>
    <row r="54" spans="1:3">
      <c r="A54" s="3">
        <v>43039</v>
      </c>
      <c r="B54" s="5"/>
      <c r="C54" s="13">
        <f>'DC Jury'!C53+'Judge Alone'!C53+'HC Jury'!C53+'Court of Appeal'!C169+'High Court Appeals'!C53</f>
        <v>432.14124944663718</v>
      </c>
    </row>
    <row r="55" spans="1:3">
      <c r="A55" s="3">
        <v>43069</v>
      </c>
      <c r="B55" s="5"/>
      <c r="C55" s="13">
        <f>'DC Jury'!C54+'Judge Alone'!C54+'HC Jury'!C54+'Court of Appeal'!C170+'High Court Appeals'!C54</f>
        <v>549.74769483478235</v>
      </c>
    </row>
    <row r="56" spans="1:3">
      <c r="A56" s="3">
        <v>43100</v>
      </c>
      <c r="B56" s="5"/>
      <c r="C56" s="13">
        <f>'DC Jury'!C55+'Judge Alone'!C55+'HC Jury'!C55+'Court of Appeal'!C171+'High Court Appeals'!C55</f>
        <v>437.73465517228578</v>
      </c>
    </row>
    <row r="57" spans="1:3">
      <c r="A57" s="3">
        <v>43131</v>
      </c>
      <c r="B57" s="5"/>
      <c r="C57" s="13">
        <f>'DC Jury'!C56+'Judge Alone'!C56+'HC Jury'!C56+'Court of Appeal'!C172+'High Court Appeals'!C56</f>
        <v>234.98642445798441</v>
      </c>
    </row>
    <row r="58" spans="1:3">
      <c r="A58" s="3">
        <v>43159</v>
      </c>
      <c r="B58" s="5"/>
      <c r="C58" s="13">
        <f>'DC Jury'!C57+'Judge Alone'!C57+'HC Jury'!C57+'Court of Appeal'!C173+'High Court Appeals'!C57</f>
        <v>442.81738627781129</v>
      </c>
    </row>
    <row r="59" spans="1:3">
      <c r="A59" s="3">
        <v>43190</v>
      </c>
      <c r="B59" s="5"/>
      <c r="C59" s="13">
        <f>'DC Jury'!C58+'Judge Alone'!C58+'HC Jury'!C58+'Court of Appeal'!C174+'High Court Appeals'!C58</f>
        <v>467.03977295796426</v>
      </c>
    </row>
    <row r="60" spans="1:3">
      <c r="A60" s="3">
        <v>43220</v>
      </c>
      <c r="B60" s="5"/>
      <c r="C60" s="13">
        <f>'DC Jury'!C59+'Judge Alone'!C59+'HC Jury'!C59+'Court of Appeal'!C175+'High Court Appeals'!C59</f>
        <v>443.04251446385769</v>
      </c>
    </row>
    <row r="61" spans="1:3">
      <c r="A61" s="3">
        <v>43251</v>
      </c>
      <c r="B61" s="5"/>
      <c r="C61" s="13">
        <f>'DC Jury'!C60+'Judge Alone'!C60+'HC Jury'!C60+'Court of Appeal'!C176+'High Court Appeals'!C60</f>
        <v>487.58378253544083</v>
      </c>
    </row>
    <row r="62" spans="1:3">
      <c r="A62" s="3">
        <v>43281</v>
      </c>
      <c r="B62" s="5"/>
      <c r="C62" s="13">
        <f>'DC Jury'!C61+'Judge Alone'!C61+'HC Jury'!C61+'Court of Appeal'!C177+'High Court Appeals'!C61</f>
        <v>545.09808003559056</v>
      </c>
    </row>
    <row r="63" spans="1:3">
      <c r="A63" s="3">
        <v>43312</v>
      </c>
      <c r="B63" s="5"/>
      <c r="C63" s="13">
        <f>'DC Jury'!C62+'Judge Alone'!C62+'HC Jury'!C62+'Court of Appeal'!C178+'High Court Appeals'!C62</f>
        <v>520.87046590251725</v>
      </c>
    </row>
    <row r="64" spans="1:3">
      <c r="A64" s="3">
        <v>43343</v>
      </c>
      <c r="B64" s="5"/>
      <c r="C64" s="13">
        <f>'DC Jury'!C63+'Judge Alone'!C63+'HC Jury'!C63+'Court of Appeal'!C179+'High Court Appeals'!C63</f>
        <v>494.16401037686188</v>
      </c>
    </row>
    <row r="65" spans="1:3">
      <c r="A65" s="3">
        <v>43373</v>
      </c>
      <c r="B65" s="5"/>
      <c r="C65" s="13">
        <f>'DC Jury'!C64+'Judge Alone'!C64+'HC Jury'!C64+'Court of Appeal'!C180+'High Court Appeals'!C64</f>
        <v>504.98020710932303</v>
      </c>
    </row>
    <row r="66" spans="1:3">
      <c r="A66" s="3">
        <v>43404</v>
      </c>
      <c r="B66" s="5"/>
      <c r="C66" s="13">
        <f>'DC Jury'!C65+'Judge Alone'!C65+'HC Jury'!C65+'Court of Appeal'!C181+'High Court Appeals'!C65</f>
        <v>450.34428298385632</v>
      </c>
    </row>
    <row r="67" spans="1:3">
      <c r="A67" s="3">
        <v>43434</v>
      </c>
      <c r="B67" s="5"/>
      <c r="C67" s="13">
        <f>'DC Jury'!C66+'Judge Alone'!C66+'HC Jury'!C66+'Court of Appeal'!C182+'High Court Appeals'!C66</f>
        <v>568.84906170533486</v>
      </c>
    </row>
    <row r="68" spans="1:3">
      <c r="A68" s="3">
        <v>43465</v>
      </c>
      <c r="B68" s="5"/>
      <c r="C68" s="13">
        <f>'DC Jury'!C67+'Judge Alone'!C67+'HC Jury'!C67+'Court of Appeal'!C183+'High Court Appeals'!C67</f>
        <v>457.73435537617161</v>
      </c>
    </row>
    <row r="69" spans="1:3">
      <c r="A69" s="3">
        <v>43496</v>
      </c>
      <c r="B69" s="5"/>
      <c r="C69" s="13">
        <f>'DC Jury'!C68+'Judge Alone'!C68+'HC Jury'!C68+'Court of Appeal'!C184+'High Court Appeals'!C68</f>
        <v>250.22779132853688</v>
      </c>
    </row>
    <row r="70" spans="1:3">
      <c r="A70" s="3">
        <v>43524</v>
      </c>
      <c r="B70" s="5"/>
      <c r="C70" s="13">
        <f>'DC Jury'!C69+'Judge Alone'!C69+'HC Jury'!C69+'Court of Appeal'!C185+'High Court Appeals'!C69</f>
        <v>457.30041981503047</v>
      </c>
    </row>
    <row r="71" spans="1:3">
      <c r="A71" s="3">
        <v>43555</v>
      </c>
      <c r="B71" s="5"/>
      <c r="C71" s="13">
        <f>'DC Jury'!C70+'Judge Alone'!C70+'HC Jury'!C70+'Court of Appeal'!C186+'High Court Appeals'!C70</f>
        <v>480.76447316185005</v>
      </c>
    </row>
    <row r="72" spans="1:3">
      <c r="A72" s="3">
        <v>43585</v>
      </c>
      <c r="B72" s="5"/>
      <c r="C72" s="13">
        <f>'DC Jury'!C71+'Judge Alone'!C71+'HC Jury'!C71+'Court of Appeal'!C187+'High Court Appeals'!C71</f>
        <v>456.0088813344102</v>
      </c>
    </row>
    <row r="73" spans="1:3">
      <c r="A73" s="3">
        <v>43616</v>
      </c>
      <c r="B73" s="5"/>
      <c r="C73" s="13">
        <f>'DC Jury'!C72+'Judge Alone'!C72+'HC Jury'!C72+'Court of Appeal'!C188+'High Court Appeals'!C72</f>
        <v>499.79181607265997</v>
      </c>
    </row>
    <row r="74" spans="1:3">
      <c r="A74" s="3">
        <v>43646</v>
      </c>
      <c r="B74" s="5"/>
      <c r="C74" s="13">
        <f>'DC Jury'!C73+'Judge Alone'!C73+'HC Jury'!C73+'Court of Appeal'!C189+'High Court Appeals'!C73</f>
        <v>556.54778023947642</v>
      </c>
    </row>
    <row r="75" spans="1:3">
      <c r="A75" s="3">
        <v>43677</v>
      </c>
      <c r="B75" s="5"/>
      <c r="C75" s="13">
        <f>'DC Jury'!C74+'Judge Alone'!C74+'HC Jury'!C74+'Court of Appeal'!C190+'High Court Appeals'!C74</f>
        <v>531.56183277306968</v>
      </c>
    </row>
    <row r="76" spans="1:3">
      <c r="A76" s="3">
        <v>43708</v>
      </c>
      <c r="B76" s="5"/>
      <c r="C76" s="13">
        <f>'DC Jury'!C75+'Judge Alone'!C75+'HC Jury'!C75+'Court of Appeal'!C191+'High Court Appeals'!C75</f>
        <v>504.09704391408098</v>
      </c>
    </row>
    <row r="77" spans="1:3">
      <c r="A77" s="3">
        <v>43738</v>
      </c>
      <c r="B77" s="5"/>
      <c r="C77" s="13">
        <f>'DC Jury'!C76+'Judge Alone'!C76+'HC Jury'!C76+'Court of Appeal'!C192+'High Court Appeals'!C76</f>
        <v>514.15490731320881</v>
      </c>
    </row>
    <row r="78" spans="1:3">
      <c r="A78" s="3">
        <v>43769</v>
      </c>
      <c r="B78" s="5"/>
      <c r="C78" s="13">
        <f>'DC Jury'!C77+'Judge Alone'!C77+'HC Jury'!C77+'Court of Appeal'!C193+'High Court Appeals'!C77</f>
        <v>458.76064985440877</v>
      </c>
    </row>
    <row r="79" spans="1:3">
      <c r="A79" s="3">
        <v>43799</v>
      </c>
      <c r="B79" s="5"/>
      <c r="C79" s="13">
        <f>'DC Jury'!C78+'Judge Alone'!C78+'HC Jury'!C78+'Court of Appeal'!C194+'High Court Appeals'!C78</f>
        <v>576.50709524255399</v>
      </c>
    </row>
    <row r="80" spans="1:3">
      <c r="A80" s="3">
        <v>43830</v>
      </c>
      <c r="B80" s="5"/>
      <c r="C80" s="13">
        <f>'DC Jury'!C79+'Judge Alone'!C79+'HC Jury'!C79+'Court of Appeal'!C195+'High Court Appeals'!C79</f>
        <v>464.63405558005746</v>
      </c>
    </row>
    <row r="81" spans="1:3">
      <c r="A81" s="1">
        <v>43861</v>
      </c>
      <c r="C81" s="13">
        <f>'DC Jury'!C80+'Judge Alone'!C80+'HC Jury'!C80+'Court of Appeal'!C196+'High Court Appeals'!C80</f>
        <v>252.54479132853689</v>
      </c>
    </row>
    <row r="82" spans="1:3">
      <c r="A82" s="1">
        <v>43890</v>
      </c>
      <c r="C82" s="13">
        <f>'DC Jury'!C81+'Judge Alone'!C81+'HC Jury'!C81+'Court of Appeal'!C197+'High Court Appeals'!C81</f>
        <v>460.25441981503047</v>
      </c>
    </row>
    <row r="83" spans="1:3">
      <c r="A83" s="1">
        <v>43921</v>
      </c>
      <c r="C83" s="13">
        <f>'DC Jury'!C82+'Judge Alone'!C82+'HC Jury'!C82+'Court of Appeal'!C198+'High Court Appeals'!C82</f>
        <v>484.35547316185006</v>
      </c>
    </row>
    <row r="84" spans="1:3">
      <c r="A84" s="1">
        <v>43951</v>
      </c>
      <c r="C84" s="13">
        <f>'DC Jury'!C83+'Judge Alone'!C83+'HC Jury'!C83+'Court of Appeal'!C199+'High Court Appeals'!C83</f>
        <v>460.23688133441016</v>
      </c>
    </row>
    <row r="85" spans="1:3">
      <c r="A85" s="1">
        <v>43982</v>
      </c>
      <c r="C85" s="13">
        <f>'DC Jury'!C84+'Judge Alone'!C84+'HC Jury'!C84+'Court of Appeal'!C200+'High Court Appeals'!C84</f>
        <v>504.65681607265998</v>
      </c>
    </row>
    <row r="86" spans="1:3">
      <c r="A86" s="1">
        <v>44012</v>
      </c>
      <c r="C86" s="13">
        <f>'DC Jury'!C85+'Judge Alone'!C85+'HC Jury'!C85+'Court of Appeal'!C201+'High Court Appeals'!C85</f>
        <v>562.04978023947638</v>
      </c>
    </row>
    <row r="87" spans="1:3">
      <c r="A87" s="1">
        <v>44043</v>
      </c>
      <c r="C87" s="13">
        <f>'DC Jury'!C86+'Judge Alone'!C86+'HC Jury'!C86+'Court of Appeal'!C202+'High Court Appeals'!C86</f>
        <v>537.70083277306981</v>
      </c>
    </row>
    <row r="88" spans="1:3">
      <c r="A88" s="1">
        <v>44074</v>
      </c>
      <c r="C88" s="13">
        <f>'DC Jury'!C87+'Judge Alone'!C87+'HC Jury'!C87+'Court of Appeal'!C203+'High Court Appeals'!C87</f>
        <v>510.87304391408099</v>
      </c>
    </row>
    <row r="89" spans="1:3">
      <c r="A89" s="1">
        <v>44104</v>
      </c>
      <c r="C89" s="13">
        <f>'DC Jury'!C88+'Judge Alone'!C88+'HC Jury'!C88+'Court of Appeal'!C204+'High Court Appeals'!C88</f>
        <v>521.56790731320882</v>
      </c>
    </row>
    <row r="90" spans="1:3">
      <c r="A90" s="1">
        <v>44135</v>
      </c>
      <c r="C90" s="13">
        <f>'DC Jury'!C89+'Judge Alone'!C89+'HC Jury'!C89+'Court of Appeal'!C205+'High Court Appeals'!C89</f>
        <v>466.81064985440884</v>
      </c>
    </row>
    <row r="91" spans="1:3">
      <c r="A91" s="1">
        <v>44165</v>
      </c>
      <c r="C91" s="13">
        <f>'DC Jury'!C90+'Judge Alone'!C90+'HC Jury'!C90+'Court of Appeal'!C206+'High Court Appeals'!C90</f>
        <v>585.194095242554</v>
      </c>
    </row>
    <row r="92" spans="1:3">
      <c r="A92" s="1">
        <v>44196</v>
      </c>
      <c r="C92" s="13">
        <f>'DC Jury'!C91+'Judge Alone'!C91+'HC Jury'!C91+'Court of Appeal'!C207+'High Court Appeals'!C91</f>
        <v>473.95805558005742</v>
      </c>
    </row>
    <row r="93" spans="1:3">
      <c r="A93" s="1">
        <v>44227</v>
      </c>
      <c r="C93" s="13">
        <f>'DC Jury'!C92+'Judge Alone'!C92+'HC Jury'!C92+'Court of Appeal'!C208+'High Court Appeals'!C92</f>
        <v>261.32769132853684</v>
      </c>
    </row>
    <row r="94" spans="1:3">
      <c r="A94" s="1">
        <v>44255</v>
      </c>
      <c r="C94" s="13">
        <f>'DC Jury'!C93+'Judge Alone'!C93+'HC Jury'!C93+'Court of Appeal'!C209+'High Court Appeals'!C93</f>
        <v>468.49621981503043</v>
      </c>
    </row>
    <row r="95" spans="1:3">
      <c r="A95" s="1">
        <v>44286</v>
      </c>
      <c r="C95" s="13">
        <f>'DC Jury'!C94+'Judge Alone'!C94+'HC Jury'!C94+'Court of Appeal'!C210+'High Court Appeals'!C94</f>
        <v>492.0561731618501</v>
      </c>
    </row>
    <row r="96" spans="1:3">
      <c r="A96" s="1">
        <v>44316</v>
      </c>
      <c r="C96" s="13">
        <f>'DC Jury'!C95+'Judge Alone'!C95+'HC Jury'!C95+'Court of Appeal'!C211+'High Court Appeals'!C95</f>
        <v>467.39648133441017</v>
      </c>
    </row>
    <row r="97" spans="1:3">
      <c r="A97" s="1">
        <v>44347</v>
      </c>
      <c r="C97" s="13">
        <f>'DC Jury'!C96+'Judge Alone'!C96+'HC Jury'!C96+'Court of Appeal'!C212+'High Court Appeals'!C96</f>
        <v>511.27531607266002</v>
      </c>
    </row>
    <row r="98" spans="1:3">
      <c r="A98" s="1">
        <v>44377</v>
      </c>
      <c r="C98" s="13">
        <f>'DC Jury'!C97+'Judge Alone'!C97+'HC Jury'!C97+'Court of Appeal'!C213+'High Court Appeals'!C97</f>
        <v>568.12718023947627</v>
      </c>
    </row>
    <row r="99" spans="1:3">
      <c r="A99" s="1">
        <v>44408</v>
      </c>
      <c r="C99" s="13">
        <f>'DC Jury'!C98+'Judge Alone'!C98+'HC Jury'!C98+'Court of Appeal'!C214+'High Court Appeals'!C98</f>
        <v>543.23713277306979</v>
      </c>
    </row>
    <row r="100" spans="1:3">
      <c r="A100" s="1">
        <v>44439</v>
      </c>
      <c r="C100" s="13">
        <f>'DC Jury'!C99+'Judge Alone'!C99+'HC Jury'!C99+'Court of Appeal'!C215+'High Court Appeals'!C99</f>
        <v>515.86824391408095</v>
      </c>
    </row>
    <row r="101" spans="1:3">
      <c r="A101" s="1">
        <v>44469</v>
      </c>
      <c r="C101" s="13">
        <f>'DC Jury'!C100+'Judge Alone'!C100+'HC Jury'!C100+'Court of Appeal'!C216+'High Court Appeals'!C100</f>
        <v>526.02200731320886</v>
      </c>
    </row>
    <row r="102" spans="1:3">
      <c r="A102" s="1">
        <v>44500</v>
      </c>
      <c r="C102" s="13">
        <f>'DC Jury'!C101+'Judge Alone'!C101+'HC Jury'!C101+'Court of Appeal'!C217+'High Court Appeals'!C101</f>
        <v>470.72364985440885</v>
      </c>
    </row>
    <row r="103" spans="1:3">
      <c r="A103" s="1">
        <v>44530</v>
      </c>
      <c r="C103" s="13">
        <f>'DC Jury'!C102+'Judge Alone'!C102+'HC Jury'!C102+'Court of Appeal'!C218+'High Court Appeals'!C102</f>
        <v>588.56599524255398</v>
      </c>
    </row>
    <row r="104" spans="1:3">
      <c r="A104" s="1">
        <v>44561</v>
      </c>
      <c r="C104" s="13">
        <f>'DC Jury'!C103+'Judge Alone'!C103+'HC Jury'!C103+'Court of Appeal'!C219+'High Court Appeals'!C103</f>
        <v>476.78885558005743</v>
      </c>
    </row>
  </sheetData>
  <mergeCells count="8">
    <mergeCell ref="Q6:R6"/>
    <mergeCell ref="S6:T6"/>
    <mergeCell ref="F6:F7"/>
    <mergeCell ref="G6:H6"/>
    <mergeCell ref="J6:J7"/>
    <mergeCell ref="K6:L6"/>
    <mergeCell ref="M6:N6"/>
    <mergeCell ref="O6:P6"/>
  </mergeCells>
  <conditionalFormatting sqref="A42:A80">
    <cfRule type="expression" dxfId="14" priority="3" stopIfTrue="1">
      <formula>$F44="Total"</formula>
    </cfRule>
  </conditionalFormatting>
  <conditionalFormatting sqref="A69:A79">
    <cfRule type="expression" dxfId="13" priority="2" stopIfTrue="1">
      <formula>$F71="Total"</formula>
    </cfRule>
  </conditionalFormatting>
  <conditionalFormatting sqref="A3:A41">
    <cfRule type="expression" dxfId="12" priority="1" stopIfTrue="1">
      <formula>$B6="Total"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pane xSplit="1" ySplit="2" topLeftCell="B3" activePane="bottomRight" state="frozen"/>
      <selection activeCell="D41" sqref="D41"/>
      <selection pane="topRight" activeCell="D41" sqref="D41"/>
      <selection pane="bottomLeft" activeCell="D41" sqref="D41"/>
      <selection pane="bottomRight" activeCell="D1" sqref="D1"/>
    </sheetView>
  </sheetViews>
  <sheetFormatPr defaultRowHeight="14.25"/>
  <cols>
    <col min="1" max="1" width="8.75" style="4" customWidth="1"/>
    <col min="2" max="2" width="13.75" style="8" customWidth="1"/>
    <col min="3" max="3" width="15.375" style="8" customWidth="1"/>
  </cols>
  <sheetData>
    <row r="1" spans="1:4" s="8" customFormat="1" ht="38.25">
      <c r="A1" s="6" t="s">
        <v>0</v>
      </c>
      <c r="B1" s="17" t="s">
        <v>2</v>
      </c>
      <c r="C1" s="18" t="s">
        <v>15</v>
      </c>
      <c r="D1" s="32"/>
    </row>
    <row r="2" spans="1:4">
      <c r="A2" s="3">
        <v>41486</v>
      </c>
      <c r="B2" s="31">
        <v>332</v>
      </c>
      <c r="C2" s="12"/>
    </row>
    <row r="3" spans="1:4">
      <c r="A3" s="3">
        <v>41517</v>
      </c>
      <c r="B3" s="5">
        <v>362</v>
      </c>
      <c r="C3" s="12"/>
    </row>
    <row r="4" spans="1:4">
      <c r="A4" s="3">
        <v>41547</v>
      </c>
      <c r="B4" s="5">
        <v>287</v>
      </c>
      <c r="C4" s="12"/>
    </row>
    <row r="5" spans="1:4">
      <c r="A5" s="3">
        <v>41578</v>
      </c>
      <c r="B5" s="5">
        <v>321</v>
      </c>
      <c r="C5" s="12"/>
    </row>
    <row r="6" spans="1:4">
      <c r="A6" s="3">
        <v>41608</v>
      </c>
      <c r="B6" s="5">
        <v>300</v>
      </c>
      <c r="C6" s="12"/>
    </row>
    <row r="7" spans="1:4">
      <c r="A7" s="3">
        <v>41639</v>
      </c>
      <c r="B7" s="5">
        <v>262</v>
      </c>
      <c r="C7" s="12"/>
    </row>
    <row r="8" spans="1:4">
      <c r="A8" s="3">
        <v>41670</v>
      </c>
      <c r="B8" s="5">
        <v>142</v>
      </c>
      <c r="C8" s="12"/>
    </row>
    <row r="9" spans="1:4">
      <c r="A9" s="3">
        <v>41698</v>
      </c>
      <c r="B9" s="5">
        <v>188</v>
      </c>
      <c r="C9" s="12"/>
    </row>
    <row r="10" spans="1:4">
      <c r="A10" s="3">
        <v>41729</v>
      </c>
      <c r="B10" s="5">
        <v>218</v>
      </c>
      <c r="C10" s="12"/>
    </row>
    <row r="11" spans="1:4">
      <c r="A11" s="3">
        <v>41759</v>
      </c>
      <c r="B11" s="5">
        <v>183</v>
      </c>
      <c r="C11" s="12"/>
    </row>
    <row r="12" spans="1:4">
      <c r="A12" s="3">
        <v>41790</v>
      </c>
      <c r="B12" s="5">
        <v>237</v>
      </c>
      <c r="C12" s="12"/>
    </row>
    <row r="13" spans="1:4">
      <c r="A13" s="3">
        <v>41820</v>
      </c>
      <c r="B13" s="5">
        <v>167</v>
      </c>
      <c r="C13" s="12"/>
    </row>
    <row r="14" spans="1:4">
      <c r="A14" s="3">
        <v>41851</v>
      </c>
      <c r="B14" s="5">
        <v>241</v>
      </c>
      <c r="C14" s="12"/>
    </row>
    <row r="15" spans="1:4">
      <c r="A15" s="3">
        <v>41882</v>
      </c>
      <c r="B15" s="5">
        <v>196</v>
      </c>
      <c r="C15" s="12"/>
    </row>
    <row r="16" spans="1:4">
      <c r="A16" s="3">
        <v>41912</v>
      </c>
      <c r="B16" s="5">
        <v>225</v>
      </c>
      <c r="C16" s="12"/>
    </row>
    <row r="17" spans="1:3">
      <c r="A17" s="3">
        <v>41943</v>
      </c>
      <c r="B17" s="5">
        <v>229</v>
      </c>
      <c r="C17" s="12"/>
    </row>
    <row r="18" spans="1:3">
      <c r="A18" s="3">
        <v>41973</v>
      </c>
      <c r="B18" s="5">
        <v>206</v>
      </c>
      <c r="C18" s="12"/>
    </row>
    <row r="19" spans="1:3">
      <c r="A19" s="3">
        <v>42004</v>
      </c>
      <c r="B19" s="5">
        <v>225</v>
      </c>
      <c r="C19" s="12"/>
    </row>
    <row r="20" spans="1:3">
      <c r="A20" s="3">
        <v>42035</v>
      </c>
      <c r="B20" s="5">
        <v>97</v>
      </c>
      <c r="C20" s="12"/>
    </row>
    <row r="21" spans="1:3">
      <c r="A21" s="3">
        <v>42063</v>
      </c>
      <c r="B21" s="5">
        <v>168</v>
      </c>
      <c r="C21" s="12"/>
    </row>
    <row r="22" spans="1:3">
      <c r="A22" s="3">
        <v>42094</v>
      </c>
      <c r="B22" s="5">
        <v>213</v>
      </c>
      <c r="C22" s="12"/>
    </row>
    <row r="23" spans="1:3">
      <c r="A23" s="3">
        <v>42124</v>
      </c>
      <c r="B23" s="5">
        <v>191</v>
      </c>
      <c r="C23" s="12"/>
    </row>
    <row r="24" spans="1:3">
      <c r="A24" s="3">
        <v>42155</v>
      </c>
      <c r="B24" s="5">
        <v>225</v>
      </c>
      <c r="C24" s="12"/>
    </row>
    <row r="25" spans="1:3">
      <c r="A25" s="3">
        <v>42185</v>
      </c>
      <c r="B25" s="5">
        <v>219</v>
      </c>
      <c r="C25" s="12"/>
    </row>
    <row r="26" spans="1:3">
      <c r="A26" s="3">
        <v>42216</v>
      </c>
      <c r="B26" s="5">
        <v>258</v>
      </c>
      <c r="C26" s="12"/>
    </row>
    <row r="27" spans="1:3">
      <c r="A27" s="3">
        <v>42247</v>
      </c>
      <c r="B27" s="5">
        <v>231</v>
      </c>
      <c r="C27" s="12"/>
    </row>
    <row r="28" spans="1:3">
      <c r="A28" s="3">
        <v>42277</v>
      </c>
      <c r="B28" s="5">
        <v>194</v>
      </c>
      <c r="C28" s="12"/>
    </row>
    <row r="29" spans="1:3">
      <c r="A29" s="3">
        <v>42308</v>
      </c>
      <c r="B29" s="5">
        <v>249</v>
      </c>
      <c r="C29" s="12"/>
    </row>
    <row r="30" spans="1:3">
      <c r="A30" s="3">
        <v>42338</v>
      </c>
      <c r="B30" s="5">
        <v>242</v>
      </c>
      <c r="C30" s="12"/>
    </row>
    <row r="31" spans="1:3">
      <c r="A31" s="3">
        <v>42369</v>
      </c>
      <c r="B31" s="5">
        <v>227</v>
      </c>
      <c r="C31" s="12"/>
    </row>
    <row r="32" spans="1:3">
      <c r="A32" s="3">
        <v>42400</v>
      </c>
      <c r="B32" s="5">
        <v>129</v>
      </c>
      <c r="C32" s="13"/>
    </row>
    <row r="33" spans="1:3">
      <c r="A33" s="3">
        <v>42429</v>
      </c>
      <c r="B33" s="5">
        <v>194</v>
      </c>
      <c r="C33" s="13"/>
    </row>
    <row r="34" spans="1:3">
      <c r="A34" s="3">
        <v>42460</v>
      </c>
      <c r="B34" s="5">
        <v>224</v>
      </c>
      <c r="C34" s="13"/>
    </row>
    <row r="35" spans="1:3">
      <c r="A35" s="3">
        <v>42490</v>
      </c>
      <c r="B35" s="5">
        <v>224</v>
      </c>
      <c r="C35" s="13"/>
    </row>
    <row r="36" spans="1:3">
      <c r="A36" s="3">
        <v>42521</v>
      </c>
      <c r="B36" s="5">
        <v>245</v>
      </c>
      <c r="C36" s="13"/>
    </row>
    <row r="37" spans="1:3">
      <c r="A37" s="3">
        <v>42551</v>
      </c>
      <c r="B37" s="5">
        <v>282</v>
      </c>
      <c r="C37" s="13"/>
    </row>
    <row r="38" spans="1:3">
      <c r="A38" s="3">
        <v>42582</v>
      </c>
      <c r="B38" s="5">
        <v>255</v>
      </c>
      <c r="C38" s="13"/>
    </row>
    <row r="39" spans="1:3">
      <c r="A39" s="3">
        <v>42613</v>
      </c>
      <c r="B39" s="5">
        <v>230</v>
      </c>
      <c r="C39" s="13"/>
    </row>
    <row r="40" spans="1:3">
      <c r="A40" s="3">
        <v>42643</v>
      </c>
      <c r="B40" s="5">
        <v>251</v>
      </c>
      <c r="C40" s="13"/>
    </row>
    <row r="41" spans="1:3">
      <c r="A41" s="3">
        <v>42674</v>
      </c>
      <c r="B41" s="5">
        <v>205</v>
      </c>
      <c r="C41" s="13"/>
    </row>
    <row r="42" spans="1:3">
      <c r="A42" s="3">
        <v>42704</v>
      </c>
      <c r="B42" s="5">
        <v>298</v>
      </c>
      <c r="C42" s="13"/>
    </row>
    <row r="43" spans="1:3">
      <c r="A43" s="3">
        <v>42735</v>
      </c>
      <c r="B43" s="5">
        <v>218</v>
      </c>
      <c r="C43" s="13"/>
    </row>
    <row r="44" spans="1:3">
      <c r="A44" s="3">
        <v>42766</v>
      </c>
      <c r="B44" s="5">
        <v>140</v>
      </c>
      <c r="C44" s="13">
        <v>154.82868383950296</v>
      </c>
    </row>
    <row r="45" spans="1:3">
      <c r="A45" s="3">
        <v>42794</v>
      </c>
      <c r="B45" s="5">
        <v>224</v>
      </c>
      <c r="C45" s="13">
        <v>219.82868383950296</v>
      </c>
    </row>
    <row r="46" spans="1:3">
      <c r="A46" s="3">
        <v>42825</v>
      </c>
      <c r="B46" s="5">
        <v>284</v>
      </c>
      <c r="C46" s="13">
        <v>249.82868383950296</v>
      </c>
    </row>
    <row r="47" spans="1:3">
      <c r="A47" s="3">
        <v>42855</v>
      </c>
      <c r="B47" s="5"/>
      <c r="C47" s="13">
        <v>249.82868383950296</v>
      </c>
    </row>
    <row r="48" spans="1:3">
      <c r="A48" s="3">
        <v>42886</v>
      </c>
      <c r="B48" s="5"/>
      <c r="C48" s="13">
        <v>270.82868383950296</v>
      </c>
    </row>
    <row r="49" spans="1:3">
      <c r="A49" s="3">
        <v>42916</v>
      </c>
      <c r="B49" s="5"/>
      <c r="C49" s="13">
        <v>307.82868383950296</v>
      </c>
    </row>
    <row r="50" spans="1:3">
      <c r="A50" s="3">
        <v>42947</v>
      </c>
      <c r="B50" s="5"/>
      <c r="C50" s="13">
        <v>280.82868383950296</v>
      </c>
    </row>
    <row r="51" spans="1:3">
      <c r="A51" s="3">
        <v>42978</v>
      </c>
      <c r="B51" s="5"/>
      <c r="C51" s="13">
        <v>255.82868383950296</v>
      </c>
    </row>
    <row r="52" spans="1:3">
      <c r="A52" s="3">
        <v>43008</v>
      </c>
      <c r="B52" s="5"/>
      <c r="C52" s="13">
        <v>276.82868383950296</v>
      </c>
    </row>
    <row r="53" spans="1:3">
      <c r="A53" s="3">
        <v>43039</v>
      </c>
      <c r="B53" s="5"/>
      <c r="C53" s="13">
        <v>230.82868383950296</v>
      </c>
    </row>
    <row r="54" spans="1:3">
      <c r="A54" s="3">
        <v>43069</v>
      </c>
      <c r="B54" s="5"/>
      <c r="C54" s="13">
        <v>323.82868383950296</v>
      </c>
    </row>
    <row r="55" spans="1:3">
      <c r="A55" s="3">
        <v>43100</v>
      </c>
      <c r="B55" s="5"/>
      <c r="C55" s="13">
        <v>242.82868383950296</v>
      </c>
    </row>
    <row r="56" spans="1:3">
      <c r="A56" s="3">
        <v>43131</v>
      </c>
      <c r="B56" s="5"/>
      <c r="C56" s="13">
        <v>163.35139693681111</v>
      </c>
    </row>
    <row r="57" spans="1:3">
      <c r="A57" s="3">
        <v>43159</v>
      </c>
      <c r="B57" s="5"/>
      <c r="C57" s="13">
        <v>229.04542619461631</v>
      </c>
    </row>
    <row r="58" spans="1:3">
      <c r="A58" s="3">
        <v>43190</v>
      </c>
      <c r="B58" s="5"/>
      <c r="C58" s="13">
        <v>259.73945545242151</v>
      </c>
    </row>
    <row r="59" spans="1:3">
      <c r="A59" s="3">
        <v>43220</v>
      </c>
      <c r="B59" s="5"/>
      <c r="C59" s="13">
        <v>260.43348471022671</v>
      </c>
    </row>
    <row r="60" spans="1:3">
      <c r="A60" s="3">
        <v>43251</v>
      </c>
      <c r="B60" s="5"/>
      <c r="C60" s="13">
        <v>282.12751396803191</v>
      </c>
    </row>
    <row r="61" spans="1:3">
      <c r="A61" s="3">
        <v>43281</v>
      </c>
      <c r="B61" s="5"/>
      <c r="C61" s="13">
        <v>319.8215432258371</v>
      </c>
    </row>
    <row r="62" spans="1:3">
      <c r="A62" s="3">
        <v>43312</v>
      </c>
      <c r="B62" s="5"/>
      <c r="C62" s="13">
        <v>293.5155724836423</v>
      </c>
    </row>
    <row r="63" spans="1:3">
      <c r="A63" s="3">
        <v>43343</v>
      </c>
      <c r="B63" s="5"/>
      <c r="C63" s="13">
        <v>269.2096017414475</v>
      </c>
    </row>
    <row r="64" spans="1:3">
      <c r="A64" s="3">
        <v>43373</v>
      </c>
      <c r="B64" s="5"/>
      <c r="C64" s="13">
        <v>290.9036309992527</v>
      </c>
    </row>
    <row r="65" spans="1:3">
      <c r="A65" s="3">
        <v>43404</v>
      </c>
      <c r="B65" s="5"/>
      <c r="C65" s="13">
        <v>245.5976602570579</v>
      </c>
    </row>
    <row r="66" spans="1:3">
      <c r="A66" s="3">
        <v>43434</v>
      </c>
      <c r="B66" s="5"/>
      <c r="C66" s="13">
        <v>339.29168951486309</v>
      </c>
    </row>
    <row r="67" spans="1:3">
      <c r="A67" s="3">
        <v>43465</v>
      </c>
      <c r="B67" s="5"/>
      <c r="C67" s="13">
        <v>258.98571877266829</v>
      </c>
    </row>
    <row r="68" spans="1:3">
      <c r="A68" s="3">
        <v>43496</v>
      </c>
      <c r="B68" s="5"/>
      <c r="C68" s="13">
        <v>175.42256301598505</v>
      </c>
    </row>
    <row r="69" spans="1:3">
      <c r="A69" s="3">
        <v>43524</v>
      </c>
      <c r="B69" s="5"/>
      <c r="C69" s="13">
        <v>240.53072341979885</v>
      </c>
    </row>
    <row r="70" spans="1:3">
      <c r="A70" s="3">
        <v>43555</v>
      </c>
      <c r="B70" s="5"/>
      <c r="C70" s="13">
        <v>270.63888382361262</v>
      </c>
    </row>
    <row r="71" spans="1:3">
      <c r="A71" s="3">
        <v>43585</v>
      </c>
      <c r="B71" s="5"/>
      <c r="C71" s="13">
        <v>270.74704422742644</v>
      </c>
    </row>
    <row r="72" spans="1:3">
      <c r="A72" s="3">
        <v>43616</v>
      </c>
      <c r="B72" s="5"/>
      <c r="C72" s="13">
        <v>291.85520463124021</v>
      </c>
    </row>
    <row r="73" spans="1:3">
      <c r="A73" s="3">
        <v>43646</v>
      </c>
      <c r="B73" s="5"/>
      <c r="C73" s="13">
        <v>328.96336503505404</v>
      </c>
    </row>
    <row r="74" spans="1:3">
      <c r="A74" s="3">
        <v>43677</v>
      </c>
      <c r="B74" s="5"/>
      <c r="C74" s="13">
        <v>302.07152543886781</v>
      </c>
    </row>
    <row r="75" spans="1:3">
      <c r="A75" s="3">
        <v>43708</v>
      </c>
      <c r="B75" s="5"/>
      <c r="C75" s="13">
        <v>277.17968584268164</v>
      </c>
    </row>
    <row r="76" spans="1:3">
      <c r="A76" s="3">
        <v>43738</v>
      </c>
      <c r="B76" s="5"/>
      <c r="C76" s="13">
        <v>298.28784624649541</v>
      </c>
    </row>
    <row r="77" spans="1:3">
      <c r="A77" s="3">
        <v>43769</v>
      </c>
      <c r="B77" s="5"/>
      <c r="C77" s="13">
        <v>252.3960066503092</v>
      </c>
    </row>
    <row r="78" spans="1:3">
      <c r="A78" s="3">
        <v>43799</v>
      </c>
      <c r="B78" s="5"/>
      <c r="C78" s="13">
        <v>345.504167054123</v>
      </c>
    </row>
    <row r="79" spans="1:3">
      <c r="A79" s="3">
        <v>43830</v>
      </c>
      <c r="B79" s="5"/>
      <c r="C79" s="13">
        <v>264.61232745793683</v>
      </c>
    </row>
    <row r="80" spans="1:3">
      <c r="A80" s="1">
        <v>43861</v>
      </c>
      <c r="C80" s="13">
        <v>177.21261769910339</v>
      </c>
    </row>
    <row r="81" spans="1:3">
      <c r="A81" s="1">
        <v>43890</v>
      </c>
      <c r="C81" s="13">
        <v>242.81290794026995</v>
      </c>
    </row>
    <row r="82" spans="1:3">
      <c r="A82" s="1">
        <v>43921</v>
      </c>
      <c r="C82" s="13">
        <v>273.41319818143654</v>
      </c>
    </row>
    <row r="83" spans="1:3">
      <c r="A83" s="1">
        <v>43951</v>
      </c>
      <c r="C83" s="13">
        <v>274.01348842260307</v>
      </c>
    </row>
    <row r="84" spans="1:3">
      <c r="A84" s="1">
        <v>43982</v>
      </c>
      <c r="C84" s="13">
        <v>295.61377866376966</v>
      </c>
    </row>
    <row r="85" spans="1:3">
      <c r="A85" s="1">
        <v>44012</v>
      </c>
      <c r="C85" s="13">
        <v>333.21406890493625</v>
      </c>
    </row>
    <row r="86" spans="1:3">
      <c r="A86" s="1">
        <v>44043</v>
      </c>
      <c r="C86" s="13">
        <v>306.81435914610284</v>
      </c>
    </row>
    <row r="87" spans="1:3">
      <c r="A87" s="1">
        <v>44074</v>
      </c>
      <c r="C87" s="13">
        <v>282.41464938726938</v>
      </c>
    </row>
    <row r="88" spans="1:3">
      <c r="A88" s="1">
        <v>44104</v>
      </c>
      <c r="C88" s="13">
        <v>304.01493962843597</v>
      </c>
    </row>
    <row r="89" spans="1:3">
      <c r="A89" s="1">
        <v>44135</v>
      </c>
      <c r="C89" s="13">
        <v>258.61522986960256</v>
      </c>
    </row>
    <row r="90" spans="1:3">
      <c r="A90" s="1">
        <v>44165</v>
      </c>
      <c r="C90" s="13">
        <v>352.21552011076909</v>
      </c>
    </row>
    <row r="91" spans="1:3">
      <c r="A91" s="1">
        <v>44196</v>
      </c>
      <c r="C91" s="13">
        <v>271.81581035193568</v>
      </c>
    </row>
    <row r="92" spans="1:3">
      <c r="A92" s="1">
        <v>44227</v>
      </c>
      <c r="C92" s="13">
        <v>183.99806063236193</v>
      </c>
    </row>
    <row r="93" spans="1:3">
      <c r="A93" s="1">
        <v>44255</v>
      </c>
      <c r="C93" s="13">
        <v>249.18031091278817</v>
      </c>
    </row>
    <row r="94" spans="1:3">
      <c r="A94" s="1">
        <v>44286</v>
      </c>
      <c r="C94" s="13">
        <v>279.36256119321445</v>
      </c>
    </row>
    <row r="95" spans="1:3">
      <c r="A95" s="1">
        <v>44316</v>
      </c>
      <c r="C95" s="13">
        <v>279.54481147364066</v>
      </c>
    </row>
    <row r="96" spans="1:3">
      <c r="A96" s="1">
        <v>44347</v>
      </c>
      <c r="C96" s="13">
        <v>300.72706175406694</v>
      </c>
    </row>
    <row r="97" spans="1:3">
      <c r="A97" s="1">
        <v>44377</v>
      </c>
      <c r="C97" s="13">
        <v>337.90931203449315</v>
      </c>
    </row>
    <row r="98" spans="1:3">
      <c r="A98" s="1">
        <v>44408</v>
      </c>
      <c r="C98" s="13">
        <v>311.09156231491943</v>
      </c>
    </row>
    <row r="99" spans="1:3">
      <c r="A99" s="1">
        <v>44439</v>
      </c>
      <c r="C99" s="13">
        <v>286.2738125953457</v>
      </c>
    </row>
    <row r="100" spans="1:3">
      <c r="A100" s="1">
        <v>44469</v>
      </c>
      <c r="C100" s="13">
        <v>307.45606287577192</v>
      </c>
    </row>
    <row r="101" spans="1:3">
      <c r="A101" s="1">
        <v>44500</v>
      </c>
      <c r="C101" s="13">
        <v>261.63831315619819</v>
      </c>
    </row>
    <row r="102" spans="1:3">
      <c r="A102" s="1">
        <v>44530</v>
      </c>
      <c r="C102" s="13">
        <v>354.82056343662441</v>
      </c>
    </row>
    <row r="103" spans="1:3">
      <c r="A103" s="1">
        <v>44561</v>
      </c>
      <c r="C103" s="13">
        <v>274.00281371705069</v>
      </c>
    </row>
  </sheetData>
  <conditionalFormatting sqref="A41:A79">
    <cfRule type="expression" dxfId="11" priority="3" stopIfTrue="1">
      <formula>$F44="Total"</formula>
    </cfRule>
  </conditionalFormatting>
  <conditionalFormatting sqref="A68:A78">
    <cfRule type="expression" dxfId="10" priority="1" stopIfTrue="1">
      <formula>$F71="Total"</formula>
    </cfRule>
  </conditionalFormatting>
  <conditionalFormatting sqref="A2:A40">
    <cfRule type="expression" dxfId="9" priority="5" stopIfTrue="1">
      <formula>$B5="Total"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pane xSplit="1" ySplit="2" topLeftCell="B3" activePane="bottomRight" state="frozen"/>
      <selection activeCell="D41" sqref="D41"/>
      <selection pane="topRight" activeCell="D41" sqref="D41"/>
      <selection pane="bottomLeft" activeCell="D41" sqref="D41"/>
      <selection pane="bottomRight" activeCell="D1" sqref="D1"/>
    </sheetView>
  </sheetViews>
  <sheetFormatPr defaultColWidth="8.75" defaultRowHeight="14.25"/>
  <cols>
    <col min="1" max="1" width="8.75" style="9" customWidth="1"/>
    <col min="2" max="3" width="14.125" style="8" customWidth="1"/>
    <col min="4" max="16384" width="8.75" style="8"/>
  </cols>
  <sheetData>
    <row r="1" spans="1:4" ht="51">
      <c r="A1" s="6" t="s">
        <v>0</v>
      </c>
      <c r="B1" s="17" t="s">
        <v>3</v>
      </c>
      <c r="C1" s="18" t="s">
        <v>17</v>
      </c>
      <c r="D1" s="32"/>
    </row>
    <row r="2" spans="1:4">
      <c r="A2" s="15">
        <v>41486</v>
      </c>
      <c r="B2" s="10">
        <f>[1]TotalCLDisposals_Monitor!$E4</f>
        <v>0</v>
      </c>
      <c r="C2" s="12"/>
    </row>
    <row r="3" spans="1:4">
      <c r="A3" s="15">
        <v>41517</v>
      </c>
      <c r="B3" s="10">
        <f>[1]TotalCLDisposals_Monitor!$E5</f>
        <v>1</v>
      </c>
      <c r="C3" s="12"/>
    </row>
    <row r="4" spans="1:4">
      <c r="A4" s="15">
        <v>41547</v>
      </c>
      <c r="B4" s="10">
        <f>[1]TotalCLDisposals_Monitor!$E6</f>
        <v>3</v>
      </c>
      <c r="C4" s="12"/>
    </row>
    <row r="5" spans="1:4">
      <c r="A5" s="15">
        <v>41578</v>
      </c>
      <c r="B5" s="10">
        <f>[1]TotalCLDisposals_Monitor!$E7</f>
        <v>17</v>
      </c>
      <c r="C5" s="12"/>
    </row>
    <row r="6" spans="1:4">
      <c r="A6" s="15">
        <v>41608</v>
      </c>
      <c r="B6" s="10">
        <f>[1]TotalCLDisposals_Monitor!$E8</f>
        <v>32</v>
      </c>
      <c r="C6" s="12"/>
    </row>
    <row r="7" spans="1:4">
      <c r="A7" s="15">
        <v>41639</v>
      </c>
      <c r="B7" s="10">
        <f>[1]TotalCLDisposals_Monitor!$E9</f>
        <v>29</v>
      </c>
      <c r="C7" s="12"/>
    </row>
    <row r="8" spans="1:4">
      <c r="A8" s="15">
        <v>41670</v>
      </c>
      <c r="B8" s="10">
        <f>[1]TotalCLDisposals_Monitor!$E10</f>
        <v>27</v>
      </c>
      <c r="C8" s="12"/>
    </row>
    <row r="9" spans="1:4">
      <c r="A9" s="15">
        <v>41698</v>
      </c>
      <c r="B9" s="10">
        <f>[1]TotalCLDisposals_Monitor!$E11</f>
        <v>38</v>
      </c>
      <c r="C9" s="12"/>
    </row>
    <row r="10" spans="1:4">
      <c r="A10" s="15">
        <v>41729</v>
      </c>
      <c r="B10" s="10">
        <f>[1]TotalCLDisposals_Monitor!$E12</f>
        <v>47</v>
      </c>
      <c r="C10" s="12"/>
    </row>
    <row r="11" spans="1:4">
      <c r="A11" s="15">
        <v>41759</v>
      </c>
      <c r="B11" s="10">
        <f>[1]TotalCLDisposals_Monitor!$E13</f>
        <v>68</v>
      </c>
      <c r="C11" s="12"/>
    </row>
    <row r="12" spans="1:4">
      <c r="A12" s="15">
        <v>41790</v>
      </c>
      <c r="B12" s="10">
        <f>[1]TotalCLDisposals_Monitor!$E14</f>
        <v>65</v>
      </c>
      <c r="C12" s="12"/>
    </row>
    <row r="13" spans="1:4">
      <c r="A13" s="15">
        <v>41820</v>
      </c>
      <c r="B13" s="10">
        <f>[1]TotalCLDisposals_Monitor!$E15</f>
        <v>71</v>
      </c>
      <c r="C13" s="12"/>
    </row>
    <row r="14" spans="1:4">
      <c r="A14" s="15">
        <v>41851</v>
      </c>
      <c r="B14" s="10">
        <f>[1]TotalCLDisposals_Monitor!$E16</f>
        <v>81</v>
      </c>
      <c r="C14" s="12"/>
    </row>
    <row r="15" spans="1:4">
      <c r="A15" s="15">
        <v>41882</v>
      </c>
      <c r="B15" s="10">
        <f>[1]TotalCLDisposals_Monitor!$E17</f>
        <v>60</v>
      </c>
      <c r="C15" s="12"/>
    </row>
    <row r="16" spans="1:4">
      <c r="A16" s="15">
        <v>41912</v>
      </c>
      <c r="B16" s="10">
        <f>[1]TotalCLDisposals_Monitor!$E18</f>
        <v>66</v>
      </c>
      <c r="C16" s="12"/>
    </row>
    <row r="17" spans="1:3">
      <c r="A17" s="15">
        <v>41943</v>
      </c>
      <c r="B17" s="10">
        <f>[1]TotalCLDisposals_Monitor!$E19</f>
        <v>83</v>
      </c>
      <c r="C17" s="12"/>
    </row>
    <row r="18" spans="1:3">
      <c r="A18" s="15">
        <v>41973</v>
      </c>
      <c r="B18" s="10">
        <f>[1]TotalCLDisposals_Monitor!$E20</f>
        <v>48</v>
      </c>
      <c r="C18" s="12"/>
    </row>
    <row r="19" spans="1:3">
      <c r="A19" s="15">
        <v>42004</v>
      </c>
      <c r="B19" s="10">
        <f>[1]TotalCLDisposals_Monitor!$E21</f>
        <v>73</v>
      </c>
      <c r="C19" s="12"/>
    </row>
    <row r="20" spans="1:3">
      <c r="A20" s="15">
        <v>42035</v>
      </c>
      <c r="B20" s="10">
        <f>[1]TotalCLDisposals_Monitor!$E22</f>
        <v>32</v>
      </c>
      <c r="C20" s="12"/>
    </row>
    <row r="21" spans="1:3">
      <c r="A21" s="15">
        <v>42063</v>
      </c>
      <c r="B21" s="10">
        <f>[1]TotalCLDisposals_Monitor!$E23</f>
        <v>75</v>
      </c>
      <c r="C21" s="12"/>
    </row>
    <row r="22" spans="1:3">
      <c r="A22" s="15">
        <v>42094</v>
      </c>
      <c r="B22" s="10">
        <f>[1]TotalCLDisposals_Monitor!$E24</f>
        <v>56</v>
      </c>
      <c r="C22" s="12"/>
    </row>
    <row r="23" spans="1:3">
      <c r="A23" s="15">
        <v>42124</v>
      </c>
      <c r="B23" s="10">
        <f>[1]TotalCLDisposals_Monitor!$E25</f>
        <v>67</v>
      </c>
      <c r="C23" s="12"/>
    </row>
    <row r="24" spans="1:3">
      <c r="A24" s="15">
        <v>42155</v>
      </c>
      <c r="B24" s="10">
        <f>[1]TotalCLDisposals_Monitor!$E26</f>
        <v>78</v>
      </c>
      <c r="C24" s="12"/>
    </row>
    <row r="25" spans="1:3">
      <c r="A25" s="15">
        <v>42185</v>
      </c>
      <c r="B25" s="10">
        <f>[1]TotalCLDisposals_Monitor!$E27</f>
        <v>76</v>
      </c>
      <c r="C25" s="12"/>
    </row>
    <row r="26" spans="1:3">
      <c r="A26" s="15">
        <v>42216</v>
      </c>
      <c r="B26" s="10">
        <f>[1]TotalCLDisposals_Monitor!$E28</f>
        <v>98</v>
      </c>
      <c r="C26" s="12"/>
    </row>
    <row r="27" spans="1:3">
      <c r="A27" s="15">
        <v>42247</v>
      </c>
      <c r="B27" s="10">
        <f>[1]TotalCLDisposals_Monitor!$E29</f>
        <v>75</v>
      </c>
      <c r="C27" s="12"/>
    </row>
    <row r="28" spans="1:3">
      <c r="A28" s="15">
        <v>42277</v>
      </c>
      <c r="B28" s="10">
        <f>[1]TotalCLDisposals_Monitor!$E30</f>
        <v>79</v>
      </c>
      <c r="C28" s="12"/>
    </row>
    <row r="29" spans="1:3">
      <c r="A29" s="15">
        <v>42308</v>
      </c>
      <c r="B29" s="10">
        <f>[1]TotalCLDisposals_Monitor!$E31</f>
        <v>78</v>
      </c>
      <c r="C29" s="12"/>
    </row>
    <row r="30" spans="1:3">
      <c r="A30" s="15">
        <v>42338</v>
      </c>
      <c r="B30" s="10">
        <f>[1]TotalCLDisposals_Monitor!$E32</f>
        <v>63</v>
      </c>
      <c r="C30" s="12"/>
    </row>
    <row r="31" spans="1:3">
      <c r="A31" s="15">
        <v>42369</v>
      </c>
      <c r="B31" s="10">
        <f>[1]TotalCLDisposals_Monitor!$E33</f>
        <v>64</v>
      </c>
      <c r="C31" s="12"/>
    </row>
    <row r="32" spans="1:3">
      <c r="A32" s="15">
        <v>42400</v>
      </c>
      <c r="B32" s="10">
        <f>[1]TotalCLDisposals_Monitor!$E34</f>
        <v>42</v>
      </c>
      <c r="C32" s="13"/>
    </row>
    <row r="33" spans="1:3">
      <c r="A33" s="15">
        <v>42429</v>
      </c>
      <c r="B33" s="10">
        <f>[1]TotalCLDisposals_Monitor!$E35</f>
        <v>47</v>
      </c>
      <c r="C33" s="13"/>
    </row>
    <row r="34" spans="1:3">
      <c r="A34" s="15">
        <v>42460</v>
      </c>
      <c r="B34" s="10">
        <f>[1]TotalCLDisposals_Monitor!$E36</f>
        <v>80</v>
      </c>
      <c r="C34" s="13"/>
    </row>
    <row r="35" spans="1:3">
      <c r="A35" s="15">
        <v>42490</v>
      </c>
      <c r="B35" s="10">
        <f>[1]TotalCLDisposals_Monitor!$E37</f>
        <v>55</v>
      </c>
      <c r="C35" s="13"/>
    </row>
    <row r="36" spans="1:3">
      <c r="A36" s="15">
        <v>42521</v>
      </c>
      <c r="B36" s="10">
        <f>[1]TotalCLDisposals_Monitor!$E38</f>
        <v>64</v>
      </c>
      <c r="C36" s="13"/>
    </row>
    <row r="37" spans="1:3">
      <c r="A37" s="15">
        <v>42551</v>
      </c>
      <c r="B37" s="10">
        <f>[1]TotalCLDisposals_Monitor!$E39</f>
        <v>66</v>
      </c>
      <c r="C37" s="13"/>
    </row>
    <row r="38" spans="1:3">
      <c r="A38" s="15">
        <v>42582</v>
      </c>
      <c r="B38" s="10">
        <f>[1]TotalCLDisposals_Monitor!$E40</f>
        <v>89</v>
      </c>
      <c r="C38" s="13"/>
    </row>
    <row r="39" spans="1:3">
      <c r="A39" s="15">
        <v>42613</v>
      </c>
      <c r="B39" s="10">
        <f>[1]TotalCLDisposals_Monitor!$E41</f>
        <v>78</v>
      </c>
      <c r="C39" s="13"/>
    </row>
    <row r="40" spans="1:3">
      <c r="A40" s="15">
        <v>42643</v>
      </c>
      <c r="B40" s="10">
        <f>[1]TotalCLDisposals_Monitor!$E42</f>
        <v>80</v>
      </c>
      <c r="C40" s="13"/>
    </row>
    <row r="41" spans="1:3">
      <c r="A41" s="15">
        <v>42674</v>
      </c>
      <c r="B41" s="10">
        <f>[1]TotalCLDisposals_Monitor!$E43</f>
        <v>67</v>
      </c>
      <c r="C41" s="13"/>
    </row>
    <row r="42" spans="1:3">
      <c r="A42" s="15">
        <v>42704</v>
      </c>
      <c r="B42" s="10">
        <f>[1]TotalCLDisposals_Monitor!$E44</f>
        <v>78</v>
      </c>
      <c r="C42" s="13"/>
    </row>
    <row r="43" spans="1:3">
      <c r="A43" s="15">
        <v>42735</v>
      </c>
      <c r="B43" s="10">
        <f>[1]TotalCLDisposals_Monitor!$E45</f>
        <v>65</v>
      </c>
      <c r="C43" s="13"/>
    </row>
    <row r="44" spans="1:3">
      <c r="A44" s="15">
        <v>42766</v>
      </c>
      <c r="B44" s="10">
        <f>[1]TotalCLDisposals_Monitor!$E46</f>
        <v>45</v>
      </c>
      <c r="C44" s="13">
        <f>[1]TotalCLDisposals_Monitor!$F46</f>
        <v>44.855354993613119</v>
      </c>
    </row>
    <row r="45" spans="1:3">
      <c r="A45" s="15">
        <v>42794</v>
      </c>
      <c r="B45" s="5">
        <v>64</v>
      </c>
      <c r="C45" s="13">
        <f>[1]TotalCLDisposals_Monitor!$F47</f>
        <v>49.89101636438285</v>
      </c>
    </row>
    <row r="46" spans="1:3">
      <c r="A46" s="15">
        <v>42825</v>
      </c>
      <c r="B46" s="5">
        <v>85</v>
      </c>
      <c r="C46" s="13">
        <f>[1]TotalCLDisposals_Monitor!$F48</f>
        <v>82.89101636438285</v>
      </c>
    </row>
    <row r="47" spans="1:3">
      <c r="A47" s="15">
        <v>42855</v>
      </c>
      <c r="B47" s="5"/>
      <c r="C47" s="13">
        <f>[1]TotalCLDisposals_Monitor!$F49</f>
        <v>57.89101636438285</v>
      </c>
    </row>
    <row r="48" spans="1:3">
      <c r="A48" s="15">
        <v>42886</v>
      </c>
      <c r="B48" s="5"/>
      <c r="C48" s="13">
        <f>[1]TotalCLDisposals_Monitor!$F50</f>
        <v>66.89101636438285</v>
      </c>
    </row>
    <row r="49" spans="1:3">
      <c r="A49" s="15">
        <v>42916</v>
      </c>
      <c r="B49" s="5"/>
      <c r="C49" s="13">
        <f>[1]TotalCLDisposals_Monitor!$F51</f>
        <v>68.89101636438285</v>
      </c>
    </row>
    <row r="50" spans="1:3">
      <c r="A50" s="15">
        <v>42947</v>
      </c>
      <c r="B50" s="5"/>
      <c r="C50" s="13">
        <f>[1]TotalCLDisposals_Monitor!$F52</f>
        <v>91.89101636438285</v>
      </c>
    </row>
    <row r="51" spans="1:3">
      <c r="A51" s="15">
        <v>42978</v>
      </c>
      <c r="B51" s="5"/>
      <c r="C51" s="13">
        <f>[1]TotalCLDisposals_Monitor!$F53</f>
        <v>80.89101636438285</v>
      </c>
    </row>
    <row r="52" spans="1:3">
      <c r="A52" s="15">
        <v>43008</v>
      </c>
      <c r="B52" s="5"/>
      <c r="C52" s="13">
        <f>[1]TotalCLDisposals_Monitor!$F54</f>
        <v>82.89101636438285</v>
      </c>
    </row>
    <row r="53" spans="1:3">
      <c r="A53" s="15">
        <v>43039</v>
      </c>
      <c r="B53" s="5"/>
      <c r="C53" s="13">
        <f>[1]TotalCLDisposals_Monitor!$F55</f>
        <v>69.89101636438285</v>
      </c>
    </row>
    <row r="54" spans="1:3">
      <c r="A54" s="15">
        <v>43069</v>
      </c>
      <c r="B54" s="5"/>
      <c r="C54" s="13">
        <f>[1]TotalCLDisposals_Monitor!$F56</f>
        <v>80.89101636438285</v>
      </c>
    </row>
    <row r="55" spans="1:3">
      <c r="A55" s="15">
        <v>43100</v>
      </c>
      <c r="B55" s="5"/>
      <c r="C55" s="13">
        <f>[1]TotalCLDisposals_Monitor!$F57</f>
        <v>67.89101636438285</v>
      </c>
    </row>
    <row r="56" spans="1:3">
      <c r="A56" s="15">
        <v>43131</v>
      </c>
      <c r="B56" s="5"/>
      <c r="C56" s="13">
        <f>[1]TotalCLDisposals_Monitor!$F58</f>
        <v>46.450675433524104</v>
      </c>
    </row>
    <row r="57" spans="1:3">
      <c r="A57" s="15">
        <v>43159</v>
      </c>
      <c r="B57" s="5"/>
      <c r="C57" s="13">
        <f>[1]TotalCLDisposals_Monitor!$F59</f>
        <v>51.69064087982197</v>
      </c>
    </row>
    <row r="58" spans="1:3">
      <c r="A58" s="15">
        <v>43190</v>
      </c>
      <c r="B58" s="5"/>
      <c r="C58" s="13">
        <f>[1]TotalCLDisposals_Monitor!$F60</f>
        <v>84.894944955350113</v>
      </c>
    </row>
    <row r="59" spans="1:3">
      <c r="A59" s="15">
        <v>43220</v>
      </c>
      <c r="B59" s="5"/>
      <c r="C59" s="13">
        <f>[1]TotalCLDisposals_Monitor!$F61</f>
        <v>60.099249030878241</v>
      </c>
    </row>
    <row r="60" spans="1:3">
      <c r="A60" s="15">
        <v>43251</v>
      </c>
      <c r="B60" s="5"/>
      <c r="C60" s="13">
        <f>[1]TotalCLDisposals_Monitor!$F62</f>
        <v>69.303553106406383</v>
      </c>
    </row>
    <row r="61" spans="1:3">
      <c r="A61" s="15">
        <v>43281</v>
      </c>
      <c r="B61" s="5"/>
      <c r="C61" s="13">
        <f>[1]TotalCLDisposals_Monitor!$F63</f>
        <v>71.507857181934511</v>
      </c>
    </row>
    <row r="62" spans="1:3">
      <c r="A62" s="15">
        <v>43312</v>
      </c>
      <c r="B62" s="5"/>
      <c r="C62" s="13">
        <f>[1]TotalCLDisposals_Monitor!$F64</f>
        <v>94.712161257462654</v>
      </c>
    </row>
    <row r="63" spans="1:3">
      <c r="A63" s="15">
        <v>43343</v>
      </c>
      <c r="B63" s="5"/>
      <c r="C63" s="13">
        <f>[1]TotalCLDisposals_Monitor!$F65</f>
        <v>83.916465332990782</v>
      </c>
    </row>
    <row r="64" spans="1:3">
      <c r="A64" s="15">
        <v>43373</v>
      </c>
      <c r="B64" s="5"/>
      <c r="C64" s="13">
        <f>[1]TotalCLDisposals_Monitor!$F66</f>
        <v>86.120769408518925</v>
      </c>
    </row>
    <row r="65" spans="1:3">
      <c r="A65" s="15">
        <v>43404</v>
      </c>
      <c r="B65" s="5"/>
      <c r="C65" s="13">
        <f>[1]TotalCLDisposals_Monitor!$F67</f>
        <v>73.325073484047067</v>
      </c>
    </row>
    <row r="66" spans="1:3">
      <c r="A66" s="15">
        <v>43434</v>
      </c>
      <c r="B66" s="5"/>
      <c r="C66" s="13">
        <f>[1]TotalCLDisposals_Monitor!$F68</f>
        <v>84.529377559575195</v>
      </c>
    </row>
    <row r="67" spans="1:3">
      <c r="A67" s="15">
        <v>43465</v>
      </c>
      <c r="B67" s="5"/>
      <c r="C67" s="13">
        <f>[1]TotalCLDisposals_Monitor!$F69</f>
        <v>71.733681635103338</v>
      </c>
    </row>
    <row r="68" spans="1:3">
      <c r="A68" s="15">
        <v>43496</v>
      </c>
      <c r="B68" s="5"/>
      <c r="C68" s="13">
        <f>[1]TotalCLDisposals_Monitor!$F70</f>
        <v>49.620876224902652</v>
      </c>
    </row>
    <row r="69" spans="1:3">
      <c r="A69" s="15">
        <v>43524</v>
      </c>
      <c r="B69" s="5"/>
      <c r="C69" s="13">
        <f>[1]TotalCLDisposals_Monitor!$F71</f>
        <v>54.688377191858585</v>
      </c>
    </row>
    <row r="70" spans="1:3">
      <c r="A70" s="15">
        <v>43555</v>
      </c>
      <c r="B70" s="5"/>
      <c r="C70" s="13">
        <f>[1]TotalCLDisposals_Monitor!$F72</f>
        <v>87.720216788044794</v>
      </c>
    </row>
    <row r="71" spans="1:3">
      <c r="A71" s="15">
        <v>43585</v>
      </c>
      <c r="B71" s="5"/>
      <c r="C71" s="13">
        <f>[1]TotalCLDisposals_Monitor!$F73</f>
        <v>62.752056384230997</v>
      </c>
    </row>
    <row r="72" spans="1:3">
      <c r="A72" s="15">
        <v>43616</v>
      </c>
      <c r="B72" s="5"/>
      <c r="C72" s="13">
        <f>[1]TotalCLDisposals_Monitor!$F74</f>
        <v>71.783895980417199</v>
      </c>
    </row>
    <row r="73" spans="1:3">
      <c r="A73" s="15">
        <v>43646</v>
      </c>
      <c r="B73" s="5"/>
      <c r="C73" s="13">
        <f>[1]TotalCLDisposals_Monitor!$F75</f>
        <v>73.815735576603402</v>
      </c>
    </row>
    <row r="74" spans="1:3">
      <c r="A74" s="15">
        <v>43677</v>
      </c>
      <c r="B74" s="5"/>
      <c r="C74" s="13">
        <f>[1]TotalCLDisposals_Monitor!$F76</f>
        <v>96.847575172789604</v>
      </c>
    </row>
    <row r="75" spans="1:3">
      <c r="A75" s="15">
        <v>43708</v>
      </c>
      <c r="B75" s="5"/>
      <c r="C75" s="13">
        <f>[1]TotalCLDisposals_Monitor!$F77</f>
        <v>85.879414768975806</v>
      </c>
    </row>
    <row r="76" spans="1:3">
      <c r="A76" s="15">
        <v>43738</v>
      </c>
      <c r="B76" s="5"/>
      <c r="C76" s="13">
        <f>[1]TotalCLDisposals_Monitor!$F78</f>
        <v>87.911254365162009</v>
      </c>
    </row>
    <row r="77" spans="1:3">
      <c r="A77" s="15">
        <v>43769</v>
      </c>
      <c r="B77" s="5"/>
      <c r="C77" s="13">
        <f>[1]TotalCLDisposals_Monitor!$F79</f>
        <v>74.943093961348211</v>
      </c>
    </row>
    <row r="78" spans="1:3">
      <c r="A78" s="15">
        <v>43799</v>
      </c>
      <c r="B78" s="5"/>
      <c r="C78" s="13">
        <f>[1]TotalCLDisposals_Monitor!$F80</f>
        <v>85.974933557534413</v>
      </c>
    </row>
    <row r="79" spans="1:3">
      <c r="A79" s="15">
        <v>43830</v>
      </c>
      <c r="B79" s="5"/>
      <c r="C79" s="13">
        <f>[1]TotalCLDisposals_Monitor!$F81</f>
        <v>73.006773153720616</v>
      </c>
    </row>
    <row r="80" spans="1:3">
      <c r="A80" s="1">
        <v>43861</v>
      </c>
      <c r="C80" s="13">
        <f>[1]TotalCLDisposals_Monitor!$F82</f>
        <v>50.147821541784317</v>
      </c>
    </row>
    <row r="81" spans="1:3">
      <c r="A81" s="1">
        <v>43890</v>
      </c>
      <c r="C81" s="13">
        <f>[1]TotalCLDisposals_Monitor!$F83</f>
        <v>55.360192671387473</v>
      </c>
    </row>
    <row r="82" spans="1:3">
      <c r="A82" s="1">
        <v>43921</v>
      </c>
      <c r="C82" s="13">
        <f>[1]TotalCLDisposals_Monitor!$F84</f>
        <v>88.536902430220906</v>
      </c>
    </row>
    <row r="83" spans="1:3">
      <c r="A83" s="1">
        <v>43951</v>
      </c>
      <c r="C83" s="13">
        <f>[1]TotalCLDisposals_Monitor!$F85</f>
        <v>63.713612189054324</v>
      </c>
    </row>
    <row r="84" spans="1:3">
      <c r="A84" s="1">
        <v>43982</v>
      </c>
      <c r="C84" s="13">
        <f>[1]TotalCLDisposals_Monitor!$F86</f>
        <v>72.890321947887756</v>
      </c>
    </row>
    <row r="85" spans="1:3">
      <c r="A85" s="1">
        <v>44012</v>
      </c>
      <c r="C85" s="13">
        <f>[1]TotalCLDisposals_Monitor!$F87</f>
        <v>75.067031706721181</v>
      </c>
    </row>
    <row r="86" spans="1:3">
      <c r="A86" s="1">
        <v>44043</v>
      </c>
      <c r="C86" s="13">
        <f>[1]TotalCLDisposals_Monitor!$F88</f>
        <v>98.243741465554606</v>
      </c>
    </row>
    <row r="87" spans="1:3">
      <c r="A87" s="1">
        <v>44074</v>
      </c>
      <c r="C87" s="13">
        <f>[1]TotalCLDisposals_Monitor!$F89</f>
        <v>87.420451224388032</v>
      </c>
    </row>
    <row r="88" spans="1:3">
      <c r="A88" s="1">
        <v>44104</v>
      </c>
      <c r="C88" s="13">
        <f>[1]TotalCLDisposals_Monitor!$F90</f>
        <v>89.597160983221457</v>
      </c>
    </row>
    <row r="89" spans="1:3">
      <c r="A89" s="1">
        <v>44135</v>
      </c>
      <c r="C89" s="13">
        <f>[1]TotalCLDisposals_Monitor!$F91</f>
        <v>76.773870742054882</v>
      </c>
    </row>
    <row r="90" spans="1:3">
      <c r="A90" s="1">
        <v>44165</v>
      </c>
      <c r="C90" s="13">
        <f>[1]TotalCLDisposals_Monitor!$F92</f>
        <v>87.950580500888321</v>
      </c>
    </row>
    <row r="91" spans="1:3">
      <c r="A91" s="1">
        <v>44196</v>
      </c>
      <c r="C91" s="13">
        <f>[1]TotalCLDisposals_Monitor!$F93</f>
        <v>75.127290259721747</v>
      </c>
    </row>
    <row r="92" spans="1:3">
      <c r="A92" s="1">
        <v>44227</v>
      </c>
      <c r="C92" s="13">
        <f>[1]TotalCLDisposals_Monitor!$F94</f>
        <v>52.145278608525764</v>
      </c>
    </row>
    <row r="93" spans="1:3">
      <c r="A93" s="1">
        <v>44255</v>
      </c>
      <c r="C93" s="13">
        <f>[1]TotalCLDisposals_Monitor!$F95</f>
        <v>57.234589698869243</v>
      </c>
    </row>
    <row r="94" spans="1:3">
      <c r="A94" s="1">
        <v>44286</v>
      </c>
      <c r="C94" s="13">
        <f>[1]TotalCLDisposals_Monitor!$F96</f>
        <v>90.288239418442998</v>
      </c>
    </row>
    <row r="95" spans="1:3">
      <c r="A95" s="1">
        <v>44316</v>
      </c>
      <c r="C95" s="13">
        <f>[1]TotalCLDisposals_Monitor!$F97</f>
        <v>65.341889138016754</v>
      </c>
    </row>
    <row r="96" spans="1:3">
      <c r="A96" s="1">
        <v>44347</v>
      </c>
      <c r="C96" s="13">
        <f>[1]TotalCLDisposals_Monitor!$F98</f>
        <v>74.395538857590509</v>
      </c>
    </row>
    <row r="97" spans="1:3">
      <c r="A97" s="1">
        <v>44377</v>
      </c>
      <c r="C97" s="13">
        <f>[1]TotalCLDisposals_Monitor!$F99</f>
        <v>76.44918857716425</v>
      </c>
    </row>
    <row r="98" spans="1:3">
      <c r="A98" s="1">
        <v>44408</v>
      </c>
      <c r="C98" s="13">
        <f>[1]TotalCLDisposals_Monitor!$F100</f>
        <v>99.502838296738005</v>
      </c>
    </row>
    <row r="99" spans="1:3">
      <c r="A99" s="1">
        <v>44439</v>
      </c>
      <c r="C99" s="13">
        <f>[1]TotalCLDisposals_Monitor!$F101</f>
        <v>88.556488016311761</v>
      </c>
    </row>
    <row r="100" spans="1:3">
      <c r="A100" s="1">
        <v>44469</v>
      </c>
      <c r="C100" s="13">
        <f>[1]TotalCLDisposals_Monitor!$F102</f>
        <v>90.610137735885516</v>
      </c>
    </row>
    <row r="101" spans="1:3">
      <c r="A101" s="1">
        <v>44500</v>
      </c>
      <c r="C101" s="13">
        <f>[1]TotalCLDisposals_Monitor!$F103</f>
        <v>77.663787455459271</v>
      </c>
    </row>
    <row r="102" spans="1:3">
      <c r="A102" s="1">
        <v>44530</v>
      </c>
      <c r="C102" s="13">
        <f>[1]TotalCLDisposals_Monitor!$F104</f>
        <v>88.717437175033012</v>
      </c>
    </row>
    <row r="103" spans="1:3">
      <c r="A103" s="1">
        <v>44561</v>
      </c>
      <c r="C103" s="13">
        <f>[1]TotalCLDisposals_Monitor!$F105</f>
        <v>75.771086894606768</v>
      </c>
    </row>
  </sheetData>
  <conditionalFormatting sqref="A2:A79">
    <cfRule type="expression" dxfId="8" priority="9" stopIfTrue="1">
      <formula>$F5="Total"</formula>
    </cfRule>
  </conditionalFormatting>
  <conditionalFormatting sqref="A68:A78">
    <cfRule type="expression" dxfId="7" priority="7" stopIfTrue="1">
      <formula>$F71="Total"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pane xSplit="1" ySplit="2" topLeftCell="B3" activePane="bottomRight" state="frozen"/>
      <selection activeCell="D41" sqref="D41"/>
      <selection pane="topRight" activeCell="D41" sqref="D41"/>
      <selection pane="bottomLeft" activeCell="D41" sqref="D41"/>
      <selection pane="bottomRight" activeCell="D1" sqref="D1"/>
    </sheetView>
  </sheetViews>
  <sheetFormatPr defaultColWidth="8.75" defaultRowHeight="14.25"/>
  <cols>
    <col min="1" max="1" width="8.75" style="9" customWidth="1"/>
    <col min="2" max="3" width="14.125" style="8" customWidth="1"/>
    <col min="4" max="16384" width="8.75" style="8"/>
  </cols>
  <sheetData>
    <row r="1" spans="1:4" ht="38.25">
      <c r="A1" s="6" t="s">
        <v>0</v>
      </c>
      <c r="B1" s="17" t="s">
        <v>4</v>
      </c>
      <c r="C1" s="18" t="s">
        <v>20</v>
      </c>
      <c r="D1" s="32"/>
    </row>
    <row r="2" spans="1:4">
      <c r="A2" s="15">
        <v>41486</v>
      </c>
      <c r="B2" s="10">
        <f>[1]TotalCLDisposals_Monitor!$H4</f>
        <v>20</v>
      </c>
      <c r="C2" s="12"/>
    </row>
    <row r="3" spans="1:4">
      <c r="A3" s="15">
        <v>41517</v>
      </c>
      <c r="B3" s="10">
        <f>[1]TotalCLDisposals_Monitor!$H5</f>
        <v>32</v>
      </c>
      <c r="C3" s="12"/>
    </row>
    <row r="4" spans="1:4">
      <c r="A4" s="15">
        <v>41547</v>
      </c>
      <c r="B4" s="10">
        <f>[1]TotalCLDisposals_Monitor!$H6</f>
        <v>26</v>
      </c>
      <c r="C4" s="12"/>
    </row>
    <row r="5" spans="1:4">
      <c r="A5" s="15">
        <v>41578</v>
      </c>
      <c r="B5" s="10">
        <f>[1]TotalCLDisposals_Monitor!$H7</f>
        <v>31</v>
      </c>
      <c r="C5" s="12"/>
    </row>
    <row r="6" spans="1:4">
      <c r="A6" s="15">
        <v>41608</v>
      </c>
      <c r="B6" s="10">
        <f>[1]TotalCLDisposals_Monitor!$H8</f>
        <v>15</v>
      </c>
      <c r="C6" s="12"/>
    </row>
    <row r="7" spans="1:4">
      <c r="A7" s="15">
        <v>41639</v>
      </c>
      <c r="B7" s="10">
        <f>[1]TotalCLDisposals_Monitor!$H9</f>
        <v>20</v>
      </c>
      <c r="C7" s="12"/>
    </row>
    <row r="8" spans="1:4">
      <c r="A8" s="15">
        <v>41670</v>
      </c>
      <c r="B8" s="10">
        <f>[1]TotalCLDisposals_Monitor!$H10</f>
        <v>1</v>
      </c>
      <c r="C8" s="12"/>
    </row>
    <row r="9" spans="1:4">
      <c r="A9" s="15">
        <v>41698</v>
      </c>
      <c r="B9" s="10">
        <f>[1]TotalCLDisposals_Monitor!$H11</f>
        <v>19</v>
      </c>
      <c r="C9" s="12"/>
    </row>
    <row r="10" spans="1:4">
      <c r="A10" s="15">
        <v>41729</v>
      </c>
      <c r="B10" s="10">
        <f>[1]TotalCLDisposals_Monitor!$H12</f>
        <v>13</v>
      </c>
      <c r="C10" s="12"/>
    </row>
    <row r="11" spans="1:4">
      <c r="A11" s="15">
        <v>41759</v>
      </c>
      <c r="B11" s="10">
        <f>[1]TotalCLDisposals_Monitor!$H13</f>
        <v>14</v>
      </c>
      <c r="C11" s="12"/>
    </row>
    <row r="12" spans="1:4">
      <c r="A12" s="15">
        <v>41790</v>
      </c>
      <c r="B12" s="10">
        <f>[1]TotalCLDisposals_Monitor!$H14</f>
        <v>21</v>
      </c>
      <c r="C12" s="12"/>
    </row>
    <row r="13" spans="1:4">
      <c r="A13" s="15">
        <v>41820</v>
      </c>
      <c r="B13" s="10">
        <f>[1]TotalCLDisposals_Monitor!$H15</f>
        <v>9</v>
      </c>
      <c r="C13" s="12"/>
    </row>
    <row r="14" spans="1:4">
      <c r="A14" s="15">
        <v>41851</v>
      </c>
      <c r="B14" s="10">
        <f>[1]TotalCLDisposals_Monitor!$H16</f>
        <v>15</v>
      </c>
      <c r="C14" s="12"/>
    </row>
    <row r="15" spans="1:4">
      <c r="A15" s="15">
        <v>41882</v>
      </c>
      <c r="B15" s="10">
        <f>[1]TotalCLDisposals_Monitor!$H17</f>
        <v>22</v>
      </c>
      <c r="C15" s="12"/>
    </row>
    <row r="16" spans="1:4">
      <c r="A16" s="15">
        <v>41912</v>
      </c>
      <c r="B16" s="10">
        <f>[1]TotalCLDisposals_Monitor!$H18</f>
        <v>24</v>
      </c>
      <c r="C16" s="12"/>
    </row>
    <row r="17" spans="1:3">
      <c r="A17" s="15">
        <v>41943</v>
      </c>
      <c r="B17" s="10">
        <f>[1]TotalCLDisposals_Monitor!$H19</f>
        <v>15</v>
      </c>
      <c r="C17" s="12"/>
    </row>
    <row r="18" spans="1:3">
      <c r="A18" s="15">
        <v>41973</v>
      </c>
      <c r="B18" s="10">
        <f>[1]TotalCLDisposals_Monitor!$H20</f>
        <v>11</v>
      </c>
      <c r="C18" s="12"/>
    </row>
    <row r="19" spans="1:3">
      <c r="A19" s="15">
        <v>42004</v>
      </c>
      <c r="B19" s="10">
        <f>[1]TotalCLDisposals_Monitor!$H21</f>
        <v>20</v>
      </c>
      <c r="C19" s="12"/>
    </row>
    <row r="20" spans="1:3">
      <c r="A20" s="15">
        <v>42035</v>
      </c>
      <c r="B20" s="10">
        <f>[1]TotalCLDisposals_Monitor!$H22</f>
        <v>1</v>
      </c>
      <c r="C20" s="12"/>
    </row>
    <row r="21" spans="1:3">
      <c r="A21" s="15">
        <v>42063</v>
      </c>
      <c r="B21" s="10">
        <f>[1]TotalCLDisposals_Monitor!$H23</f>
        <v>14</v>
      </c>
      <c r="C21" s="12"/>
    </row>
    <row r="22" spans="1:3">
      <c r="A22" s="15">
        <v>42094</v>
      </c>
      <c r="B22" s="10">
        <f>[1]TotalCLDisposals_Monitor!$H24</f>
        <v>13</v>
      </c>
      <c r="C22" s="12"/>
    </row>
    <row r="23" spans="1:3">
      <c r="A23" s="15">
        <v>42124</v>
      </c>
      <c r="B23" s="10">
        <f>[1]TotalCLDisposals_Monitor!$H25</f>
        <v>9</v>
      </c>
      <c r="C23" s="12"/>
    </row>
    <row r="24" spans="1:3">
      <c r="A24" s="15">
        <v>42155</v>
      </c>
      <c r="B24" s="10">
        <f>[1]TotalCLDisposals_Monitor!$H26</f>
        <v>14</v>
      </c>
      <c r="C24" s="12"/>
    </row>
    <row r="25" spans="1:3">
      <c r="A25" s="15">
        <v>42185</v>
      </c>
      <c r="B25" s="10">
        <f>[1]TotalCLDisposals_Monitor!$H27</f>
        <v>7</v>
      </c>
      <c r="C25" s="12"/>
    </row>
    <row r="26" spans="1:3">
      <c r="A26" s="15">
        <v>42216</v>
      </c>
      <c r="B26" s="10">
        <f>[1]TotalCLDisposals_Monitor!$H28</f>
        <v>18</v>
      </c>
      <c r="C26" s="12"/>
    </row>
    <row r="27" spans="1:3">
      <c r="A27" s="15">
        <v>42247</v>
      </c>
      <c r="B27" s="10">
        <f>[1]TotalCLDisposals_Monitor!$H29</f>
        <v>9</v>
      </c>
      <c r="C27" s="12"/>
    </row>
    <row r="28" spans="1:3">
      <c r="A28" s="15">
        <v>42277</v>
      </c>
      <c r="B28" s="10">
        <f>[1]TotalCLDisposals_Monitor!$H30</f>
        <v>17</v>
      </c>
      <c r="C28" s="12"/>
    </row>
    <row r="29" spans="1:3">
      <c r="A29" s="15">
        <v>42308</v>
      </c>
      <c r="B29" s="10">
        <f>[1]TotalCLDisposals_Monitor!$H31</f>
        <v>16</v>
      </c>
      <c r="C29" s="12"/>
    </row>
    <row r="30" spans="1:3">
      <c r="A30" s="15">
        <v>42338</v>
      </c>
      <c r="B30" s="10">
        <f>[1]TotalCLDisposals_Monitor!$H32</f>
        <v>15</v>
      </c>
      <c r="C30" s="12"/>
    </row>
    <row r="31" spans="1:3">
      <c r="A31" s="15">
        <v>42369</v>
      </c>
      <c r="B31" s="10">
        <f>[1]TotalCLDisposals_Monitor!$H33</f>
        <v>22</v>
      </c>
      <c r="C31" s="12"/>
    </row>
    <row r="32" spans="1:3">
      <c r="A32" s="15">
        <v>42400</v>
      </c>
      <c r="B32" s="10">
        <f>[1]TotalCLDisposals_Monitor!$H34</f>
        <v>1</v>
      </c>
      <c r="C32" s="13"/>
    </row>
    <row r="33" spans="1:3">
      <c r="A33" s="15">
        <v>42429</v>
      </c>
      <c r="B33" s="10">
        <f>[1]TotalCLDisposals_Monitor!$H35</f>
        <v>21</v>
      </c>
      <c r="C33" s="13"/>
    </row>
    <row r="34" spans="1:3">
      <c r="A34" s="15">
        <v>42460</v>
      </c>
      <c r="B34" s="10">
        <f>[1]TotalCLDisposals_Monitor!$H36</f>
        <v>12</v>
      </c>
      <c r="C34" s="13"/>
    </row>
    <row r="35" spans="1:3">
      <c r="A35" s="15">
        <v>42490</v>
      </c>
      <c r="B35" s="10">
        <f>[1]TotalCLDisposals_Monitor!$H37</f>
        <v>19</v>
      </c>
      <c r="C35" s="13"/>
    </row>
    <row r="36" spans="1:3">
      <c r="A36" s="15">
        <v>42521</v>
      </c>
      <c r="B36" s="10">
        <f>[1]TotalCLDisposals_Monitor!$H38</f>
        <v>12</v>
      </c>
      <c r="C36" s="13"/>
    </row>
    <row r="37" spans="1:3">
      <c r="A37" s="15">
        <v>42551</v>
      </c>
      <c r="B37" s="10">
        <f>[1]TotalCLDisposals_Monitor!$H39</f>
        <v>21</v>
      </c>
      <c r="C37" s="13"/>
    </row>
    <row r="38" spans="1:3">
      <c r="A38" s="15">
        <v>42582</v>
      </c>
      <c r="B38" s="10">
        <f>[1]TotalCLDisposals_Monitor!$H40</f>
        <v>21</v>
      </c>
      <c r="C38" s="13"/>
    </row>
    <row r="39" spans="1:3">
      <c r="A39" s="15">
        <v>42613</v>
      </c>
      <c r="B39" s="10">
        <f>[1]TotalCLDisposals_Monitor!$H41</f>
        <v>12</v>
      </c>
      <c r="C39" s="13"/>
    </row>
    <row r="40" spans="1:3">
      <c r="A40" s="15">
        <v>42643</v>
      </c>
      <c r="B40" s="10">
        <f>[1]TotalCLDisposals_Monitor!$H42</f>
        <v>7</v>
      </c>
      <c r="C40" s="13"/>
    </row>
    <row r="41" spans="1:3">
      <c r="A41" s="15">
        <v>42674</v>
      </c>
      <c r="B41" s="10">
        <f>[1]TotalCLDisposals_Monitor!$H43</f>
        <v>14</v>
      </c>
      <c r="C41" s="13"/>
    </row>
    <row r="42" spans="1:3">
      <c r="A42" s="15">
        <v>42704</v>
      </c>
      <c r="B42" s="10">
        <f>[1]TotalCLDisposals_Monitor!$H44</f>
        <v>13</v>
      </c>
      <c r="C42" s="13"/>
    </row>
    <row r="43" spans="1:3">
      <c r="A43" s="15">
        <v>42735</v>
      </c>
      <c r="B43" s="10">
        <f>[1]TotalCLDisposals_Monitor!$H45</f>
        <v>10</v>
      </c>
      <c r="C43" s="13"/>
    </row>
    <row r="44" spans="1:3">
      <c r="A44" s="15">
        <v>42766</v>
      </c>
      <c r="B44" s="10">
        <f>[1]TotalCLDisposals_Monitor!$H46</f>
        <v>1</v>
      </c>
      <c r="C44" s="13">
        <f>[1]TotalCLDisposals_Monitor!$I46</f>
        <v>1.5</v>
      </c>
    </row>
    <row r="45" spans="1:3">
      <c r="A45" s="15">
        <v>42794</v>
      </c>
      <c r="B45" s="5">
        <v>16</v>
      </c>
      <c r="C45" s="13">
        <f>[1]TotalCLDisposals_Monitor!$I47</f>
        <v>21.5</v>
      </c>
    </row>
    <row r="46" spans="1:3">
      <c r="A46" s="15">
        <v>42825</v>
      </c>
      <c r="B46" s="5">
        <v>13</v>
      </c>
      <c r="C46" s="13">
        <f>[1]TotalCLDisposals_Monitor!$I48</f>
        <v>12.5</v>
      </c>
    </row>
    <row r="47" spans="1:3">
      <c r="A47" s="15">
        <v>42855</v>
      </c>
      <c r="B47" s="5"/>
      <c r="C47" s="13">
        <f>[1]TotalCLDisposals_Monitor!$I49</f>
        <v>19.5</v>
      </c>
    </row>
    <row r="48" spans="1:3">
      <c r="A48" s="15">
        <v>42886</v>
      </c>
      <c r="B48" s="5"/>
      <c r="C48" s="13">
        <f>[1]TotalCLDisposals_Monitor!$I50</f>
        <v>12.5</v>
      </c>
    </row>
    <row r="49" spans="1:3">
      <c r="A49" s="15">
        <v>42916</v>
      </c>
      <c r="B49" s="5"/>
      <c r="C49" s="13">
        <f>[1]TotalCLDisposals_Monitor!$I51</f>
        <v>21.5</v>
      </c>
    </row>
    <row r="50" spans="1:3">
      <c r="A50" s="15">
        <v>42947</v>
      </c>
      <c r="B50" s="5"/>
      <c r="C50" s="13">
        <f>[1]TotalCLDisposals_Monitor!$I52</f>
        <v>21.5</v>
      </c>
    </row>
    <row r="51" spans="1:3">
      <c r="A51" s="15">
        <v>42978</v>
      </c>
      <c r="B51" s="5"/>
      <c r="C51" s="13">
        <f>[1]TotalCLDisposals_Monitor!$I53</f>
        <v>12.5</v>
      </c>
    </row>
    <row r="52" spans="1:3">
      <c r="A52" s="15">
        <v>43008</v>
      </c>
      <c r="B52" s="5"/>
      <c r="C52" s="13">
        <f>[1]TotalCLDisposals_Monitor!$I54</f>
        <v>7.5</v>
      </c>
    </row>
    <row r="53" spans="1:3">
      <c r="A53" s="15">
        <v>43039</v>
      </c>
      <c r="B53" s="5"/>
      <c r="C53" s="13">
        <f>[1]TotalCLDisposals_Monitor!$I55</f>
        <v>14.5</v>
      </c>
    </row>
    <row r="54" spans="1:3">
      <c r="A54" s="15">
        <v>43069</v>
      </c>
      <c r="B54" s="5"/>
      <c r="C54" s="13">
        <f>[1]TotalCLDisposals_Monitor!$I56</f>
        <v>13.5</v>
      </c>
    </row>
    <row r="55" spans="1:3">
      <c r="A55" s="15">
        <v>43100</v>
      </c>
      <c r="B55" s="5"/>
      <c r="C55" s="13">
        <f>[1]TotalCLDisposals_Monitor!$I57</f>
        <v>10.5</v>
      </c>
    </row>
    <row r="56" spans="1:3">
      <c r="A56" s="15">
        <v>43131</v>
      </c>
      <c r="B56" s="5"/>
      <c r="C56" s="13">
        <f>[1]TotalCLDisposals_Monitor!$I58</f>
        <v>1.5</v>
      </c>
    </row>
    <row r="57" spans="1:3">
      <c r="A57" s="15">
        <v>43159</v>
      </c>
      <c r="B57" s="5"/>
      <c r="C57" s="13">
        <f>[1]TotalCLDisposals_Monitor!$I59</f>
        <v>21.5</v>
      </c>
    </row>
    <row r="58" spans="1:3">
      <c r="A58" s="15">
        <v>43190</v>
      </c>
      <c r="B58" s="5"/>
      <c r="C58" s="13">
        <f>[1]TotalCLDisposals_Monitor!$I60</f>
        <v>12.5</v>
      </c>
    </row>
    <row r="59" spans="1:3">
      <c r="A59" s="15">
        <v>43220</v>
      </c>
      <c r="B59" s="5"/>
      <c r="C59" s="13">
        <f>[1]TotalCLDisposals_Monitor!$I61</f>
        <v>19.5</v>
      </c>
    </row>
    <row r="60" spans="1:3">
      <c r="A60" s="15">
        <v>43251</v>
      </c>
      <c r="B60" s="5"/>
      <c r="C60" s="13">
        <f>[1]TotalCLDisposals_Monitor!$I62</f>
        <v>12.5</v>
      </c>
    </row>
    <row r="61" spans="1:3">
      <c r="A61" s="15">
        <v>43281</v>
      </c>
      <c r="B61" s="5"/>
      <c r="C61" s="13">
        <f>[1]TotalCLDisposals_Monitor!$I63</f>
        <v>21.5</v>
      </c>
    </row>
    <row r="62" spans="1:3">
      <c r="A62" s="15">
        <v>43312</v>
      </c>
      <c r="B62" s="5"/>
      <c r="C62" s="13">
        <f>[1]TotalCLDisposals_Monitor!$I64</f>
        <v>21.5</v>
      </c>
    </row>
    <row r="63" spans="1:3">
      <c r="A63" s="15">
        <v>43343</v>
      </c>
      <c r="B63" s="5"/>
      <c r="C63" s="13">
        <f>[1]TotalCLDisposals_Monitor!$I65</f>
        <v>12.5</v>
      </c>
    </row>
    <row r="64" spans="1:3">
      <c r="A64" s="15">
        <v>43373</v>
      </c>
      <c r="B64" s="5"/>
      <c r="C64" s="13">
        <f>[1]TotalCLDisposals_Monitor!$I66</f>
        <v>7.5</v>
      </c>
    </row>
    <row r="65" spans="1:3">
      <c r="A65" s="15">
        <v>43404</v>
      </c>
      <c r="B65" s="5"/>
      <c r="C65" s="13">
        <f>[1]TotalCLDisposals_Monitor!$I67</f>
        <v>14.5</v>
      </c>
    </row>
    <row r="66" spans="1:3">
      <c r="A66" s="15">
        <v>43434</v>
      </c>
      <c r="B66" s="5"/>
      <c r="C66" s="13">
        <f>[1]TotalCLDisposals_Monitor!$I68</f>
        <v>13.5</v>
      </c>
    </row>
    <row r="67" spans="1:3">
      <c r="A67" s="15">
        <v>43465</v>
      </c>
      <c r="B67" s="5"/>
      <c r="C67" s="13">
        <f>[1]TotalCLDisposals_Monitor!$I69</f>
        <v>10.5</v>
      </c>
    </row>
    <row r="68" spans="1:3">
      <c r="A68" s="15">
        <v>43496</v>
      </c>
      <c r="B68" s="5"/>
      <c r="C68" s="13">
        <f>[1]TotalCLDisposals_Monitor!$I70</f>
        <v>1.5</v>
      </c>
    </row>
    <row r="69" spans="1:3">
      <c r="A69" s="15">
        <v>43524</v>
      </c>
      <c r="B69" s="5"/>
      <c r="C69" s="13">
        <f>[1]TotalCLDisposals_Monitor!$I71</f>
        <v>21.5</v>
      </c>
    </row>
    <row r="70" spans="1:3">
      <c r="A70" s="15">
        <v>43555</v>
      </c>
      <c r="B70" s="5"/>
      <c r="C70" s="13">
        <f>[1]TotalCLDisposals_Monitor!$I72</f>
        <v>12.5</v>
      </c>
    </row>
    <row r="71" spans="1:3">
      <c r="A71" s="15">
        <v>43585</v>
      </c>
      <c r="B71" s="5"/>
      <c r="C71" s="13">
        <f>[1]TotalCLDisposals_Monitor!$I73</f>
        <v>19.5</v>
      </c>
    </row>
    <row r="72" spans="1:3">
      <c r="A72" s="15">
        <v>43616</v>
      </c>
      <c r="B72" s="5"/>
      <c r="C72" s="13">
        <f>[1]TotalCLDisposals_Monitor!$I74</f>
        <v>12.5</v>
      </c>
    </row>
    <row r="73" spans="1:3">
      <c r="A73" s="15">
        <v>43646</v>
      </c>
      <c r="B73" s="5"/>
      <c r="C73" s="13">
        <f>[1]TotalCLDisposals_Monitor!$I75</f>
        <v>21.5</v>
      </c>
    </row>
    <row r="74" spans="1:3">
      <c r="A74" s="15">
        <v>43677</v>
      </c>
      <c r="B74" s="5"/>
      <c r="C74" s="13">
        <f>[1]TotalCLDisposals_Monitor!$I76</f>
        <v>21.5</v>
      </c>
    </row>
    <row r="75" spans="1:3">
      <c r="A75" s="15">
        <v>43708</v>
      </c>
      <c r="B75" s="5"/>
      <c r="C75" s="13">
        <f>[1]TotalCLDisposals_Monitor!$I77</f>
        <v>12.5</v>
      </c>
    </row>
    <row r="76" spans="1:3">
      <c r="A76" s="15">
        <v>43738</v>
      </c>
      <c r="B76" s="5"/>
      <c r="C76" s="13">
        <f>[1]TotalCLDisposals_Monitor!$I78</f>
        <v>7.5</v>
      </c>
    </row>
    <row r="77" spans="1:3">
      <c r="A77" s="15">
        <v>43769</v>
      </c>
      <c r="B77" s="5"/>
      <c r="C77" s="13">
        <f>[1]TotalCLDisposals_Monitor!$I79</f>
        <v>14.5</v>
      </c>
    </row>
    <row r="78" spans="1:3">
      <c r="A78" s="15">
        <v>43799</v>
      </c>
      <c r="B78" s="5"/>
      <c r="C78" s="13">
        <f>[1]TotalCLDisposals_Monitor!$I80</f>
        <v>13.5</v>
      </c>
    </row>
    <row r="79" spans="1:3">
      <c r="A79" s="15">
        <v>43830</v>
      </c>
      <c r="B79" s="5"/>
      <c r="C79" s="13">
        <f>[1]TotalCLDisposals_Monitor!$I81</f>
        <v>10.5</v>
      </c>
    </row>
    <row r="80" spans="1:3">
      <c r="A80" s="1">
        <v>43861</v>
      </c>
      <c r="C80" s="13">
        <f>[1]TotalCLDisposals_Monitor!$I82</f>
        <v>1.5</v>
      </c>
    </row>
    <row r="81" spans="1:3">
      <c r="A81" s="1">
        <v>43890</v>
      </c>
      <c r="C81" s="13">
        <f>[1]TotalCLDisposals_Monitor!$I83</f>
        <v>21.5</v>
      </c>
    </row>
    <row r="82" spans="1:3">
      <c r="A82" s="1">
        <v>43921</v>
      </c>
      <c r="C82" s="13">
        <f>[1]TotalCLDisposals_Monitor!$I84</f>
        <v>12.5</v>
      </c>
    </row>
    <row r="83" spans="1:3">
      <c r="A83" s="1">
        <v>43951</v>
      </c>
      <c r="C83" s="13">
        <f>[1]TotalCLDisposals_Monitor!$I85</f>
        <v>19.5</v>
      </c>
    </row>
    <row r="84" spans="1:3">
      <c r="A84" s="1">
        <v>43982</v>
      </c>
      <c r="C84" s="13">
        <f>[1]TotalCLDisposals_Monitor!$I86</f>
        <v>12.5</v>
      </c>
    </row>
    <row r="85" spans="1:3">
      <c r="A85" s="1">
        <v>44012</v>
      </c>
      <c r="C85" s="13">
        <f>[1]TotalCLDisposals_Monitor!$I87</f>
        <v>21.5</v>
      </c>
    </row>
    <row r="86" spans="1:3">
      <c r="A86" s="1">
        <v>44043</v>
      </c>
      <c r="C86" s="13">
        <f>[1]TotalCLDisposals_Monitor!$I88</f>
        <v>21.5</v>
      </c>
    </row>
    <row r="87" spans="1:3">
      <c r="A87" s="1">
        <v>44074</v>
      </c>
      <c r="C87" s="13">
        <f>[1]TotalCLDisposals_Monitor!$I89</f>
        <v>12.5</v>
      </c>
    </row>
    <row r="88" spans="1:3">
      <c r="A88" s="1">
        <v>44104</v>
      </c>
      <c r="C88" s="13">
        <f>[1]TotalCLDisposals_Monitor!$I90</f>
        <v>7.5</v>
      </c>
    </row>
    <row r="89" spans="1:3">
      <c r="A89" s="1">
        <v>44135</v>
      </c>
      <c r="C89" s="13">
        <f>[1]TotalCLDisposals_Monitor!$I91</f>
        <v>14.5</v>
      </c>
    </row>
    <row r="90" spans="1:3">
      <c r="A90" s="1">
        <v>44165</v>
      </c>
      <c r="C90" s="13">
        <f>[1]TotalCLDisposals_Monitor!$I92</f>
        <v>13.5</v>
      </c>
    </row>
    <row r="91" spans="1:3">
      <c r="A91" s="1">
        <v>44196</v>
      </c>
      <c r="C91" s="13">
        <f>[1]TotalCLDisposals_Monitor!$I93</f>
        <v>10.5</v>
      </c>
    </row>
    <row r="92" spans="1:3">
      <c r="A92" s="1">
        <v>44227</v>
      </c>
      <c r="C92" s="13">
        <f>[1]TotalCLDisposals_Monitor!$I94</f>
        <v>1.5</v>
      </c>
    </row>
    <row r="93" spans="1:3">
      <c r="A93" s="1">
        <v>44255</v>
      </c>
      <c r="C93" s="13">
        <f>[1]TotalCLDisposals_Monitor!$I95</f>
        <v>21.5</v>
      </c>
    </row>
    <row r="94" spans="1:3">
      <c r="A94" s="1">
        <v>44286</v>
      </c>
      <c r="C94" s="13">
        <f>[1]TotalCLDisposals_Monitor!$I96</f>
        <v>12.5</v>
      </c>
    </row>
    <row r="95" spans="1:3">
      <c r="A95" s="1">
        <v>44316</v>
      </c>
      <c r="C95" s="13">
        <f>[1]TotalCLDisposals_Monitor!$I97</f>
        <v>19.5</v>
      </c>
    </row>
    <row r="96" spans="1:3">
      <c r="A96" s="1">
        <v>44347</v>
      </c>
      <c r="C96" s="13">
        <f>[1]TotalCLDisposals_Monitor!$I98</f>
        <v>12.5</v>
      </c>
    </row>
    <row r="97" spans="1:3">
      <c r="A97" s="1">
        <v>44377</v>
      </c>
      <c r="C97" s="13">
        <f>[1]TotalCLDisposals_Monitor!$I99</f>
        <v>21.5</v>
      </c>
    </row>
    <row r="98" spans="1:3">
      <c r="A98" s="1">
        <v>44408</v>
      </c>
      <c r="C98" s="13">
        <f>[1]TotalCLDisposals_Monitor!$I100</f>
        <v>21.5</v>
      </c>
    </row>
    <row r="99" spans="1:3">
      <c r="A99" s="1">
        <v>44439</v>
      </c>
      <c r="C99" s="13">
        <f>[1]TotalCLDisposals_Monitor!$I101</f>
        <v>12.5</v>
      </c>
    </row>
    <row r="100" spans="1:3">
      <c r="A100" s="1">
        <v>44469</v>
      </c>
      <c r="C100" s="13">
        <f>[1]TotalCLDisposals_Monitor!$I102</f>
        <v>7.5</v>
      </c>
    </row>
    <row r="101" spans="1:3">
      <c r="A101" s="1">
        <v>44500</v>
      </c>
      <c r="C101" s="13">
        <f>[1]TotalCLDisposals_Monitor!$I103</f>
        <v>14.5</v>
      </c>
    </row>
    <row r="102" spans="1:3">
      <c r="A102" s="1">
        <v>44530</v>
      </c>
      <c r="C102" s="13">
        <f>[1]TotalCLDisposals_Monitor!$I104</f>
        <v>13.5</v>
      </c>
    </row>
    <row r="103" spans="1:3">
      <c r="A103" s="1">
        <v>44561</v>
      </c>
      <c r="C103" s="13">
        <f>[1]TotalCLDisposals_Monitor!$I105</f>
        <v>10.5</v>
      </c>
    </row>
  </sheetData>
  <conditionalFormatting sqref="A2:A79">
    <cfRule type="expression" dxfId="6" priority="3" stopIfTrue="1">
      <formula>$F5="Total"</formula>
    </cfRule>
  </conditionalFormatting>
  <conditionalFormatting sqref="A68:A78">
    <cfRule type="expression" dxfId="5" priority="1" stopIfTrue="1">
      <formula>$F71="Total"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9"/>
  <sheetViews>
    <sheetView workbookViewId="0">
      <pane xSplit="1" ySplit="2" topLeftCell="B3" activePane="bottomRight" state="frozen"/>
      <selection activeCell="D41" sqref="D41"/>
      <selection pane="topRight" activeCell="D41" sqref="D41"/>
      <selection pane="bottomLeft" activeCell="D41" sqref="D41"/>
      <selection pane="bottomRight" activeCell="D1" sqref="D1"/>
    </sheetView>
  </sheetViews>
  <sheetFormatPr defaultColWidth="8.75" defaultRowHeight="14.25"/>
  <cols>
    <col min="1" max="1" width="8.75" style="9" customWidth="1"/>
    <col min="2" max="3" width="9" style="9" customWidth="1"/>
    <col min="4" max="16384" width="8.75" style="8"/>
  </cols>
  <sheetData>
    <row r="1" spans="1:4" ht="76.5">
      <c r="A1" s="6" t="s">
        <v>0</v>
      </c>
      <c r="B1" s="7" t="s">
        <v>1</v>
      </c>
      <c r="C1" s="26" t="s">
        <v>16</v>
      </c>
      <c r="D1" s="32"/>
    </row>
    <row r="2" spans="1:4">
      <c r="A2" s="14">
        <v>37955</v>
      </c>
      <c r="B2" s="5">
        <v>46</v>
      </c>
      <c r="C2" s="11"/>
    </row>
    <row r="3" spans="1:4">
      <c r="A3" s="15">
        <v>37986</v>
      </c>
      <c r="B3" s="5">
        <v>40</v>
      </c>
      <c r="C3" s="12"/>
    </row>
    <row r="4" spans="1:4">
      <c r="A4" s="15">
        <v>38017</v>
      </c>
      <c r="B4" s="5">
        <v>0</v>
      </c>
      <c r="C4" s="12"/>
    </row>
    <row r="5" spans="1:4">
      <c r="A5" s="15">
        <v>38046</v>
      </c>
      <c r="B5" s="5">
        <v>20</v>
      </c>
      <c r="C5" s="12"/>
    </row>
    <row r="6" spans="1:4">
      <c r="A6" s="15">
        <v>38077</v>
      </c>
      <c r="B6" s="5">
        <v>59</v>
      </c>
      <c r="C6" s="12"/>
    </row>
    <row r="7" spans="1:4">
      <c r="A7" s="15">
        <v>38107</v>
      </c>
      <c r="B7" s="5">
        <v>23</v>
      </c>
      <c r="C7" s="12"/>
    </row>
    <row r="8" spans="1:4">
      <c r="A8" s="15">
        <v>38138</v>
      </c>
      <c r="B8" s="5">
        <v>40</v>
      </c>
      <c r="C8" s="12"/>
    </row>
    <row r="9" spans="1:4">
      <c r="A9" s="15">
        <v>38168</v>
      </c>
      <c r="B9" s="5">
        <v>49</v>
      </c>
      <c r="C9" s="12"/>
    </row>
    <row r="10" spans="1:4">
      <c r="A10" s="15">
        <v>38199</v>
      </c>
      <c r="B10" s="5">
        <v>45</v>
      </c>
      <c r="C10" s="12"/>
    </row>
    <row r="11" spans="1:4">
      <c r="A11" s="15">
        <v>38230</v>
      </c>
      <c r="B11" s="5">
        <v>51</v>
      </c>
      <c r="C11" s="12"/>
    </row>
    <row r="12" spans="1:4">
      <c r="A12" s="15">
        <v>38260</v>
      </c>
      <c r="B12" s="5">
        <v>57</v>
      </c>
      <c r="C12" s="12"/>
    </row>
    <row r="13" spans="1:4">
      <c r="A13" s="15">
        <v>38291</v>
      </c>
      <c r="B13" s="5">
        <v>51</v>
      </c>
      <c r="C13" s="12"/>
    </row>
    <row r="14" spans="1:4">
      <c r="A14" s="15">
        <v>38321</v>
      </c>
      <c r="B14" s="5">
        <v>48</v>
      </c>
      <c r="C14" s="12"/>
    </row>
    <row r="15" spans="1:4">
      <c r="A15" s="15">
        <v>38352</v>
      </c>
      <c r="B15" s="5">
        <v>40</v>
      </c>
      <c r="C15" s="12"/>
    </row>
    <row r="16" spans="1:4">
      <c r="A16" s="15">
        <v>38383</v>
      </c>
      <c r="B16" s="5">
        <v>0</v>
      </c>
      <c r="C16" s="12"/>
    </row>
    <row r="17" spans="1:3">
      <c r="A17" s="15">
        <v>38411</v>
      </c>
      <c r="B17" s="5">
        <v>61</v>
      </c>
      <c r="C17" s="12"/>
    </row>
    <row r="18" spans="1:3">
      <c r="A18" s="15">
        <v>38442</v>
      </c>
      <c r="B18" s="5">
        <v>44</v>
      </c>
      <c r="C18" s="12"/>
    </row>
    <row r="19" spans="1:3">
      <c r="A19" s="15">
        <v>38472</v>
      </c>
      <c r="B19" s="5">
        <v>46</v>
      </c>
      <c r="C19" s="12"/>
    </row>
    <row r="20" spans="1:3">
      <c r="A20" s="15">
        <v>38503</v>
      </c>
      <c r="B20" s="5">
        <v>72</v>
      </c>
      <c r="C20" s="12"/>
    </row>
    <row r="21" spans="1:3">
      <c r="A21" s="15">
        <v>38533</v>
      </c>
      <c r="B21" s="5">
        <v>38</v>
      </c>
      <c r="C21" s="12"/>
    </row>
    <row r="22" spans="1:3">
      <c r="A22" s="15">
        <v>38564</v>
      </c>
      <c r="B22" s="5">
        <v>15</v>
      </c>
      <c r="C22" s="12"/>
    </row>
    <row r="23" spans="1:3">
      <c r="A23" s="15">
        <v>38595</v>
      </c>
      <c r="B23" s="5">
        <v>43</v>
      </c>
      <c r="C23" s="12"/>
    </row>
    <row r="24" spans="1:3">
      <c r="A24" s="15">
        <v>38625</v>
      </c>
      <c r="B24" s="5">
        <v>19</v>
      </c>
      <c r="C24" s="12"/>
    </row>
    <row r="25" spans="1:3">
      <c r="A25" s="15">
        <v>38656</v>
      </c>
      <c r="B25" s="5">
        <v>38</v>
      </c>
      <c r="C25" s="12"/>
    </row>
    <row r="26" spans="1:3">
      <c r="A26" s="15">
        <v>38686</v>
      </c>
      <c r="B26" s="5">
        <v>61</v>
      </c>
      <c r="C26" s="12"/>
    </row>
    <row r="27" spans="1:3">
      <c r="A27" s="15">
        <v>38717</v>
      </c>
      <c r="B27" s="5">
        <v>29</v>
      </c>
      <c r="C27" s="12"/>
    </row>
    <row r="28" spans="1:3">
      <c r="A28" s="15">
        <v>38748</v>
      </c>
      <c r="B28" s="5">
        <v>6</v>
      </c>
      <c r="C28" s="12"/>
    </row>
    <row r="29" spans="1:3">
      <c r="A29" s="15">
        <v>38776</v>
      </c>
      <c r="B29" s="5">
        <v>31</v>
      </c>
      <c r="C29" s="12"/>
    </row>
    <row r="30" spans="1:3">
      <c r="A30" s="15">
        <v>38807</v>
      </c>
      <c r="B30" s="5">
        <v>54</v>
      </c>
      <c r="C30" s="12"/>
    </row>
    <row r="31" spans="1:3">
      <c r="A31" s="15">
        <v>38837</v>
      </c>
      <c r="B31" s="5">
        <v>38</v>
      </c>
      <c r="C31" s="12"/>
    </row>
    <row r="32" spans="1:3">
      <c r="A32" s="15">
        <v>38868</v>
      </c>
      <c r="B32" s="5">
        <v>62</v>
      </c>
      <c r="C32" s="12"/>
    </row>
    <row r="33" spans="1:3">
      <c r="A33" s="15">
        <v>38898</v>
      </c>
      <c r="B33" s="5">
        <v>55</v>
      </c>
      <c r="C33" s="12"/>
    </row>
    <row r="34" spans="1:3">
      <c r="A34" s="15">
        <v>38929</v>
      </c>
      <c r="B34" s="5">
        <v>47</v>
      </c>
      <c r="C34" s="12"/>
    </row>
    <row r="35" spans="1:3">
      <c r="A35" s="15">
        <v>38960</v>
      </c>
      <c r="B35" s="5">
        <v>76</v>
      </c>
      <c r="C35" s="12"/>
    </row>
    <row r="36" spans="1:3">
      <c r="A36" s="15">
        <v>38990</v>
      </c>
      <c r="B36" s="5">
        <v>19</v>
      </c>
      <c r="C36" s="12"/>
    </row>
    <row r="37" spans="1:3">
      <c r="A37" s="15">
        <v>39021</v>
      </c>
      <c r="B37" s="5">
        <v>54</v>
      </c>
      <c r="C37" s="12"/>
    </row>
    <row r="38" spans="1:3">
      <c r="A38" s="15">
        <v>39051</v>
      </c>
      <c r="B38" s="5">
        <v>63</v>
      </c>
      <c r="C38" s="12"/>
    </row>
    <row r="39" spans="1:3">
      <c r="A39" s="15">
        <v>39082</v>
      </c>
      <c r="B39" s="5">
        <v>11</v>
      </c>
      <c r="C39" s="12"/>
    </row>
    <row r="40" spans="1:3">
      <c r="A40" s="15">
        <v>39113</v>
      </c>
      <c r="B40" s="5">
        <v>0</v>
      </c>
      <c r="C40" s="12"/>
    </row>
    <row r="41" spans="1:3">
      <c r="A41" s="15">
        <v>39141</v>
      </c>
      <c r="B41" s="5">
        <v>66</v>
      </c>
      <c r="C41" s="12"/>
    </row>
    <row r="42" spans="1:3">
      <c r="A42" s="15">
        <v>39172</v>
      </c>
      <c r="B42" s="5">
        <v>79</v>
      </c>
      <c r="C42" s="12"/>
    </row>
    <row r="43" spans="1:3">
      <c r="A43" s="15">
        <v>39202</v>
      </c>
      <c r="B43" s="5">
        <v>31</v>
      </c>
      <c r="C43" s="12"/>
    </row>
    <row r="44" spans="1:3">
      <c r="A44" s="15">
        <v>39233</v>
      </c>
      <c r="B44" s="5">
        <v>37</v>
      </c>
      <c r="C44" s="12"/>
    </row>
    <row r="45" spans="1:3">
      <c r="A45" s="15">
        <v>39263</v>
      </c>
      <c r="B45" s="5">
        <v>41</v>
      </c>
      <c r="C45" s="12"/>
    </row>
    <row r="46" spans="1:3">
      <c r="A46" s="15">
        <v>39294</v>
      </c>
      <c r="B46" s="5">
        <v>72</v>
      </c>
      <c r="C46" s="12"/>
    </row>
    <row r="47" spans="1:3">
      <c r="A47" s="15">
        <v>39325</v>
      </c>
      <c r="B47" s="5">
        <v>39</v>
      </c>
      <c r="C47" s="12"/>
    </row>
    <row r="48" spans="1:3">
      <c r="A48" s="15">
        <v>39355</v>
      </c>
      <c r="B48" s="5">
        <v>35</v>
      </c>
      <c r="C48" s="12"/>
    </row>
    <row r="49" spans="1:3">
      <c r="A49" s="15">
        <v>39386</v>
      </c>
      <c r="B49" s="5">
        <v>48</v>
      </c>
      <c r="C49" s="12"/>
    </row>
    <row r="50" spans="1:3">
      <c r="A50" s="15">
        <v>39416</v>
      </c>
      <c r="B50" s="5">
        <v>58</v>
      </c>
      <c r="C50" s="12"/>
    </row>
    <row r="51" spans="1:3">
      <c r="A51" s="15">
        <v>39447</v>
      </c>
      <c r="B51" s="5">
        <v>7</v>
      </c>
      <c r="C51" s="12"/>
    </row>
    <row r="52" spans="1:3">
      <c r="A52" s="15">
        <v>39478</v>
      </c>
      <c r="B52" s="5">
        <v>5</v>
      </c>
      <c r="C52" s="12"/>
    </row>
    <row r="53" spans="1:3">
      <c r="A53" s="15">
        <v>39507</v>
      </c>
      <c r="B53" s="5">
        <v>50</v>
      </c>
      <c r="C53" s="12"/>
    </row>
    <row r="54" spans="1:3">
      <c r="A54" s="15">
        <v>39538</v>
      </c>
      <c r="B54" s="5">
        <v>22</v>
      </c>
      <c r="C54" s="12"/>
    </row>
    <row r="55" spans="1:3">
      <c r="A55" s="15">
        <v>39568</v>
      </c>
      <c r="B55" s="5">
        <v>32</v>
      </c>
      <c r="C55" s="12"/>
    </row>
    <row r="56" spans="1:3">
      <c r="A56" s="15">
        <v>39599</v>
      </c>
      <c r="B56" s="5">
        <v>42</v>
      </c>
      <c r="C56" s="12"/>
    </row>
    <row r="57" spans="1:3">
      <c r="A57" s="15">
        <v>39629</v>
      </c>
      <c r="B57" s="5">
        <v>55</v>
      </c>
      <c r="C57" s="12"/>
    </row>
    <row r="58" spans="1:3">
      <c r="A58" s="15">
        <v>39660</v>
      </c>
      <c r="B58" s="5">
        <v>78</v>
      </c>
      <c r="C58" s="12"/>
    </row>
    <row r="59" spans="1:3">
      <c r="A59" s="15">
        <v>39691</v>
      </c>
      <c r="B59" s="5">
        <v>50</v>
      </c>
      <c r="C59" s="12"/>
    </row>
    <row r="60" spans="1:3">
      <c r="A60" s="15">
        <v>39721</v>
      </c>
      <c r="B60" s="5">
        <v>45</v>
      </c>
      <c r="C60" s="12"/>
    </row>
    <row r="61" spans="1:3">
      <c r="A61" s="15">
        <v>39752</v>
      </c>
      <c r="B61" s="5">
        <v>51</v>
      </c>
      <c r="C61" s="12"/>
    </row>
    <row r="62" spans="1:3">
      <c r="A62" s="15">
        <v>39782</v>
      </c>
      <c r="B62" s="5">
        <v>63</v>
      </c>
      <c r="C62" s="12"/>
    </row>
    <row r="63" spans="1:3">
      <c r="A63" s="15">
        <v>39813</v>
      </c>
      <c r="B63" s="5">
        <v>12</v>
      </c>
      <c r="C63" s="12"/>
    </row>
    <row r="64" spans="1:3">
      <c r="A64" s="15">
        <v>39844</v>
      </c>
      <c r="B64" s="5">
        <v>5</v>
      </c>
      <c r="C64" s="12"/>
    </row>
    <row r="65" spans="1:3">
      <c r="A65" s="15">
        <v>39872</v>
      </c>
      <c r="B65" s="5">
        <v>71</v>
      </c>
      <c r="C65" s="12"/>
    </row>
    <row r="66" spans="1:3">
      <c r="A66" s="15">
        <v>39903</v>
      </c>
      <c r="B66" s="5">
        <v>44</v>
      </c>
      <c r="C66" s="12"/>
    </row>
    <row r="67" spans="1:3">
      <c r="A67" s="15">
        <v>39933</v>
      </c>
      <c r="B67" s="5">
        <v>44</v>
      </c>
      <c r="C67" s="12"/>
    </row>
    <row r="68" spans="1:3">
      <c r="A68" s="15">
        <v>39964</v>
      </c>
      <c r="B68" s="5">
        <v>38</v>
      </c>
      <c r="C68" s="12"/>
    </row>
    <row r="69" spans="1:3">
      <c r="A69" s="15">
        <v>39994</v>
      </c>
      <c r="B69" s="5">
        <v>43</v>
      </c>
      <c r="C69" s="12"/>
    </row>
    <row r="70" spans="1:3">
      <c r="A70" s="15">
        <v>40025</v>
      </c>
      <c r="B70" s="5">
        <v>70</v>
      </c>
      <c r="C70" s="12"/>
    </row>
    <row r="71" spans="1:3">
      <c r="A71" s="15">
        <v>40056</v>
      </c>
      <c r="B71" s="5">
        <v>38</v>
      </c>
      <c r="C71" s="12"/>
    </row>
    <row r="72" spans="1:3">
      <c r="A72" s="15">
        <v>40086</v>
      </c>
      <c r="B72" s="5">
        <v>49</v>
      </c>
      <c r="C72" s="12"/>
    </row>
    <row r="73" spans="1:3">
      <c r="A73" s="15">
        <v>40117</v>
      </c>
      <c r="B73" s="5">
        <v>70</v>
      </c>
      <c r="C73" s="12"/>
    </row>
    <row r="74" spans="1:3">
      <c r="A74" s="15">
        <v>40147</v>
      </c>
      <c r="B74" s="5">
        <v>41</v>
      </c>
      <c r="C74" s="12"/>
    </row>
    <row r="75" spans="1:3">
      <c r="A75" s="15">
        <v>40178</v>
      </c>
      <c r="B75" s="5">
        <v>5</v>
      </c>
      <c r="C75" s="12"/>
    </row>
    <row r="76" spans="1:3">
      <c r="A76" s="15">
        <v>40209</v>
      </c>
      <c r="B76" s="5">
        <v>7</v>
      </c>
      <c r="C76" s="12"/>
    </row>
    <row r="77" spans="1:3">
      <c r="A77" s="15">
        <v>40237</v>
      </c>
      <c r="B77" s="5">
        <v>64</v>
      </c>
      <c r="C77" s="12"/>
    </row>
    <row r="78" spans="1:3">
      <c r="A78" s="15">
        <v>40268</v>
      </c>
      <c r="B78" s="5">
        <v>55</v>
      </c>
      <c r="C78" s="12"/>
    </row>
    <row r="79" spans="1:3">
      <c r="A79" s="15">
        <v>40298</v>
      </c>
      <c r="B79" s="5">
        <v>50</v>
      </c>
      <c r="C79" s="12"/>
    </row>
    <row r="80" spans="1:3">
      <c r="A80" s="15">
        <v>40329</v>
      </c>
      <c r="B80" s="5">
        <v>62</v>
      </c>
      <c r="C80" s="12"/>
    </row>
    <row r="81" spans="1:3">
      <c r="A81" s="15">
        <v>40359</v>
      </c>
      <c r="B81" s="5">
        <v>49</v>
      </c>
      <c r="C81" s="12"/>
    </row>
    <row r="82" spans="1:3">
      <c r="A82" s="15">
        <v>40390</v>
      </c>
      <c r="B82" s="5">
        <v>55</v>
      </c>
      <c r="C82" s="12"/>
    </row>
    <row r="83" spans="1:3">
      <c r="A83" s="15">
        <v>40421</v>
      </c>
      <c r="B83" s="5">
        <v>31</v>
      </c>
      <c r="C83" s="12"/>
    </row>
    <row r="84" spans="1:3">
      <c r="A84" s="15">
        <v>40451</v>
      </c>
      <c r="B84" s="5">
        <v>65</v>
      </c>
      <c r="C84" s="12"/>
    </row>
    <row r="85" spans="1:3">
      <c r="A85" s="15">
        <v>40482</v>
      </c>
      <c r="B85" s="5">
        <v>29</v>
      </c>
      <c r="C85" s="12"/>
    </row>
    <row r="86" spans="1:3">
      <c r="A86" s="15">
        <v>40512</v>
      </c>
      <c r="B86" s="5">
        <v>81</v>
      </c>
      <c r="C86" s="12"/>
    </row>
    <row r="87" spans="1:3">
      <c r="A87" s="15">
        <v>40543</v>
      </c>
      <c r="B87" s="5">
        <v>5</v>
      </c>
      <c r="C87" s="12"/>
    </row>
    <row r="88" spans="1:3">
      <c r="A88" s="15">
        <v>40574</v>
      </c>
      <c r="B88" s="5">
        <v>9</v>
      </c>
      <c r="C88" s="12"/>
    </row>
    <row r="89" spans="1:3">
      <c r="A89" s="15">
        <v>40602</v>
      </c>
      <c r="B89" s="5">
        <v>69</v>
      </c>
      <c r="C89" s="12"/>
    </row>
    <row r="90" spans="1:3">
      <c r="A90" s="15">
        <v>40633</v>
      </c>
      <c r="B90" s="5">
        <v>104</v>
      </c>
      <c r="C90" s="12"/>
    </row>
    <row r="91" spans="1:3">
      <c r="A91" s="15">
        <v>40663</v>
      </c>
      <c r="B91" s="5">
        <v>21</v>
      </c>
      <c r="C91" s="12"/>
    </row>
    <row r="92" spans="1:3">
      <c r="A92" s="15">
        <v>40694</v>
      </c>
      <c r="B92" s="5">
        <v>72</v>
      </c>
      <c r="C92" s="12"/>
    </row>
    <row r="93" spans="1:3">
      <c r="A93" s="15">
        <v>40724</v>
      </c>
      <c r="B93" s="5">
        <v>44</v>
      </c>
      <c r="C93" s="12"/>
    </row>
    <row r="94" spans="1:3">
      <c r="A94" s="15">
        <v>40755</v>
      </c>
      <c r="B94" s="5">
        <v>55</v>
      </c>
      <c r="C94" s="13"/>
    </row>
    <row r="95" spans="1:3">
      <c r="A95" s="15">
        <v>40786</v>
      </c>
      <c r="B95" s="5">
        <v>71</v>
      </c>
      <c r="C95" s="13"/>
    </row>
    <row r="96" spans="1:3">
      <c r="A96" s="15">
        <v>40816</v>
      </c>
      <c r="B96" s="5">
        <v>69</v>
      </c>
      <c r="C96" s="13"/>
    </row>
    <row r="97" spans="1:3">
      <c r="A97" s="15">
        <v>40847</v>
      </c>
      <c r="B97" s="5">
        <v>23</v>
      </c>
      <c r="C97" s="13"/>
    </row>
    <row r="98" spans="1:3">
      <c r="A98" s="15">
        <v>40877</v>
      </c>
      <c r="B98" s="5">
        <v>79</v>
      </c>
      <c r="C98" s="13"/>
    </row>
    <row r="99" spans="1:3">
      <c r="A99" s="15">
        <v>40908</v>
      </c>
      <c r="B99" s="5">
        <v>7</v>
      </c>
      <c r="C99" s="13"/>
    </row>
    <row r="100" spans="1:3">
      <c r="A100" s="15">
        <v>40939</v>
      </c>
      <c r="B100" s="5">
        <v>6</v>
      </c>
      <c r="C100" s="13"/>
    </row>
    <row r="101" spans="1:3">
      <c r="A101" s="15">
        <v>40968</v>
      </c>
      <c r="B101" s="5">
        <v>79</v>
      </c>
      <c r="C101" s="13"/>
    </row>
    <row r="102" spans="1:3">
      <c r="A102" s="15">
        <v>40999</v>
      </c>
      <c r="B102" s="5">
        <v>55</v>
      </c>
      <c r="C102" s="13"/>
    </row>
    <row r="103" spans="1:3">
      <c r="A103" s="15">
        <v>41029</v>
      </c>
      <c r="B103" s="5">
        <v>13</v>
      </c>
      <c r="C103" s="13"/>
    </row>
    <row r="104" spans="1:3">
      <c r="A104" s="15">
        <v>41060</v>
      </c>
      <c r="B104" s="5">
        <v>45</v>
      </c>
      <c r="C104" s="13"/>
    </row>
    <row r="105" spans="1:3">
      <c r="A105" s="15">
        <v>41090</v>
      </c>
      <c r="B105" s="5">
        <v>47</v>
      </c>
      <c r="C105" s="13"/>
    </row>
    <row r="106" spans="1:3">
      <c r="A106" s="15">
        <v>41121</v>
      </c>
      <c r="B106" s="5">
        <v>48</v>
      </c>
      <c r="C106" s="13"/>
    </row>
    <row r="107" spans="1:3">
      <c r="A107" s="15">
        <v>41152</v>
      </c>
      <c r="B107" s="5">
        <v>67</v>
      </c>
      <c r="C107" s="13"/>
    </row>
    <row r="108" spans="1:3">
      <c r="A108" s="15">
        <v>41182</v>
      </c>
      <c r="B108" s="5">
        <v>54</v>
      </c>
      <c r="C108" s="13"/>
    </row>
    <row r="109" spans="1:3">
      <c r="A109" s="15">
        <v>41213</v>
      </c>
      <c r="B109" s="5">
        <v>71</v>
      </c>
      <c r="C109" s="13"/>
    </row>
    <row r="110" spans="1:3">
      <c r="A110" s="15">
        <v>41243</v>
      </c>
      <c r="B110" s="5">
        <v>62</v>
      </c>
      <c r="C110" s="13"/>
    </row>
    <row r="111" spans="1:3">
      <c r="A111" s="15">
        <v>41274</v>
      </c>
      <c r="B111" s="5">
        <v>14</v>
      </c>
      <c r="C111" s="13"/>
    </row>
    <row r="112" spans="1:3">
      <c r="A112" s="15">
        <v>41305</v>
      </c>
      <c r="B112" s="5">
        <v>6</v>
      </c>
      <c r="C112" s="13"/>
    </row>
    <row r="113" spans="1:3">
      <c r="A113" s="15">
        <v>41333</v>
      </c>
      <c r="B113" s="5">
        <v>42</v>
      </c>
      <c r="C113" s="13"/>
    </row>
    <row r="114" spans="1:3">
      <c r="A114" s="15">
        <v>41364</v>
      </c>
      <c r="B114" s="5">
        <v>48</v>
      </c>
      <c r="C114" s="13"/>
    </row>
    <row r="115" spans="1:3">
      <c r="A115" s="15">
        <v>41394</v>
      </c>
      <c r="B115" s="5">
        <v>43</v>
      </c>
      <c r="C115" s="13"/>
    </row>
    <row r="116" spans="1:3">
      <c r="A116" s="15">
        <v>41425</v>
      </c>
      <c r="B116" s="5">
        <v>72</v>
      </c>
      <c r="C116" s="13"/>
    </row>
    <row r="117" spans="1:3">
      <c r="A117" s="15">
        <v>41455</v>
      </c>
      <c r="B117" s="5">
        <v>57</v>
      </c>
      <c r="C117" s="13"/>
    </row>
    <row r="118" spans="1:3">
      <c r="A118" s="15">
        <v>41486</v>
      </c>
      <c r="B118" s="25">
        <f>[1]TotalCLDisposals_Monitor!$N4</f>
        <v>58</v>
      </c>
      <c r="C118" s="13"/>
    </row>
    <row r="119" spans="1:3">
      <c r="A119" s="15">
        <v>41517</v>
      </c>
      <c r="B119" s="25">
        <f>[1]TotalCLDisposals_Monitor!$N5</f>
        <v>72</v>
      </c>
      <c r="C119" s="13"/>
    </row>
    <row r="120" spans="1:3">
      <c r="A120" s="15">
        <v>41547</v>
      </c>
      <c r="B120" s="25">
        <f>[1]TotalCLDisposals_Monitor!$N6</f>
        <v>64</v>
      </c>
      <c r="C120" s="13"/>
    </row>
    <row r="121" spans="1:3">
      <c r="A121" s="15">
        <v>41578</v>
      </c>
      <c r="B121" s="25">
        <f>[1]TotalCLDisposals_Monitor!$N7</f>
        <v>52</v>
      </c>
      <c r="C121" s="13"/>
    </row>
    <row r="122" spans="1:3">
      <c r="A122" s="15">
        <v>41608</v>
      </c>
      <c r="B122" s="25">
        <f>[1]TotalCLDisposals_Monitor!$N8</f>
        <v>60</v>
      </c>
      <c r="C122" s="13"/>
    </row>
    <row r="123" spans="1:3">
      <c r="A123" s="15">
        <v>41639</v>
      </c>
      <c r="B123" s="25">
        <f>[1]TotalCLDisposals_Monitor!$N9</f>
        <v>12</v>
      </c>
      <c r="C123" s="13"/>
    </row>
    <row r="124" spans="1:3">
      <c r="A124" s="15">
        <v>41670</v>
      </c>
      <c r="B124" s="25">
        <f>[1]TotalCLDisposals_Monitor!$N10</f>
        <v>9</v>
      </c>
      <c r="C124" s="12"/>
    </row>
    <row r="125" spans="1:3">
      <c r="A125" s="15">
        <v>41698</v>
      </c>
      <c r="B125" s="25">
        <f>[1]TotalCLDisposals_Monitor!$N11</f>
        <v>61</v>
      </c>
      <c r="C125" s="12"/>
    </row>
    <row r="126" spans="1:3">
      <c r="A126" s="15">
        <v>41729</v>
      </c>
      <c r="B126" s="25">
        <f>[1]TotalCLDisposals_Monitor!$N12</f>
        <v>64</v>
      </c>
      <c r="C126" s="12"/>
    </row>
    <row r="127" spans="1:3">
      <c r="A127" s="15">
        <v>41759</v>
      </c>
      <c r="B127" s="25">
        <f>[1]TotalCLDisposals_Monitor!$N13</f>
        <v>35</v>
      </c>
      <c r="C127" s="12"/>
    </row>
    <row r="128" spans="1:3">
      <c r="A128" s="15">
        <v>41790</v>
      </c>
      <c r="B128" s="25">
        <f>[1]TotalCLDisposals_Monitor!$N14</f>
        <v>68</v>
      </c>
      <c r="C128" s="12"/>
    </row>
    <row r="129" spans="1:3">
      <c r="A129" s="15">
        <v>41820</v>
      </c>
      <c r="B129" s="25">
        <f>[1]TotalCLDisposals_Monitor!$N15</f>
        <v>46</v>
      </c>
      <c r="C129" s="12"/>
    </row>
    <row r="130" spans="1:3">
      <c r="A130" s="15">
        <v>41851</v>
      </c>
      <c r="B130" s="25">
        <f>[1]TotalCLDisposals_Monitor!$N16</f>
        <v>56</v>
      </c>
      <c r="C130" s="12"/>
    </row>
    <row r="131" spans="1:3">
      <c r="A131" s="15">
        <v>41882</v>
      </c>
      <c r="B131" s="25">
        <f>[1]TotalCLDisposals_Monitor!$N17</f>
        <v>35</v>
      </c>
      <c r="C131" s="12"/>
    </row>
    <row r="132" spans="1:3">
      <c r="A132" s="15">
        <v>41912</v>
      </c>
      <c r="B132" s="25">
        <f>[1]TotalCLDisposals_Monitor!$N18</f>
        <v>38</v>
      </c>
      <c r="C132" s="12"/>
    </row>
    <row r="133" spans="1:3">
      <c r="A133" s="15">
        <v>41943</v>
      </c>
      <c r="B133" s="25">
        <f>[1]TotalCLDisposals_Monitor!$N19</f>
        <v>32</v>
      </c>
      <c r="C133" s="12"/>
    </row>
    <row r="134" spans="1:3">
      <c r="A134" s="15">
        <v>41973</v>
      </c>
      <c r="B134" s="25">
        <f>[1]TotalCLDisposals_Monitor!$N20</f>
        <v>34</v>
      </c>
      <c r="C134" s="12"/>
    </row>
    <row r="135" spans="1:3">
      <c r="A135" s="15">
        <v>42004</v>
      </c>
      <c r="B135" s="25">
        <f>[1]TotalCLDisposals_Monitor!$N21</f>
        <v>12</v>
      </c>
      <c r="C135" s="12"/>
    </row>
    <row r="136" spans="1:3">
      <c r="A136" s="15">
        <v>42035</v>
      </c>
      <c r="B136" s="25">
        <f>[1]TotalCLDisposals_Monitor!$N22</f>
        <v>5</v>
      </c>
      <c r="C136" s="12"/>
    </row>
    <row r="137" spans="1:3">
      <c r="A137" s="15">
        <v>42063</v>
      </c>
      <c r="B137" s="25">
        <f>[1]TotalCLDisposals_Monitor!$N23</f>
        <v>38</v>
      </c>
      <c r="C137" s="12"/>
    </row>
    <row r="138" spans="1:3">
      <c r="A138" s="15">
        <v>42094</v>
      </c>
      <c r="B138" s="25">
        <f>[1]TotalCLDisposals_Monitor!$N24</f>
        <v>50</v>
      </c>
      <c r="C138" s="12"/>
    </row>
    <row r="139" spans="1:3">
      <c r="A139" s="15">
        <v>42124</v>
      </c>
      <c r="B139" s="25">
        <f>[1]TotalCLDisposals_Monitor!$N25</f>
        <v>45</v>
      </c>
      <c r="C139" s="12"/>
    </row>
    <row r="140" spans="1:3">
      <c r="A140" s="15">
        <v>42155</v>
      </c>
      <c r="B140" s="25">
        <f>[1]TotalCLDisposals_Monitor!$N26</f>
        <v>34</v>
      </c>
      <c r="C140" s="12"/>
    </row>
    <row r="141" spans="1:3">
      <c r="A141" s="15">
        <v>42185</v>
      </c>
      <c r="B141" s="25">
        <f>[1]TotalCLDisposals_Monitor!$N27</f>
        <v>71</v>
      </c>
      <c r="C141" s="12"/>
    </row>
    <row r="142" spans="1:3">
      <c r="A142" s="15">
        <v>42216</v>
      </c>
      <c r="B142" s="25">
        <f>[1]TotalCLDisposals_Monitor!$N28</f>
        <v>47</v>
      </c>
      <c r="C142" s="12"/>
    </row>
    <row r="143" spans="1:3">
      <c r="A143" s="15">
        <v>42247</v>
      </c>
      <c r="B143" s="25">
        <f>[1]TotalCLDisposals_Monitor!$N29</f>
        <v>49</v>
      </c>
      <c r="C143" s="12"/>
    </row>
    <row r="144" spans="1:3">
      <c r="A144" s="15">
        <v>42277</v>
      </c>
      <c r="B144" s="25">
        <f>[1]TotalCLDisposals_Monitor!$N30</f>
        <v>42</v>
      </c>
      <c r="C144" s="12"/>
    </row>
    <row r="145" spans="1:3">
      <c r="A145" s="15">
        <v>42308</v>
      </c>
      <c r="B145" s="25">
        <f>[1]TotalCLDisposals_Monitor!$N31</f>
        <v>47</v>
      </c>
      <c r="C145" s="12"/>
    </row>
    <row r="146" spans="1:3">
      <c r="A146" s="15">
        <v>42338</v>
      </c>
      <c r="B146" s="25">
        <f>[1]TotalCLDisposals_Monitor!$N32</f>
        <v>51</v>
      </c>
      <c r="C146" s="12"/>
    </row>
    <row r="147" spans="1:3">
      <c r="A147" s="15">
        <v>42369</v>
      </c>
      <c r="B147" s="25">
        <f>[1]TotalCLDisposals_Monitor!$N33</f>
        <v>11</v>
      </c>
      <c r="C147" s="12"/>
    </row>
    <row r="148" spans="1:3">
      <c r="A148" s="15">
        <v>42400</v>
      </c>
      <c r="B148" s="25">
        <f>[1]TotalCLDisposals_Monitor!$N34</f>
        <v>9</v>
      </c>
      <c r="C148" s="27"/>
    </row>
    <row r="149" spans="1:3">
      <c r="A149" s="15">
        <v>42429</v>
      </c>
      <c r="B149" s="25">
        <f>[1]TotalCLDisposals_Monitor!$N35</f>
        <v>69</v>
      </c>
      <c r="C149" s="27"/>
    </row>
    <row r="150" spans="1:3">
      <c r="A150" s="15">
        <v>42460</v>
      </c>
      <c r="B150" s="25">
        <f>[1]TotalCLDisposals_Monitor!$N36</f>
        <v>53</v>
      </c>
      <c r="C150" s="27"/>
    </row>
    <row r="151" spans="1:3">
      <c r="A151" s="15">
        <v>42490</v>
      </c>
      <c r="B151" s="25">
        <f>[1]TotalCLDisposals_Monitor!$N37</f>
        <v>41</v>
      </c>
      <c r="C151" s="27"/>
    </row>
    <row r="152" spans="1:3">
      <c r="A152" s="15">
        <v>42521</v>
      </c>
      <c r="B152" s="25">
        <f>[1]TotalCLDisposals_Monitor!$N38</f>
        <v>67</v>
      </c>
      <c r="C152" s="27"/>
    </row>
    <row r="153" spans="1:3">
      <c r="A153" s="15">
        <v>42551</v>
      </c>
      <c r="B153" s="25">
        <f>[1]TotalCLDisposals_Monitor!$N39</f>
        <v>45</v>
      </c>
      <c r="C153" s="27"/>
    </row>
    <row r="154" spans="1:3">
      <c r="A154" s="15">
        <v>42582</v>
      </c>
      <c r="B154" s="25">
        <f>[1]TotalCLDisposals_Monitor!$N40</f>
        <v>28</v>
      </c>
      <c r="C154" s="27"/>
    </row>
    <row r="155" spans="1:3">
      <c r="A155" s="15">
        <v>42613</v>
      </c>
      <c r="B155" s="25">
        <f>[1]TotalCLDisposals_Monitor!$N41</f>
        <v>40</v>
      </c>
      <c r="C155" s="27"/>
    </row>
    <row r="156" spans="1:3">
      <c r="A156" s="15">
        <v>42643</v>
      </c>
      <c r="B156" s="25">
        <f>[1]TotalCLDisposals_Monitor!$N42</f>
        <v>53</v>
      </c>
      <c r="C156" s="27"/>
    </row>
    <row r="157" spans="1:3">
      <c r="A157" s="15">
        <v>42674</v>
      </c>
      <c r="B157" s="25">
        <f>[1]TotalCLDisposals_Monitor!$N43</f>
        <v>29</v>
      </c>
      <c r="C157" s="27"/>
    </row>
    <row r="158" spans="1:3">
      <c r="A158" s="15">
        <v>42704</v>
      </c>
      <c r="B158" s="25">
        <f>[1]TotalCLDisposals_Monitor!$N44</f>
        <v>55</v>
      </c>
      <c r="C158" s="27"/>
    </row>
    <row r="159" spans="1:3">
      <c r="A159" s="15">
        <v>42735</v>
      </c>
      <c r="B159" s="25">
        <f>[1]TotalCLDisposals_Monitor!$N45</f>
        <v>14</v>
      </c>
      <c r="C159" s="27"/>
    </row>
    <row r="160" spans="1:3">
      <c r="A160" s="15">
        <v>42766</v>
      </c>
      <c r="B160" s="25">
        <f>[1]TotalCLDisposals_Monitor!$N46</f>
        <v>2</v>
      </c>
      <c r="C160" s="27">
        <f>[1]TotalCLDisposals_Monitor!$O46</f>
        <v>4.6843520876491871</v>
      </c>
    </row>
    <row r="161" spans="1:3">
      <c r="A161" s="15">
        <v>42794</v>
      </c>
      <c r="B161" s="5">
        <v>63</v>
      </c>
      <c r="C161" s="27">
        <f>[1]TotalCLDisposals_Monitor!$O47</f>
        <v>55.581319203373013</v>
      </c>
    </row>
    <row r="162" spans="1:3">
      <c r="A162" s="15">
        <v>42825</v>
      </c>
      <c r="B162" s="5">
        <v>58</v>
      </c>
      <c r="C162" s="27">
        <f>[1]TotalCLDisposals_Monitor!$O48</f>
        <v>54.905372550192638</v>
      </c>
    </row>
    <row r="163" spans="1:3">
      <c r="A163" s="15">
        <v>42855</v>
      </c>
      <c r="B163" s="5"/>
      <c r="C163" s="27">
        <f>[1]TotalCLDisposals_Monitor!$O49</f>
        <v>35.009780722752751</v>
      </c>
    </row>
    <row r="164" spans="1:3">
      <c r="A164" s="15">
        <v>42886</v>
      </c>
      <c r="B164" s="5"/>
      <c r="C164" s="27">
        <f>[1]TotalCLDisposals_Monitor!$O50</f>
        <v>54.652715461002572</v>
      </c>
    </row>
    <row r="165" spans="1:3">
      <c r="A165" s="15">
        <v>42916</v>
      </c>
      <c r="B165" s="5"/>
      <c r="C165" s="27">
        <f>[1]TotalCLDisposals_Monitor!$O51</f>
        <v>49.268679627818905</v>
      </c>
    </row>
    <row r="166" spans="1:3">
      <c r="A166" s="15">
        <v>42947</v>
      </c>
      <c r="B166" s="5"/>
      <c r="C166" s="27">
        <f>[1]TotalCLDisposals_Monitor!$O52</f>
        <v>48.142732161412312</v>
      </c>
    </row>
    <row r="167" spans="1:3">
      <c r="A167" s="15">
        <v>42978</v>
      </c>
      <c r="B167" s="5"/>
      <c r="C167" s="27">
        <f>[1]TotalCLDisposals_Monitor!$O53</f>
        <v>48.537943302423564</v>
      </c>
    </row>
    <row r="168" spans="1:3">
      <c r="A168" s="15">
        <v>43008</v>
      </c>
      <c r="B168" s="5"/>
      <c r="C168" s="27">
        <f>[1]TotalCLDisposals_Monitor!$O54</f>
        <v>47.455806701551417</v>
      </c>
    </row>
    <row r="169" spans="1:3">
      <c r="A169" s="15">
        <v>43039</v>
      </c>
      <c r="B169" s="5"/>
      <c r="C169" s="27">
        <f>[1]TotalCLDisposals_Monitor!$O55</f>
        <v>41.921549242751361</v>
      </c>
    </row>
    <row r="170" spans="1:3">
      <c r="A170" s="15">
        <v>43069</v>
      </c>
      <c r="B170" s="5"/>
      <c r="C170" s="27">
        <f>[1]TotalCLDisposals_Monitor!$O56</f>
        <v>54.527994630896636</v>
      </c>
    </row>
    <row r="171" spans="1:3">
      <c r="A171" s="15">
        <v>43100</v>
      </c>
      <c r="B171" s="5"/>
      <c r="C171" s="27">
        <f>[1]TotalCLDisposals_Monitor!$O57</f>
        <v>11.514954968400005</v>
      </c>
    </row>
    <row r="172" spans="1:3">
      <c r="A172" s="15">
        <v>43131</v>
      </c>
      <c r="C172" s="27">
        <f>[1]TotalCLDisposals_Monitor!$O58</f>
        <v>4.6843520876491871</v>
      </c>
    </row>
    <row r="173" spans="1:3">
      <c r="A173" s="15">
        <v>43159</v>
      </c>
      <c r="C173" s="27">
        <f>[1]TotalCLDisposals_Monitor!$O59</f>
        <v>55.581319203373013</v>
      </c>
    </row>
    <row r="174" spans="1:3">
      <c r="A174" s="15">
        <v>43190</v>
      </c>
      <c r="C174" s="27">
        <f>[1]TotalCLDisposals_Monitor!$O60</f>
        <v>54.905372550192638</v>
      </c>
    </row>
    <row r="175" spans="1:3">
      <c r="A175" s="15">
        <v>43220</v>
      </c>
      <c r="C175" s="27">
        <f>[1]TotalCLDisposals_Monitor!$O61</f>
        <v>35.009780722752751</v>
      </c>
    </row>
    <row r="176" spans="1:3">
      <c r="A176" s="15">
        <v>43251</v>
      </c>
      <c r="C176" s="27">
        <f>[1]TotalCLDisposals_Monitor!$O62</f>
        <v>54.652715461002572</v>
      </c>
    </row>
    <row r="177" spans="1:3">
      <c r="A177" s="15">
        <v>43281</v>
      </c>
      <c r="C177" s="27">
        <f>[1]TotalCLDisposals_Monitor!$O63</f>
        <v>49.268679627818905</v>
      </c>
    </row>
    <row r="178" spans="1:3">
      <c r="A178" s="15">
        <v>43312</v>
      </c>
      <c r="C178" s="27">
        <f>[1]TotalCLDisposals_Monitor!$O64</f>
        <v>48.142732161412312</v>
      </c>
    </row>
    <row r="179" spans="1:3">
      <c r="A179" s="15">
        <v>43343</v>
      </c>
      <c r="C179" s="27">
        <f>[1]TotalCLDisposals_Monitor!$O65</f>
        <v>48.537943302423564</v>
      </c>
    </row>
    <row r="180" spans="1:3">
      <c r="A180" s="15">
        <v>43373</v>
      </c>
      <c r="C180" s="27">
        <f>[1]TotalCLDisposals_Monitor!$O66</f>
        <v>47.455806701551417</v>
      </c>
    </row>
    <row r="181" spans="1:3">
      <c r="A181" s="15">
        <v>43404</v>
      </c>
      <c r="C181" s="27">
        <f>[1]TotalCLDisposals_Monitor!$O67</f>
        <v>41.921549242751361</v>
      </c>
    </row>
    <row r="182" spans="1:3">
      <c r="A182" s="15">
        <v>43434</v>
      </c>
      <c r="C182" s="27">
        <f>[1]TotalCLDisposals_Monitor!$O68</f>
        <v>54.527994630896636</v>
      </c>
    </row>
    <row r="183" spans="1:3">
      <c r="A183" s="15">
        <v>43465</v>
      </c>
      <c r="C183" s="27">
        <f>[1]TotalCLDisposals_Monitor!$O69</f>
        <v>11.514954968400005</v>
      </c>
    </row>
    <row r="184" spans="1:3">
      <c r="A184" s="15">
        <v>43496</v>
      </c>
      <c r="C184" s="27">
        <f>[1]TotalCLDisposals_Monitor!$O70</f>
        <v>4.6843520876491871</v>
      </c>
    </row>
    <row r="185" spans="1:3">
      <c r="A185" s="15">
        <v>43524</v>
      </c>
      <c r="C185" s="27">
        <f>[1]TotalCLDisposals_Monitor!$O71</f>
        <v>55.581319203373013</v>
      </c>
    </row>
    <row r="186" spans="1:3">
      <c r="A186" s="15">
        <v>43555</v>
      </c>
      <c r="C186" s="27">
        <f>[1]TotalCLDisposals_Monitor!$O72</f>
        <v>54.905372550192638</v>
      </c>
    </row>
    <row r="187" spans="1:3">
      <c r="A187" s="15">
        <v>43585</v>
      </c>
      <c r="C187" s="27">
        <f>[1]TotalCLDisposals_Monitor!$O73</f>
        <v>35.009780722752751</v>
      </c>
    </row>
    <row r="188" spans="1:3">
      <c r="A188" s="15">
        <v>43616</v>
      </c>
      <c r="C188" s="27">
        <f>[1]TotalCLDisposals_Monitor!$O74</f>
        <v>54.652715461002572</v>
      </c>
    </row>
    <row r="189" spans="1:3">
      <c r="A189" s="15">
        <v>43646</v>
      </c>
      <c r="C189" s="27">
        <f>[1]TotalCLDisposals_Monitor!$O75</f>
        <v>49.268679627818905</v>
      </c>
    </row>
    <row r="190" spans="1:3">
      <c r="A190" s="15">
        <v>43677</v>
      </c>
      <c r="C190" s="27">
        <f>[1]TotalCLDisposals_Monitor!$O76</f>
        <v>48.142732161412312</v>
      </c>
    </row>
    <row r="191" spans="1:3">
      <c r="A191" s="15">
        <v>43708</v>
      </c>
      <c r="C191" s="27">
        <f>[1]TotalCLDisposals_Monitor!$O77</f>
        <v>48.537943302423564</v>
      </c>
    </row>
    <row r="192" spans="1:3">
      <c r="A192" s="15">
        <v>43738</v>
      </c>
      <c r="C192" s="27">
        <f>[1]TotalCLDisposals_Monitor!$O78</f>
        <v>47.455806701551417</v>
      </c>
    </row>
    <row r="193" spans="1:3">
      <c r="A193" s="15">
        <v>43769</v>
      </c>
      <c r="C193" s="27">
        <f>[1]TotalCLDisposals_Monitor!$O79</f>
        <v>41.921549242751361</v>
      </c>
    </row>
    <row r="194" spans="1:3">
      <c r="A194" s="15">
        <v>43799</v>
      </c>
      <c r="C194" s="27">
        <f>[1]TotalCLDisposals_Monitor!$O80</f>
        <v>54.527994630896636</v>
      </c>
    </row>
    <row r="195" spans="1:3">
      <c r="A195" s="15">
        <v>43830</v>
      </c>
      <c r="C195" s="27">
        <f>[1]TotalCLDisposals_Monitor!$O81</f>
        <v>11.514954968400005</v>
      </c>
    </row>
    <row r="196" spans="1:3">
      <c r="A196" s="1">
        <v>43861</v>
      </c>
      <c r="C196" s="27">
        <f>[1]TotalCLDisposals_Monitor!$O82</f>
        <v>4.6843520876491871</v>
      </c>
    </row>
    <row r="197" spans="1:3">
      <c r="A197" s="1">
        <v>43890</v>
      </c>
      <c r="C197" s="27">
        <f>[1]TotalCLDisposals_Monitor!$O83</f>
        <v>55.581319203373013</v>
      </c>
    </row>
    <row r="198" spans="1:3">
      <c r="A198" s="1">
        <v>43921</v>
      </c>
      <c r="C198" s="27">
        <f>[1]TotalCLDisposals_Monitor!$O84</f>
        <v>54.905372550192638</v>
      </c>
    </row>
    <row r="199" spans="1:3">
      <c r="A199" s="1">
        <v>43951</v>
      </c>
      <c r="C199" s="27">
        <f>[1]TotalCLDisposals_Monitor!$O85</f>
        <v>35.009780722752751</v>
      </c>
    </row>
    <row r="200" spans="1:3">
      <c r="A200" s="1">
        <v>43982</v>
      </c>
      <c r="C200" s="27">
        <f>[1]TotalCLDisposals_Monitor!$O86</f>
        <v>54.652715461002572</v>
      </c>
    </row>
    <row r="201" spans="1:3">
      <c r="A201" s="1">
        <v>44012</v>
      </c>
      <c r="C201" s="27">
        <f>[1]TotalCLDisposals_Monitor!$O87</f>
        <v>49.268679627818905</v>
      </c>
    </row>
    <row r="202" spans="1:3">
      <c r="A202" s="1">
        <v>44043</v>
      </c>
      <c r="C202" s="27">
        <f>[1]TotalCLDisposals_Monitor!$O88</f>
        <v>48.142732161412312</v>
      </c>
    </row>
    <row r="203" spans="1:3">
      <c r="A203" s="1">
        <v>44074</v>
      </c>
      <c r="C203" s="27">
        <f>[1]TotalCLDisposals_Monitor!$O89</f>
        <v>48.537943302423564</v>
      </c>
    </row>
    <row r="204" spans="1:3">
      <c r="A204" s="1">
        <v>44104</v>
      </c>
      <c r="C204" s="27">
        <f>[1]TotalCLDisposals_Monitor!$O90</f>
        <v>47.455806701551417</v>
      </c>
    </row>
    <row r="205" spans="1:3">
      <c r="A205" s="1">
        <v>44135</v>
      </c>
      <c r="C205" s="27">
        <f>[1]TotalCLDisposals_Monitor!$O91</f>
        <v>41.921549242751361</v>
      </c>
    </row>
    <row r="206" spans="1:3">
      <c r="A206" s="1">
        <v>44165</v>
      </c>
      <c r="C206" s="27">
        <f>[1]TotalCLDisposals_Monitor!$O92</f>
        <v>54.527994630896636</v>
      </c>
    </row>
    <row r="207" spans="1:3">
      <c r="A207" s="1">
        <v>44196</v>
      </c>
      <c r="C207" s="27">
        <f>[1]TotalCLDisposals_Monitor!$O93</f>
        <v>11.514954968400005</v>
      </c>
    </row>
    <row r="208" spans="1:3">
      <c r="A208" s="1">
        <v>44227</v>
      </c>
      <c r="C208" s="27">
        <f>[1]TotalCLDisposals_Monitor!$O94</f>
        <v>4.6843520876491871</v>
      </c>
    </row>
    <row r="209" spans="1:3">
      <c r="A209" s="1">
        <v>44255</v>
      </c>
      <c r="C209" s="27">
        <f>[1]TotalCLDisposals_Monitor!$O95</f>
        <v>55.581319203373013</v>
      </c>
    </row>
    <row r="210" spans="1:3">
      <c r="A210" s="1">
        <v>44286</v>
      </c>
      <c r="C210" s="27">
        <f>[1]TotalCLDisposals_Monitor!$O96</f>
        <v>54.905372550192638</v>
      </c>
    </row>
    <row r="211" spans="1:3">
      <c r="A211" s="1">
        <v>44316</v>
      </c>
      <c r="C211" s="27">
        <f>[1]TotalCLDisposals_Monitor!$O97</f>
        <v>35.009780722752751</v>
      </c>
    </row>
    <row r="212" spans="1:3">
      <c r="A212" s="1">
        <v>44347</v>
      </c>
      <c r="C212" s="27">
        <f>[1]TotalCLDisposals_Monitor!$O98</f>
        <v>54.652715461002572</v>
      </c>
    </row>
    <row r="213" spans="1:3">
      <c r="A213" s="1">
        <v>44377</v>
      </c>
      <c r="C213" s="27">
        <f>[1]TotalCLDisposals_Monitor!$O99</f>
        <v>49.268679627818905</v>
      </c>
    </row>
    <row r="214" spans="1:3">
      <c r="A214" s="1">
        <v>44408</v>
      </c>
      <c r="C214" s="27">
        <f>[1]TotalCLDisposals_Monitor!$O100</f>
        <v>48.142732161412312</v>
      </c>
    </row>
    <row r="215" spans="1:3">
      <c r="A215" s="1">
        <v>44439</v>
      </c>
      <c r="C215" s="27">
        <f>[1]TotalCLDisposals_Monitor!$O101</f>
        <v>48.537943302423564</v>
      </c>
    </row>
    <row r="216" spans="1:3">
      <c r="A216" s="1">
        <v>44469</v>
      </c>
      <c r="C216" s="27">
        <f>[1]TotalCLDisposals_Monitor!$O102</f>
        <v>47.455806701551417</v>
      </c>
    </row>
    <row r="217" spans="1:3">
      <c r="A217" s="1">
        <v>44500</v>
      </c>
      <c r="C217" s="27">
        <f>[1]TotalCLDisposals_Monitor!$O103</f>
        <v>41.921549242751361</v>
      </c>
    </row>
    <row r="218" spans="1:3">
      <c r="A218" s="1">
        <v>44530</v>
      </c>
      <c r="C218" s="27">
        <f>[1]TotalCLDisposals_Monitor!$O104</f>
        <v>54.527994630896636</v>
      </c>
    </row>
    <row r="219" spans="1:3">
      <c r="A219" s="1">
        <v>44561</v>
      </c>
      <c r="C219" s="27">
        <f>[1]TotalCLDisposals_Monitor!$O105</f>
        <v>11.514954968400005</v>
      </c>
    </row>
  </sheetData>
  <conditionalFormatting sqref="A91:A195">
    <cfRule type="expression" dxfId="4" priority="3" stopIfTrue="1">
      <formula>$J94="Total"</formula>
    </cfRule>
  </conditionalFormatting>
  <conditionalFormatting sqref="A2:A90">
    <cfRule type="expression" dxfId="3" priority="2" stopIfTrue="1">
      <formula>$J4="Total"</formula>
    </cfRule>
  </conditionalFormatting>
  <conditionalFormatting sqref="A184:A194">
    <cfRule type="expression" dxfId="2" priority="1" stopIfTrue="1">
      <formula>$J187="Total"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workbookViewId="0">
      <pane xSplit="1" ySplit="2" topLeftCell="B3" activePane="bottomRight" state="frozen"/>
      <selection activeCell="D41" sqref="D41"/>
      <selection pane="topRight" activeCell="D41" sqref="D41"/>
      <selection pane="bottomLeft" activeCell="D41" sqref="D41"/>
      <selection pane="bottomRight" activeCell="H18" sqref="H18"/>
    </sheetView>
  </sheetViews>
  <sheetFormatPr defaultColWidth="8.75" defaultRowHeight="14.25"/>
  <cols>
    <col min="1" max="1" width="8.75" style="9" customWidth="1"/>
    <col min="2" max="2" width="13.75" style="8" customWidth="1"/>
    <col min="3" max="3" width="15.375" style="8" customWidth="1"/>
    <col min="4" max="16384" width="8.75" style="8"/>
  </cols>
  <sheetData>
    <row r="1" spans="1:4" ht="38.25">
      <c r="A1" s="6" t="s">
        <v>0</v>
      </c>
      <c r="B1" s="17" t="s">
        <v>5</v>
      </c>
      <c r="C1" s="18" t="s">
        <v>18</v>
      </c>
      <c r="D1" s="32"/>
    </row>
    <row r="2" spans="1:4">
      <c r="A2" s="15">
        <v>41486</v>
      </c>
      <c r="B2" s="10">
        <f>[1]TotalCLDisposals_Monitor!$K4</f>
        <v>68</v>
      </c>
      <c r="C2" s="12"/>
    </row>
    <row r="3" spans="1:4">
      <c r="A3" s="15">
        <v>41517</v>
      </c>
      <c r="B3" s="10">
        <f>[1]TotalCLDisposals_Monitor!$K5</f>
        <v>62</v>
      </c>
      <c r="C3" s="12"/>
    </row>
    <row r="4" spans="1:4">
      <c r="A4" s="15">
        <v>41547</v>
      </c>
      <c r="B4" s="10">
        <f>[1]TotalCLDisposals_Monitor!$K6</f>
        <v>68</v>
      </c>
      <c r="C4" s="12"/>
    </row>
    <row r="5" spans="1:4">
      <c r="A5" s="15">
        <v>41578</v>
      </c>
      <c r="B5" s="10">
        <f>[1]TotalCLDisposals_Monitor!$K7</f>
        <v>66</v>
      </c>
      <c r="C5" s="12"/>
    </row>
    <row r="6" spans="1:4">
      <c r="A6" s="15">
        <v>41608</v>
      </c>
      <c r="B6" s="10">
        <f>[1]TotalCLDisposals_Monitor!$K8</f>
        <v>51</v>
      </c>
      <c r="C6" s="12"/>
    </row>
    <row r="7" spans="1:4">
      <c r="A7" s="15">
        <v>41639</v>
      </c>
      <c r="B7" s="10">
        <f>[1]TotalCLDisposals_Monitor!$K9</f>
        <v>68</v>
      </c>
      <c r="C7" s="12"/>
    </row>
    <row r="8" spans="1:4">
      <c r="A8" s="15">
        <v>41670</v>
      </c>
      <c r="B8" s="10">
        <f>[1]TotalCLDisposals_Monitor!$K10</f>
        <v>8</v>
      </c>
      <c r="C8" s="12"/>
    </row>
    <row r="9" spans="1:4">
      <c r="A9" s="15">
        <v>41698</v>
      </c>
      <c r="B9" s="10">
        <f>[1]TotalCLDisposals_Monitor!$K11</f>
        <v>86</v>
      </c>
      <c r="C9" s="12"/>
    </row>
    <row r="10" spans="1:4">
      <c r="A10" s="15">
        <v>41729</v>
      </c>
      <c r="B10" s="10">
        <f>[1]TotalCLDisposals_Monitor!$K12</f>
        <v>57</v>
      </c>
      <c r="C10" s="12"/>
    </row>
    <row r="11" spans="1:4">
      <c r="A11" s="15">
        <v>41759</v>
      </c>
      <c r="B11" s="10">
        <f>[1]TotalCLDisposals_Monitor!$K13</f>
        <v>31</v>
      </c>
      <c r="C11" s="12"/>
    </row>
    <row r="12" spans="1:4">
      <c r="A12" s="15">
        <v>41790</v>
      </c>
      <c r="B12" s="10">
        <f>[1]TotalCLDisposals_Monitor!$K14</f>
        <v>77</v>
      </c>
      <c r="C12" s="12"/>
    </row>
    <row r="13" spans="1:4">
      <c r="A13" s="15">
        <v>41820</v>
      </c>
      <c r="B13" s="10">
        <f>[1]TotalCLDisposals_Monitor!$K15</f>
        <v>69</v>
      </c>
      <c r="C13" s="12"/>
    </row>
    <row r="14" spans="1:4">
      <c r="A14" s="15">
        <v>41851</v>
      </c>
      <c r="B14" s="10">
        <f>[1]TotalCLDisposals_Monitor!$K16</f>
        <v>68</v>
      </c>
      <c r="C14" s="12"/>
    </row>
    <row r="15" spans="1:4">
      <c r="A15" s="15">
        <v>41882</v>
      </c>
      <c r="B15" s="10">
        <f>[1]TotalCLDisposals_Monitor!$K17</f>
        <v>69</v>
      </c>
      <c r="C15" s="12"/>
    </row>
    <row r="16" spans="1:4">
      <c r="A16" s="15">
        <v>41912</v>
      </c>
      <c r="B16" s="10">
        <f>[1]TotalCLDisposals_Monitor!$K18</f>
        <v>93</v>
      </c>
      <c r="C16" s="12"/>
    </row>
    <row r="17" spans="1:3">
      <c r="A17" s="15">
        <v>41943</v>
      </c>
      <c r="B17" s="10">
        <f>[1]TotalCLDisposals_Monitor!$K19</f>
        <v>102</v>
      </c>
      <c r="C17" s="12"/>
    </row>
    <row r="18" spans="1:3">
      <c r="A18" s="15">
        <v>41973</v>
      </c>
      <c r="B18" s="10">
        <f>[1]TotalCLDisposals_Monitor!$K20</f>
        <v>67</v>
      </c>
      <c r="C18" s="12"/>
    </row>
    <row r="19" spans="1:3">
      <c r="A19" s="15">
        <v>42004</v>
      </c>
      <c r="B19" s="10">
        <f>[1]TotalCLDisposals_Monitor!$K21</f>
        <v>125</v>
      </c>
      <c r="C19" s="12"/>
    </row>
    <row r="20" spans="1:3">
      <c r="A20" s="15">
        <v>42035</v>
      </c>
      <c r="B20" s="10">
        <f>[1]TotalCLDisposals_Monitor!$K22</f>
        <v>18</v>
      </c>
      <c r="C20" s="12"/>
    </row>
    <row r="21" spans="1:3">
      <c r="A21" s="15">
        <v>42063</v>
      </c>
      <c r="B21" s="10">
        <f>[1]TotalCLDisposals_Monitor!$K23</f>
        <v>90</v>
      </c>
      <c r="C21" s="12"/>
    </row>
    <row r="22" spans="1:3">
      <c r="A22" s="15">
        <v>42094</v>
      </c>
      <c r="B22" s="10">
        <f>[1]TotalCLDisposals_Monitor!$K24</f>
        <v>89</v>
      </c>
      <c r="C22" s="12"/>
    </row>
    <row r="23" spans="1:3">
      <c r="A23" s="15">
        <v>42124</v>
      </c>
      <c r="B23" s="10">
        <f>[1]TotalCLDisposals_Monitor!$K25</f>
        <v>39</v>
      </c>
      <c r="C23" s="12"/>
    </row>
    <row r="24" spans="1:3">
      <c r="A24" s="15">
        <v>42155</v>
      </c>
      <c r="B24" s="10">
        <f>[1]TotalCLDisposals_Monitor!$K26</f>
        <v>56</v>
      </c>
      <c r="C24" s="12"/>
    </row>
    <row r="25" spans="1:3">
      <c r="A25" s="15">
        <v>42185</v>
      </c>
      <c r="B25" s="10">
        <f>[1]TotalCLDisposals_Monitor!$K27</f>
        <v>68</v>
      </c>
      <c r="C25" s="12"/>
    </row>
    <row r="26" spans="1:3">
      <c r="A26" s="15">
        <v>42216</v>
      </c>
      <c r="B26" s="10">
        <f>[1]TotalCLDisposals_Monitor!$K28</f>
        <v>80</v>
      </c>
      <c r="C26" s="12"/>
    </row>
    <row r="27" spans="1:3">
      <c r="A27" s="15">
        <v>42247</v>
      </c>
      <c r="B27" s="10">
        <f>[1]TotalCLDisposals_Monitor!$K29</f>
        <v>79</v>
      </c>
      <c r="C27" s="12"/>
    </row>
    <row r="28" spans="1:3">
      <c r="A28" s="15">
        <v>42277</v>
      </c>
      <c r="B28" s="10">
        <f>[1]TotalCLDisposals_Monitor!$K30</f>
        <v>74</v>
      </c>
      <c r="C28" s="12"/>
    </row>
    <row r="29" spans="1:3">
      <c r="A29" s="15">
        <v>42308</v>
      </c>
      <c r="B29" s="10">
        <f>[1]TotalCLDisposals_Monitor!$K31</f>
        <v>85</v>
      </c>
      <c r="C29" s="12"/>
    </row>
    <row r="30" spans="1:3">
      <c r="A30" s="15">
        <v>42338</v>
      </c>
      <c r="B30" s="10">
        <f>[1]TotalCLDisposals_Monitor!$K32</f>
        <v>77</v>
      </c>
      <c r="C30" s="12"/>
    </row>
    <row r="31" spans="1:3">
      <c r="A31" s="15">
        <v>42369</v>
      </c>
      <c r="B31" s="10">
        <f>[1]TotalCLDisposals_Monitor!$K33</f>
        <v>102</v>
      </c>
      <c r="C31" s="12"/>
    </row>
    <row r="32" spans="1:3">
      <c r="A32" s="15">
        <v>42400</v>
      </c>
      <c r="B32" s="10">
        <f>[1]TotalCLDisposals_Monitor!$K34</f>
        <v>19</v>
      </c>
      <c r="C32" s="13"/>
    </row>
    <row r="33" spans="1:3">
      <c r="A33" s="15">
        <v>42429</v>
      </c>
      <c r="B33" s="10">
        <f>[1]TotalCLDisposals_Monitor!$K35</f>
        <v>85</v>
      </c>
      <c r="C33" s="13"/>
    </row>
    <row r="34" spans="1:3">
      <c r="A34" s="15">
        <v>42460</v>
      </c>
      <c r="B34" s="10">
        <f>[1]TotalCLDisposals_Monitor!$K36</f>
        <v>55</v>
      </c>
      <c r="C34" s="13"/>
    </row>
    <row r="35" spans="1:3">
      <c r="A35" s="15">
        <v>42490</v>
      </c>
      <c r="B35" s="10">
        <f>[1]TotalCLDisposals_Monitor!$K37</f>
        <v>68</v>
      </c>
      <c r="C35" s="13"/>
    </row>
    <row r="36" spans="1:3">
      <c r="A36" s="15">
        <v>42521</v>
      </c>
      <c r="B36" s="10">
        <f>[1]TotalCLDisposals_Monitor!$K38</f>
        <v>69</v>
      </c>
      <c r="C36" s="13"/>
    </row>
    <row r="37" spans="1:3">
      <c r="A37" s="15">
        <v>42551</v>
      </c>
      <c r="B37" s="10">
        <f>[1]TotalCLDisposals_Monitor!$K39</f>
        <v>83</v>
      </c>
      <c r="C37" s="13"/>
    </row>
    <row r="38" spans="1:3">
      <c r="A38" s="15">
        <v>42582</v>
      </c>
      <c r="B38" s="10">
        <f>[1]TotalCLDisposals_Monitor!$K40</f>
        <v>63</v>
      </c>
      <c r="C38" s="13"/>
    </row>
    <row r="39" spans="1:3">
      <c r="A39" s="15">
        <v>42613</v>
      </c>
      <c r="B39" s="10">
        <f>[1]TotalCLDisposals_Monitor!$K41</f>
        <v>80</v>
      </c>
      <c r="C39" s="13"/>
    </row>
    <row r="40" spans="1:3">
      <c r="A40" s="15">
        <v>42643</v>
      </c>
      <c r="B40" s="10">
        <f>[1]TotalCLDisposals_Monitor!$K42</f>
        <v>73</v>
      </c>
      <c r="C40" s="13"/>
    </row>
    <row r="41" spans="1:3">
      <c r="A41" s="15">
        <v>42674</v>
      </c>
      <c r="B41" s="10">
        <f>[1]TotalCLDisposals_Monitor!$K43</f>
        <v>75</v>
      </c>
      <c r="C41" s="13"/>
    </row>
    <row r="42" spans="1:3">
      <c r="A42" s="15">
        <v>42704</v>
      </c>
      <c r="B42" s="10">
        <f>[1]TotalCLDisposals_Monitor!$K44</f>
        <v>77</v>
      </c>
      <c r="C42" s="13"/>
    </row>
    <row r="43" spans="1:3">
      <c r="A43" s="15">
        <v>42735</v>
      </c>
      <c r="B43" s="10">
        <f>[1]TotalCLDisposals_Monitor!$K45</f>
        <v>105</v>
      </c>
      <c r="C43" s="13"/>
    </row>
    <row r="44" spans="1:3">
      <c r="A44" s="15">
        <v>42766</v>
      </c>
      <c r="B44" s="10">
        <f>[1]TotalCLDisposals_Monitor!$K46</f>
        <v>26</v>
      </c>
      <c r="C44" s="13">
        <f>[1]TotalCLDisposals_Monitor!$L46</f>
        <v>19</v>
      </c>
    </row>
    <row r="45" spans="1:3">
      <c r="A45" s="15">
        <v>42794</v>
      </c>
      <c r="B45" s="5">
        <v>60</v>
      </c>
      <c r="C45" s="13">
        <f>[1]TotalCLDisposals_Monitor!$L47</f>
        <v>85</v>
      </c>
    </row>
    <row r="46" spans="1:3">
      <c r="A46" s="15">
        <v>42825</v>
      </c>
      <c r="B46" s="5">
        <v>92</v>
      </c>
      <c r="C46" s="13">
        <f>[1]TotalCLDisposals_Monitor!$L48</f>
        <v>55</v>
      </c>
    </row>
    <row r="47" spans="1:3">
      <c r="A47" s="15">
        <v>42855</v>
      </c>
      <c r="B47" s="5"/>
      <c r="C47" s="13">
        <f>[1]TotalCLDisposals_Monitor!$L49</f>
        <v>68</v>
      </c>
    </row>
    <row r="48" spans="1:3">
      <c r="A48" s="15">
        <v>42886</v>
      </c>
      <c r="B48" s="5"/>
      <c r="C48" s="13">
        <f>[1]TotalCLDisposals_Monitor!$L50</f>
        <v>69</v>
      </c>
    </row>
    <row r="49" spans="1:3">
      <c r="A49" s="15">
        <v>42916</v>
      </c>
      <c r="B49" s="5"/>
      <c r="C49" s="13">
        <f>[1]TotalCLDisposals_Monitor!$L51</f>
        <v>83</v>
      </c>
    </row>
    <row r="50" spans="1:3">
      <c r="A50" s="15">
        <v>42947</v>
      </c>
      <c r="B50" s="5"/>
      <c r="C50" s="13">
        <f>[1]TotalCLDisposals_Monitor!$L52</f>
        <v>63</v>
      </c>
    </row>
    <row r="51" spans="1:3">
      <c r="A51" s="15">
        <v>42978</v>
      </c>
      <c r="B51" s="5"/>
      <c r="C51" s="13">
        <f>[1]TotalCLDisposals_Monitor!$L53</f>
        <v>80</v>
      </c>
    </row>
    <row r="52" spans="1:3">
      <c r="A52" s="15">
        <v>43008</v>
      </c>
      <c r="B52" s="5"/>
      <c r="C52" s="13">
        <f>[1]TotalCLDisposals_Monitor!$L54</f>
        <v>73</v>
      </c>
    </row>
    <row r="53" spans="1:3">
      <c r="A53" s="15">
        <v>43039</v>
      </c>
      <c r="B53" s="5"/>
      <c r="C53" s="13">
        <f>[1]TotalCLDisposals_Monitor!$L55</f>
        <v>75</v>
      </c>
    </row>
    <row r="54" spans="1:3">
      <c r="A54" s="15">
        <v>43069</v>
      </c>
      <c r="B54" s="5"/>
      <c r="C54" s="13">
        <f>[1]TotalCLDisposals_Monitor!$L56</f>
        <v>77</v>
      </c>
    </row>
    <row r="55" spans="1:3">
      <c r="A55" s="15">
        <v>43100</v>
      </c>
      <c r="B55" s="5"/>
      <c r="C55" s="13">
        <f>[1]TotalCLDisposals_Monitor!$L57</f>
        <v>105</v>
      </c>
    </row>
    <row r="56" spans="1:3">
      <c r="A56" s="15">
        <v>43131</v>
      </c>
      <c r="B56" s="5"/>
      <c r="C56" s="13">
        <f>[1]TotalCLDisposals_Monitor!$L58</f>
        <v>19</v>
      </c>
    </row>
    <row r="57" spans="1:3">
      <c r="A57" s="15">
        <v>43159</v>
      </c>
      <c r="B57" s="5"/>
      <c r="C57" s="13">
        <f>[1]TotalCLDisposals_Monitor!$L59</f>
        <v>85</v>
      </c>
    </row>
    <row r="58" spans="1:3">
      <c r="A58" s="15">
        <v>43190</v>
      </c>
      <c r="B58" s="5"/>
      <c r="C58" s="13">
        <f>[1]TotalCLDisposals_Monitor!$L60</f>
        <v>55</v>
      </c>
    </row>
    <row r="59" spans="1:3">
      <c r="A59" s="15">
        <v>43220</v>
      </c>
      <c r="B59" s="5"/>
      <c r="C59" s="13">
        <f>[1]TotalCLDisposals_Monitor!$L61</f>
        <v>68</v>
      </c>
    </row>
    <row r="60" spans="1:3">
      <c r="A60" s="15">
        <v>43251</v>
      </c>
      <c r="B60" s="5"/>
      <c r="C60" s="13">
        <f>[1]TotalCLDisposals_Monitor!$L62</f>
        <v>69</v>
      </c>
    </row>
    <row r="61" spans="1:3">
      <c r="A61" s="15">
        <v>43281</v>
      </c>
      <c r="B61" s="5"/>
      <c r="C61" s="13">
        <f>[1]TotalCLDisposals_Monitor!$L63</f>
        <v>83</v>
      </c>
    </row>
    <row r="62" spans="1:3">
      <c r="A62" s="15">
        <v>43312</v>
      </c>
      <c r="B62" s="5"/>
      <c r="C62" s="13">
        <f>[1]TotalCLDisposals_Monitor!$L64</f>
        <v>63</v>
      </c>
    </row>
    <row r="63" spans="1:3">
      <c r="A63" s="15">
        <v>43343</v>
      </c>
      <c r="B63" s="5"/>
      <c r="C63" s="13">
        <f>[1]TotalCLDisposals_Monitor!$L65</f>
        <v>80</v>
      </c>
    </row>
    <row r="64" spans="1:3">
      <c r="A64" s="15">
        <v>43373</v>
      </c>
      <c r="B64" s="5"/>
      <c r="C64" s="13">
        <f>[1]TotalCLDisposals_Monitor!$L66</f>
        <v>73</v>
      </c>
    </row>
    <row r="65" spans="1:3">
      <c r="A65" s="15">
        <v>43404</v>
      </c>
      <c r="B65" s="5"/>
      <c r="C65" s="13">
        <f>[1]TotalCLDisposals_Monitor!$L67</f>
        <v>75</v>
      </c>
    </row>
    <row r="66" spans="1:3">
      <c r="A66" s="15">
        <v>43434</v>
      </c>
      <c r="B66" s="5"/>
      <c r="C66" s="13">
        <f>[1]TotalCLDisposals_Monitor!$L68</f>
        <v>77</v>
      </c>
    </row>
    <row r="67" spans="1:3">
      <c r="A67" s="15">
        <v>43465</v>
      </c>
      <c r="B67" s="5"/>
      <c r="C67" s="13">
        <f>[1]TotalCLDisposals_Monitor!$L69</f>
        <v>105</v>
      </c>
    </row>
    <row r="68" spans="1:3">
      <c r="A68" s="15">
        <v>43496</v>
      </c>
      <c r="B68" s="5"/>
      <c r="C68" s="13">
        <f>[1]TotalCLDisposals_Monitor!$L70</f>
        <v>19</v>
      </c>
    </row>
    <row r="69" spans="1:3">
      <c r="A69" s="15">
        <v>43524</v>
      </c>
      <c r="B69" s="5"/>
      <c r="C69" s="13">
        <f>[1]TotalCLDisposals_Monitor!$L71</f>
        <v>85</v>
      </c>
    </row>
    <row r="70" spans="1:3">
      <c r="A70" s="15">
        <v>43555</v>
      </c>
      <c r="B70" s="5"/>
      <c r="C70" s="13">
        <f>[1]TotalCLDisposals_Monitor!$L72</f>
        <v>55</v>
      </c>
    </row>
    <row r="71" spans="1:3">
      <c r="A71" s="15">
        <v>43585</v>
      </c>
      <c r="B71" s="5"/>
      <c r="C71" s="13">
        <f>[1]TotalCLDisposals_Monitor!$L73</f>
        <v>68</v>
      </c>
    </row>
    <row r="72" spans="1:3">
      <c r="A72" s="15">
        <v>43616</v>
      </c>
      <c r="B72" s="5"/>
      <c r="C72" s="13">
        <f>[1]TotalCLDisposals_Monitor!$L74</f>
        <v>69</v>
      </c>
    </row>
    <row r="73" spans="1:3">
      <c r="A73" s="15">
        <v>43646</v>
      </c>
      <c r="B73" s="5"/>
      <c r="C73" s="13">
        <f>[1]TotalCLDisposals_Monitor!$L75</f>
        <v>83</v>
      </c>
    </row>
    <row r="74" spans="1:3">
      <c r="A74" s="15">
        <v>43677</v>
      </c>
      <c r="B74" s="5"/>
      <c r="C74" s="13">
        <f>[1]TotalCLDisposals_Monitor!$L76</f>
        <v>63</v>
      </c>
    </row>
    <row r="75" spans="1:3">
      <c r="A75" s="15">
        <v>43708</v>
      </c>
      <c r="B75" s="5"/>
      <c r="C75" s="13">
        <f>[1]TotalCLDisposals_Monitor!$L77</f>
        <v>80</v>
      </c>
    </row>
    <row r="76" spans="1:3">
      <c r="A76" s="15">
        <v>43738</v>
      </c>
      <c r="B76" s="5"/>
      <c r="C76" s="13">
        <f>[1]TotalCLDisposals_Monitor!$L78</f>
        <v>73</v>
      </c>
    </row>
    <row r="77" spans="1:3">
      <c r="A77" s="15">
        <v>43769</v>
      </c>
      <c r="B77" s="5"/>
      <c r="C77" s="13">
        <f>[1]TotalCLDisposals_Monitor!$L79</f>
        <v>75</v>
      </c>
    </row>
    <row r="78" spans="1:3">
      <c r="A78" s="15">
        <v>43799</v>
      </c>
      <c r="B78" s="5"/>
      <c r="C78" s="13">
        <f>[1]TotalCLDisposals_Monitor!$L80</f>
        <v>77</v>
      </c>
    </row>
    <row r="79" spans="1:3">
      <c r="A79" s="15">
        <v>43830</v>
      </c>
      <c r="B79" s="5"/>
      <c r="C79" s="13">
        <f>[1]TotalCLDisposals_Monitor!$L81</f>
        <v>105</v>
      </c>
    </row>
    <row r="80" spans="1:3">
      <c r="A80" s="1">
        <v>43861</v>
      </c>
      <c r="C80" s="13">
        <f>[1]TotalCLDisposals_Monitor!$L82</f>
        <v>19</v>
      </c>
    </row>
    <row r="81" spans="1:3">
      <c r="A81" s="1">
        <v>43890</v>
      </c>
      <c r="C81" s="13">
        <f>[1]TotalCLDisposals_Monitor!$L83</f>
        <v>85</v>
      </c>
    </row>
    <row r="82" spans="1:3">
      <c r="A82" s="1">
        <v>43921</v>
      </c>
      <c r="C82" s="13">
        <f>[1]TotalCLDisposals_Monitor!$L84</f>
        <v>55</v>
      </c>
    </row>
    <row r="83" spans="1:3">
      <c r="A83" s="1">
        <v>43951</v>
      </c>
      <c r="C83" s="13">
        <f>[1]TotalCLDisposals_Monitor!$L85</f>
        <v>68</v>
      </c>
    </row>
    <row r="84" spans="1:3">
      <c r="A84" s="1">
        <v>43982</v>
      </c>
      <c r="C84" s="13">
        <f>[1]TotalCLDisposals_Monitor!$L86</f>
        <v>69</v>
      </c>
    </row>
    <row r="85" spans="1:3">
      <c r="A85" s="1">
        <v>44012</v>
      </c>
      <c r="C85" s="13">
        <f>[1]TotalCLDisposals_Monitor!$L87</f>
        <v>83</v>
      </c>
    </row>
    <row r="86" spans="1:3">
      <c r="A86" s="1">
        <v>44043</v>
      </c>
      <c r="C86" s="13">
        <f>[1]TotalCLDisposals_Monitor!$L88</f>
        <v>63</v>
      </c>
    </row>
    <row r="87" spans="1:3">
      <c r="A87" s="1">
        <v>44074</v>
      </c>
      <c r="C87" s="13">
        <f>[1]TotalCLDisposals_Monitor!$L89</f>
        <v>80</v>
      </c>
    </row>
    <row r="88" spans="1:3">
      <c r="A88" s="1">
        <v>44104</v>
      </c>
      <c r="C88" s="13">
        <f>[1]TotalCLDisposals_Monitor!$L90</f>
        <v>73</v>
      </c>
    </row>
    <row r="89" spans="1:3">
      <c r="A89" s="1">
        <v>44135</v>
      </c>
      <c r="C89" s="13">
        <f>[1]TotalCLDisposals_Monitor!$L91</f>
        <v>75</v>
      </c>
    </row>
    <row r="90" spans="1:3">
      <c r="A90" s="1">
        <v>44165</v>
      </c>
      <c r="C90" s="13">
        <f>[1]TotalCLDisposals_Monitor!$L92</f>
        <v>77</v>
      </c>
    </row>
    <row r="91" spans="1:3">
      <c r="A91" s="1">
        <v>44196</v>
      </c>
      <c r="C91" s="13">
        <f>[1]TotalCLDisposals_Monitor!$L93</f>
        <v>105</v>
      </c>
    </row>
    <row r="92" spans="1:3">
      <c r="A92" s="1">
        <v>44227</v>
      </c>
      <c r="C92" s="13">
        <f>[1]TotalCLDisposals_Monitor!$L94</f>
        <v>19</v>
      </c>
    </row>
    <row r="93" spans="1:3">
      <c r="A93" s="1">
        <v>44255</v>
      </c>
      <c r="C93" s="13">
        <f>[1]TotalCLDisposals_Monitor!$L95</f>
        <v>85</v>
      </c>
    </row>
    <row r="94" spans="1:3">
      <c r="A94" s="1">
        <v>44286</v>
      </c>
      <c r="C94" s="13">
        <f>[1]TotalCLDisposals_Monitor!$L96</f>
        <v>55</v>
      </c>
    </row>
    <row r="95" spans="1:3">
      <c r="A95" s="1">
        <v>44316</v>
      </c>
      <c r="C95" s="13">
        <f>[1]TotalCLDisposals_Monitor!$L97</f>
        <v>68</v>
      </c>
    </row>
    <row r="96" spans="1:3">
      <c r="A96" s="1">
        <v>44347</v>
      </c>
      <c r="C96" s="13">
        <f>[1]TotalCLDisposals_Monitor!$L98</f>
        <v>69</v>
      </c>
    </row>
    <row r="97" spans="1:3">
      <c r="A97" s="1">
        <v>44377</v>
      </c>
      <c r="C97" s="13">
        <f>[1]TotalCLDisposals_Monitor!$L99</f>
        <v>83</v>
      </c>
    </row>
    <row r="98" spans="1:3">
      <c r="A98" s="1">
        <v>44408</v>
      </c>
      <c r="C98" s="13">
        <f>[1]TotalCLDisposals_Monitor!$L100</f>
        <v>63</v>
      </c>
    </row>
    <row r="99" spans="1:3">
      <c r="A99" s="1">
        <v>44439</v>
      </c>
      <c r="C99" s="13">
        <f>[1]TotalCLDisposals_Monitor!$L101</f>
        <v>80</v>
      </c>
    </row>
    <row r="100" spans="1:3">
      <c r="A100" s="1">
        <v>44469</v>
      </c>
      <c r="C100" s="13">
        <f>[1]TotalCLDisposals_Monitor!$L102</f>
        <v>73</v>
      </c>
    </row>
    <row r="101" spans="1:3">
      <c r="A101" s="1">
        <v>44500</v>
      </c>
      <c r="C101" s="13">
        <f>[1]TotalCLDisposals_Monitor!$L103</f>
        <v>75</v>
      </c>
    </row>
    <row r="102" spans="1:3">
      <c r="A102" s="1">
        <v>44530</v>
      </c>
      <c r="C102" s="13">
        <f>[1]TotalCLDisposals_Monitor!$L104</f>
        <v>77</v>
      </c>
    </row>
    <row r="103" spans="1:3">
      <c r="A103" s="1">
        <v>44561</v>
      </c>
      <c r="C103" s="13">
        <f>[1]TotalCLDisposals_Monitor!$L105</f>
        <v>105</v>
      </c>
    </row>
  </sheetData>
  <conditionalFormatting sqref="A2:A79">
    <cfRule type="expression" dxfId="1" priority="3" stopIfTrue="1">
      <formula>$F5="Total"</formula>
    </cfRule>
  </conditionalFormatting>
  <conditionalFormatting sqref="A68:A78">
    <cfRule type="expression" dxfId="0" priority="1" stopIfTrue="1">
      <formula>$F71="Total"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Notes</vt:lpstr>
      <vt:lpstr>Total Crown Law Outflow</vt:lpstr>
      <vt:lpstr>DC Jury</vt:lpstr>
      <vt:lpstr>Judge Alone</vt:lpstr>
      <vt:lpstr>HC Jury</vt:lpstr>
      <vt:lpstr>Court of Appeal</vt:lpstr>
      <vt:lpstr>High Court Appeals</vt:lpstr>
      <vt:lpstr>Chart of Total Outflow</vt:lpstr>
      <vt:lpstr>DC Jury Outflow</vt:lpstr>
      <vt:lpstr>Judge Alone Outflow</vt:lpstr>
      <vt:lpstr>HC Jury Outflow</vt:lpstr>
      <vt:lpstr>Court of Appeal Outflow</vt:lpstr>
      <vt:lpstr>High Court Appeal Case Outflow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2014-02-17T02:04:01Z</dcterms:created>
  <dcterms:modified xsi:type="dcterms:W3CDTF">2017-07-14T02:01:07Z</dcterms:modified>
</cp:coreProperties>
</file>